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Revenues\"/>
    </mc:Choice>
  </mc:AlternateContent>
  <bookViews>
    <workbookView xWindow="360" yWindow="315" windowWidth="15480" windowHeight="6090" tabRatio="786"/>
  </bookViews>
  <sheets>
    <sheet name="2022" sheetId="48" r:id="rId1"/>
    <sheet name="2021" sheetId="47" r:id="rId2"/>
    <sheet name="2020" sheetId="45" r:id="rId3"/>
    <sheet name="2019" sheetId="44" r:id="rId4"/>
    <sheet name="2018" sheetId="43" r:id="rId5"/>
    <sheet name="2017" sheetId="42" r:id="rId6"/>
    <sheet name="2016" sheetId="41" r:id="rId7"/>
    <sheet name="2015" sheetId="40" r:id="rId8"/>
    <sheet name="2014" sheetId="39" r:id="rId9"/>
    <sheet name="2013" sheetId="38" r:id="rId10"/>
    <sheet name="2012" sheetId="36" r:id="rId11"/>
    <sheet name="2011" sheetId="35" r:id="rId12"/>
    <sheet name="2010" sheetId="34" r:id="rId13"/>
    <sheet name="2009" sheetId="33" r:id="rId14"/>
    <sheet name="2008" sheetId="37" r:id="rId15"/>
  </sheets>
  <definedNames>
    <definedName name="_xlnm.Print_Area" localSheetId="14">'2008'!$A$1:$O$28</definedName>
    <definedName name="_xlnm.Print_Area" localSheetId="13">'2009'!$A$1:$O$32</definedName>
    <definedName name="_xlnm.Print_Area" localSheetId="12">'2010'!$A$1:$O$28</definedName>
    <definedName name="_xlnm.Print_Area" localSheetId="11">'2011'!$A$1:$O$28</definedName>
    <definedName name="_xlnm.Print_Area" localSheetId="10">'2012'!$A$1:$O$28</definedName>
    <definedName name="_xlnm.Print_Area" localSheetId="9">'2013'!$A$1:$O$27</definedName>
    <definedName name="_xlnm.Print_Area" localSheetId="8">'2014'!$A$1:$O$25</definedName>
    <definedName name="_xlnm.Print_Area" localSheetId="7">'2015'!$A$1:$O$27</definedName>
    <definedName name="_xlnm.Print_Area" localSheetId="6">'2016'!$A$1:$O$28</definedName>
    <definedName name="_xlnm.Print_Area" localSheetId="5">'2017'!$A$1:$O$28</definedName>
    <definedName name="_xlnm.Print_Area" localSheetId="4">'2018'!$A$1:$O$28</definedName>
    <definedName name="_xlnm.Print_Area" localSheetId="3">'2019'!$A$1:$O$28</definedName>
    <definedName name="_xlnm.Print_Area" localSheetId="2">'2020'!$A$1:$O$28</definedName>
    <definedName name="_xlnm.Print_Area" localSheetId="1">'2021'!$A$1:$P$28</definedName>
    <definedName name="_xlnm.Print_Area" localSheetId="0">'2022'!$A$1:$P$29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O24" i="48" l="1"/>
  <c r="P24" i="48" s="1"/>
  <c r="N23" i="48"/>
  <c r="M23" i="48"/>
  <c r="L23" i="48"/>
  <c r="K23" i="48"/>
  <c r="J23" i="48"/>
  <c r="I23" i="48"/>
  <c r="H23" i="48"/>
  <c r="G23" i="48"/>
  <c r="F23" i="48"/>
  <c r="E23" i="48"/>
  <c r="D23" i="48"/>
  <c r="O22" i="48"/>
  <c r="P22" i="48" s="1"/>
  <c r="O21" i="48"/>
  <c r="P21" i="48" s="1"/>
  <c r="N20" i="48"/>
  <c r="M20" i="48"/>
  <c r="L20" i="48"/>
  <c r="K20" i="48"/>
  <c r="J20" i="48"/>
  <c r="I20" i="48"/>
  <c r="H20" i="48"/>
  <c r="G20" i="48"/>
  <c r="F20" i="48"/>
  <c r="E20" i="48"/>
  <c r="D20" i="48"/>
  <c r="O19" i="48"/>
  <c r="P19" i="48" s="1"/>
  <c r="N18" i="48"/>
  <c r="M18" i="48"/>
  <c r="L18" i="48"/>
  <c r="K18" i="48"/>
  <c r="J18" i="48"/>
  <c r="I18" i="48"/>
  <c r="H18" i="48"/>
  <c r="G18" i="48"/>
  <c r="F18" i="48"/>
  <c r="E18" i="48"/>
  <c r="D18" i="48"/>
  <c r="O17" i="48"/>
  <c r="P17" i="48" s="1"/>
  <c r="N16" i="48"/>
  <c r="M16" i="48"/>
  <c r="L16" i="48"/>
  <c r="K16" i="48"/>
  <c r="J16" i="48"/>
  <c r="I16" i="48"/>
  <c r="H16" i="48"/>
  <c r="G16" i="48"/>
  <c r="F16" i="48"/>
  <c r="E16" i="48"/>
  <c r="D16" i="48"/>
  <c r="O15" i="48"/>
  <c r="P15" i="48" s="1"/>
  <c r="O14" i="48"/>
  <c r="P14" i="48" s="1"/>
  <c r="O13" i="48"/>
  <c r="P13" i="48" s="1"/>
  <c r="O12" i="48"/>
  <c r="P12" i="48" s="1"/>
  <c r="O11" i="48"/>
  <c r="P11" i="48" s="1"/>
  <c r="N10" i="48"/>
  <c r="M10" i="48"/>
  <c r="L10" i="48"/>
  <c r="K10" i="48"/>
  <c r="J10" i="48"/>
  <c r="I10" i="48"/>
  <c r="H10" i="48"/>
  <c r="G10" i="48"/>
  <c r="F10" i="48"/>
  <c r="E10" i="48"/>
  <c r="D10" i="48"/>
  <c r="O9" i="48"/>
  <c r="P9" i="48" s="1"/>
  <c r="N8" i="48"/>
  <c r="M8" i="48"/>
  <c r="L8" i="48"/>
  <c r="K8" i="48"/>
  <c r="J8" i="48"/>
  <c r="I8" i="48"/>
  <c r="H8" i="48"/>
  <c r="G8" i="48"/>
  <c r="F8" i="48"/>
  <c r="E8" i="48"/>
  <c r="D8" i="48"/>
  <c r="O7" i="48"/>
  <c r="P7" i="48" s="1"/>
  <c r="O6" i="48"/>
  <c r="P6" i="48" s="1"/>
  <c r="N5" i="48"/>
  <c r="M5" i="48"/>
  <c r="L5" i="48"/>
  <c r="K5" i="48"/>
  <c r="J5" i="48"/>
  <c r="I5" i="48"/>
  <c r="H5" i="48"/>
  <c r="G5" i="48"/>
  <c r="F5" i="48"/>
  <c r="E5" i="48"/>
  <c r="D5" i="48"/>
  <c r="K25" i="48" l="1"/>
  <c r="O23" i="48"/>
  <c r="P23" i="48" s="1"/>
  <c r="O8" i="48"/>
  <c r="P8" i="48" s="1"/>
  <c r="O20" i="48"/>
  <c r="P20" i="48" s="1"/>
  <c r="O18" i="48"/>
  <c r="P18" i="48" s="1"/>
  <c r="O16" i="48"/>
  <c r="P16" i="48" s="1"/>
  <c r="M25" i="48"/>
  <c r="D25" i="48"/>
  <c r="O10" i="48"/>
  <c r="P10" i="48" s="1"/>
  <c r="I25" i="48"/>
  <c r="J25" i="48"/>
  <c r="F25" i="48"/>
  <c r="L25" i="48"/>
  <c r="G25" i="48"/>
  <c r="H25" i="48"/>
  <c r="N25" i="48"/>
  <c r="E25" i="48"/>
  <c r="O5" i="48"/>
  <c r="P5" i="48" s="1"/>
  <c r="O23" i="47"/>
  <c r="P23" i="47" s="1"/>
  <c r="N22" i="47"/>
  <c r="M22" i="47"/>
  <c r="L22" i="47"/>
  <c r="K22" i="47"/>
  <c r="J22" i="47"/>
  <c r="I22" i="47"/>
  <c r="H22" i="47"/>
  <c r="G22" i="47"/>
  <c r="F22" i="47"/>
  <c r="E22" i="47"/>
  <c r="O22" i="47" s="1"/>
  <c r="P22" i="47" s="1"/>
  <c r="D22" i="47"/>
  <c r="O21" i="47"/>
  <c r="P21" i="47"/>
  <c r="O20" i="47"/>
  <c r="P20" i="47" s="1"/>
  <c r="N19" i="47"/>
  <c r="M19" i="47"/>
  <c r="L19" i="47"/>
  <c r="K19" i="47"/>
  <c r="J19" i="47"/>
  <c r="I19" i="47"/>
  <c r="H19" i="47"/>
  <c r="O19" i="47" s="1"/>
  <c r="P19" i="47" s="1"/>
  <c r="G19" i="47"/>
  <c r="F19" i="47"/>
  <c r="E19" i="47"/>
  <c r="D19" i="47"/>
  <c r="O18" i="47"/>
  <c r="P18" i="47"/>
  <c r="N17" i="47"/>
  <c r="M17" i="47"/>
  <c r="L17" i="47"/>
  <c r="K17" i="47"/>
  <c r="J17" i="47"/>
  <c r="I17" i="47"/>
  <c r="O17" i="47" s="1"/>
  <c r="P17" i="47" s="1"/>
  <c r="H17" i="47"/>
  <c r="G17" i="47"/>
  <c r="F17" i="47"/>
  <c r="E17" i="47"/>
  <c r="D17" i="47"/>
  <c r="O16" i="47"/>
  <c r="P16" i="47" s="1"/>
  <c r="N15" i="47"/>
  <c r="M15" i="47"/>
  <c r="L15" i="47"/>
  <c r="K15" i="47"/>
  <c r="K24" i="47" s="1"/>
  <c r="J15" i="47"/>
  <c r="O15" i="47" s="1"/>
  <c r="P15" i="47" s="1"/>
  <c r="I15" i="47"/>
  <c r="H15" i="47"/>
  <c r="G15" i="47"/>
  <c r="F15" i="47"/>
  <c r="E15" i="47"/>
  <c r="D15" i="47"/>
  <c r="O14" i="47"/>
  <c r="P14" i="47"/>
  <c r="O13" i="47"/>
  <c r="P13" i="47" s="1"/>
  <c r="O12" i="47"/>
  <c r="P12" i="47"/>
  <c r="O11" i="47"/>
  <c r="P11" i="47"/>
  <c r="N10" i="47"/>
  <c r="M10" i="47"/>
  <c r="L10" i="47"/>
  <c r="K10" i="47"/>
  <c r="J10" i="47"/>
  <c r="I10" i="47"/>
  <c r="H10" i="47"/>
  <c r="G10" i="47"/>
  <c r="F10" i="47"/>
  <c r="E10" i="47"/>
  <c r="E24" i="47" s="1"/>
  <c r="D10" i="47"/>
  <c r="O9" i="47"/>
  <c r="P9" i="47"/>
  <c r="N8" i="47"/>
  <c r="M8" i="47"/>
  <c r="L8" i="47"/>
  <c r="K8" i="47"/>
  <c r="J8" i="47"/>
  <c r="I8" i="47"/>
  <c r="H8" i="47"/>
  <c r="G8" i="47"/>
  <c r="F8" i="47"/>
  <c r="F24" i="47" s="1"/>
  <c r="E8" i="47"/>
  <c r="D8" i="47"/>
  <c r="O7" i="47"/>
  <c r="P7" i="47" s="1"/>
  <c r="O6" i="47"/>
  <c r="P6" i="47"/>
  <c r="N5" i="47"/>
  <c r="M5" i="47"/>
  <c r="L5" i="47"/>
  <c r="K5" i="47"/>
  <c r="J5" i="47"/>
  <c r="J24" i="47" s="1"/>
  <c r="I5" i="47"/>
  <c r="I24" i="47" s="1"/>
  <c r="H5" i="47"/>
  <c r="G5" i="47"/>
  <c r="F5" i="47"/>
  <c r="E5" i="47"/>
  <c r="D5" i="47"/>
  <c r="N23" i="45"/>
  <c r="O23" i="45" s="1"/>
  <c r="M22" i="45"/>
  <c r="L22" i="45"/>
  <c r="K22" i="45"/>
  <c r="J22" i="45"/>
  <c r="J24" i="45" s="1"/>
  <c r="I22" i="45"/>
  <c r="N22" i="45" s="1"/>
  <c r="O22" i="45" s="1"/>
  <c r="H22" i="45"/>
  <c r="G22" i="45"/>
  <c r="F22" i="45"/>
  <c r="E22" i="45"/>
  <c r="D22" i="45"/>
  <c r="N21" i="45"/>
  <c r="O21" i="45" s="1"/>
  <c r="N20" i="45"/>
  <c r="O20" i="45"/>
  <c r="M19" i="45"/>
  <c r="L19" i="45"/>
  <c r="K19" i="45"/>
  <c r="J19" i="45"/>
  <c r="I19" i="45"/>
  <c r="H19" i="45"/>
  <c r="G19" i="45"/>
  <c r="F19" i="45"/>
  <c r="E19" i="45"/>
  <c r="D19" i="45"/>
  <c r="N18" i="45"/>
  <c r="O18" i="45"/>
  <c r="M17" i="45"/>
  <c r="L17" i="45"/>
  <c r="K17" i="45"/>
  <c r="N17" i="45" s="1"/>
  <c r="O17" i="45" s="1"/>
  <c r="J17" i="45"/>
  <c r="I17" i="45"/>
  <c r="H17" i="45"/>
  <c r="G17" i="45"/>
  <c r="F17" i="45"/>
  <c r="E17" i="45"/>
  <c r="D17" i="45"/>
  <c r="N16" i="45"/>
  <c r="O16" i="45"/>
  <c r="M15" i="45"/>
  <c r="L15" i="45"/>
  <c r="K15" i="45"/>
  <c r="N15" i="45" s="1"/>
  <c r="O15" i="45" s="1"/>
  <c r="J15" i="45"/>
  <c r="I15" i="45"/>
  <c r="H15" i="45"/>
  <c r="G15" i="45"/>
  <c r="F15" i="45"/>
  <c r="E15" i="45"/>
  <c r="D15" i="45"/>
  <c r="N14" i="45"/>
  <c r="O14" i="45"/>
  <c r="N13" i="45"/>
  <c r="O13" i="45"/>
  <c r="N12" i="45"/>
  <c r="O12" i="45" s="1"/>
  <c r="N11" i="45"/>
  <c r="O11" i="45"/>
  <c r="M10" i="45"/>
  <c r="L10" i="45"/>
  <c r="K10" i="45"/>
  <c r="J10" i="45"/>
  <c r="I10" i="45"/>
  <c r="H10" i="45"/>
  <c r="G10" i="45"/>
  <c r="F10" i="45"/>
  <c r="E10" i="45"/>
  <c r="D10" i="45"/>
  <c r="N9" i="45"/>
  <c r="O9" i="45"/>
  <c r="M8" i="45"/>
  <c r="L8" i="45"/>
  <c r="K8" i="45"/>
  <c r="J8" i="45"/>
  <c r="I8" i="45"/>
  <c r="H8" i="45"/>
  <c r="G8" i="45"/>
  <c r="F8" i="45"/>
  <c r="F24" i="45" s="1"/>
  <c r="E8" i="45"/>
  <c r="E24" i="45" s="1"/>
  <c r="D8" i="45"/>
  <c r="N7" i="45"/>
  <c r="O7" i="45"/>
  <c r="N6" i="45"/>
  <c r="O6" i="45" s="1"/>
  <c r="M5" i="45"/>
  <c r="L5" i="45"/>
  <c r="K5" i="45"/>
  <c r="J5" i="45"/>
  <c r="I5" i="45"/>
  <c r="H5" i="45"/>
  <c r="G5" i="45"/>
  <c r="N5" i="45" s="1"/>
  <c r="O5" i="45" s="1"/>
  <c r="F5" i="45"/>
  <c r="E5" i="45"/>
  <c r="D5" i="45"/>
  <c r="N23" i="44"/>
  <c r="O23" i="44" s="1"/>
  <c r="M22" i="44"/>
  <c r="L22" i="44"/>
  <c r="K22" i="44"/>
  <c r="J22" i="44"/>
  <c r="I22" i="44"/>
  <c r="H22" i="44"/>
  <c r="H24" i="44" s="1"/>
  <c r="G22" i="44"/>
  <c r="G24" i="44" s="1"/>
  <c r="F22" i="44"/>
  <c r="E22" i="44"/>
  <c r="D22" i="44"/>
  <c r="N21" i="44"/>
  <c r="O21" i="44" s="1"/>
  <c r="N20" i="44"/>
  <c r="O20" i="44" s="1"/>
  <c r="M19" i="44"/>
  <c r="L19" i="44"/>
  <c r="K19" i="44"/>
  <c r="J19" i="44"/>
  <c r="I19" i="44"/>
  <c r="N19" i="44" s="1"/>
  <c r="O19" i="44" s="1"/>
  <c r="H19" i="44"/>
  <c r="G19" i="44"/>
  <c r="F19" i="44"/>
  <c r="E19" i="44"/>
  <c r="D19" i="44"/>
  <c r="N18" i="44"/>
  <c r="O18" i="44" s="1"/>
  <c r="M17" i="44"/>
  <c r="L17" i="44"/>
  <c r="K17" i="44"/>
  <c r="J17" i="44"/>
  <c r="I17" i="44"/>
  <c r="N17" i="44" s="1"/>
  <c r="O17" i="44" s="1"/>
  <c r="H17" i="44"/>
  <c r="G17" i="44"/>
  <c r="F17" i="44"/>
  <c r="E17" i="44"/>
  <c r="D17" i="44"/>
  <c r="N16" i="44"/>
  <c r="O16" i="44" s="1"/>
  <c r="M15" i="44"/>
  <c r="L15" i="44"/>
  <c r="K15" i="44"/>
  <c r="J15" i="44"/>
  <c r="J24" i="44" s="1"/>
  <c r="I15" i="44"/>
  <c r="I24" i="44" s="1"/>
  <c r="H15" i="44"/>
  <c r="G15" i="44"/>
  <c r="F15" i="44"/>
  <c r="E15" i="44"/>
  <c r="D15" i="44"/>
  <c r="N14" i="44"/>
  <c r="O14" i="44" s="1"/>
  <c r="N13" i="44"/>
  <c r="O13" i="44"/>
  <c r="N12" i="44"/>
  <c r="O12" i="44"/>
  <c r="N11" i="44"/>
  <c r="O11" i="44" s="1"/>
  <c r="M10" i="44"/>
  <c r="L10" i="44"/>
  <c r="K10" i="44"/>
  <c r="J10" i="44"/>
  <c r="I10" i="44"/>
  <c r="H10" i="44"/>
  <c r="G10" i="44"/>
  <c r="F10" i="44"/>
  <c r="E10" i="44"/>
  <c r="D10" i="44"/>
  <c r="N10" i="44" s="1"/>
  <c r="O10" i="44" s="1"/>
  <c r="N9" i="44"/>
  <c r="O9" i="44" s="1"/>
  <c r="M8" i="44"/>
  <c r="L8" i="44"/>
  <c r="K8" i="44"/>
  <c r="J8" i="44"/>
  <c r="I8" i="44"/>
  <c r="H8" i="44"/>
  <c r="G8" i="44"/>
  <c r="F8" i="44"/>
  <c r="E8" i="44"/>
  <c r="D8" i="44"/>
  <c r="N8" i="44" s="1"/>
  <c r="O8" i="44" s="1"/>
  <c r="N7" i="44"/>
  <c r="O7" i="44" s="1"/>
  <c r="N6" i="44"/>
  <c r="O6" i="44"/>
  <c r="M5" i="44"/>
  <c r="L5" i="44"/>
  <c r="K5" i="44"/>
  <c r="J5" i="44"/>
  <c r="I5" i="44"/>
  <c r="H5" i="44"/>
  <c r="G5" i="44"/>
  <c r="F5" i="44"/>
  <c r="F24" i="44" s="1"/>
  <c r="E5" i="44"/>
  <c r="E24" i="44" s="1"/>
  <c r="D5" i="44"/>
  <c r="N23" i="43"/>
  <c r="O23" i="43"/>
  <c r="M22" i="43"/>
  <c r="L22" i="43"/>
  <c r="K22" i="43"/>
  <c r="J22" i="43"/>
  <c r="I22" i="43"/>
  <c r="H22" i="43"/>
  <c r="G22" i="43"/>
  <c r="F22" i="43"/>
  <c r="F24" i="43" s="1"/>
  <c r="E22" i="43"/>
  <c r="E24" i="43" s="1"/>
  <c r="D22" i="43"/>
  <c r="N21" i="43"/>
  <c r="O21" i="43"/>
  <c r="N20" i="43"/>
  <c r="O20" i="43" s="1"/>
  <c r="M19" i="43"/>
  <c r="L19" i="43"/>
  <c r="K19" i="43"/>
  <c r="J19" i="43"/>
  <c r="I19" i="43"/>
  <c r="H19" i="43"/>
  <c r="G19" i="43"/>
  <c r="N19" i="43" s="1"/>
  <c r="O19" i="43" s="1"/>
  <c r="F19" i="43"/>
  <c r="E19" i="43"/>
  <c r="D19" i="43"/>
  <c r="N18" i="43"/>
  <c r="O18" i="43" s="1"/>
  <c r="M17" i="43"/>
  <c r="L17" i="43"/>
  <c r="K17" i="43"/>
  <c r="J17" i="43"/>
  <c r="I17" i="43"/>
  <c r="H17" i="43"/>
  <c r="G17" i="43"/>
  <c r="N17" i="43" s="1"/>
  <c r="O17" i="43" s="1"/>
  <c r="F17" i="43"/>
  <c r="E17" i="43"/>
  <c r="D17" i="43"/>
  <c r="N16" i="43"/>
  <c r="O16" i="43" s="1"/>
  <c r="M15" i="43"/>
  <c r="L15" i="43"/>
  <c r="K15" i="43"/>
  <c r="J15" i="43"/>
  <c r="I15" i="43"/>
  <c r="H15" i="43"/>
  <c r="H24" i="43" s="1"/>
  <c r="G15" i="43"/>
  <c r="N15" i="43" s="1"/>
  <c r="O15" i="43" s="1"/>
  <c r="F15" i="43"/>
  <c r="E15" i="43"/>
  <c r="D15" i="43"/>
  <c r="N14" i="43"/>
  <c r="O14" i="43" s="1"/>
  <c r="N13" i="43"/>
  <c r="O13" i="43" s="1"/>
  <c r="N12" i="43"/>
  <c r="O12" i="43"/>
  <c r="N11" i="43"/>
  <c r="O11" i="43"/>
  <c r="M10" i="43"/>
  <c r="N10" i="43" s="1"/>
  <c r="O10" i="43" s="1"/>
  <c r="L10" i="43"/>
  <c r="K10" i="43"/>
  <c r="J10" i="43"/>
  <c r="I10" i="43"/>
  <c r="H10" i="43"/>
  <c r="G10" i="43"/>
  <c r="F10" i="43"/>
  <c r="E10" i="43"/>
  <c r="D10" i="43"/>
  <c r="N9" i="43"/>
  <c r="O9" i="43"/>
  <c r="M8" i="43"/>
  <c r="N8" i="43" s="1"/>
  <c r="O8" i="43" s="1"/>
  <c r="L8" i="43"/>
  <c r="K8" i="43"/>
  <c r="J8" i="43"/>
  <c r="I8" i="43"/>
  <c r="H8" i="43"/>
  <c r="G8" i="43"/>
  <c r="F8" i="43"/>
  <c r="E8" i="43"/>
  <c r="D8" i="43"/>
  <c r="N7" i="43"/>
  <c r="O7" i="43"/>
  <c r="N6" i="43"/>
  <c r="O6" i="43" s="1"/>
  <c r="M5" i="43"/>
  <c r="L5" i="43"/>
  <c r="K5" i="43"/>
  <c r="J5" i="43"/>
  <c r="I5" i="43"/>
  <c r="H5" i="43"/>
  <c r="G5" i="43"/>
  <c r="F5" i="43"/>
  <c r="E5" i="43"/>
  <c r="D5" i="43"/>
  <c r="N5" i="43" s="1"/>
  <c r="O5" i="43" s="1"/>
  <c r="N23" i="42"/>
  <c r="O23" i="42" s="1"/>
  <c r="M22" i="42"/>
  <c r="L22" i="42"/>
  <c r="K22" i="42"/>
  <c r="J22" i="42"/>
  <c r="I22" i="42"/>
  <c r="H22" i="42"/>
  <c r="G22" i="42"/>
  <c r="F22" i="42"/>
  <c r="E22" i="42"/>
  <c r="D22" i="42"/>
  <c r="D24" i="42" s="1"/>
  <c r="N21" i="42"/>
  <c r="O21" i="42" s="1"/>
  <c r="N20" i="42"/>
  <c r="O20" i="42"/>
  <c r="M19" i="42"/>
  <c r="L19" i="42"/>
  <c r="K19" i="42"/>
  <c r="J19" i="42"/>
  <c r="I19" i="42"/>
  <c r="H19" i="42"/>
  <c r="G19" i="42"/>
  <c r="F19" i="42"/>
  <c r="E19" i="42"/>
  <c r="N19" i="42" s="1"/>
  <c r="O19" i="42" s="1"/>
  <c r="D19" i="42"/>
  <c r="N18" i="42"/>
  <c r="O18" i="42"/>
  <c r="M17" i="42"/>
  <c r="L17" i="42"/>
  <c r="K17" i="42"/>
  <c r="J17" i="42"/>
  <c r="I17" i="42"/>
  <c r="H17" i="42"/>
  <c r="G17" i="42"/>
  <c r="F17" i="42"/>
  <c r="E17" i="42"/>
  <c r="N17" i="42" s="1"/>
  <c r="O17" i="42" s="1"/>
  <c r="D17" i="42"/>
  <c r="N16" i="42"/>
  <c r="O16" i="42"/>
  <c r="M15" i="42"/>
  <c r="L15" i="42"/>
  <c r="K15" i="42"/>
  <c r="J15" i="42"/>
  <c r="I15" i="42"/>
  <c r="H15" i="42"/>
  <c r="G15" i="42"/>
  <c r="F15" i="42"/>
  <c r="E15" i="42"/>
  <c r="E24" i="42" s="1"/>
  <c r="D15" i="42"/>
  <c r="N14" i="42"/>
  <c r="O14" i="42"/>
  <c r="N13" i="42"/>
  <c r="O13" i="42" s="1"/>
  <c r="N12" i="42"/>
  <c r="O12" i="42" s="1"/>
  <c r="N11" i="42"/>
  <c r="O11" i="42"/>
  <c r="M10" i="42"/>
  <c r="L10" i="42"/>
  <c r="K10" i="42"/>
  <c r="N10" i="42" s="1"/>
  <c r="O10" i="42" s="1"/>
  <c r="J10" i="42"/>
  <c r="I10" i="42"/>
  <c r="H10" i="42"/>
  <c r="G10" i="42"/>
  <c r="F10" i="42"/>
  <c r="E10" i="42"/>
  <c r="D10" i="42"/>
  <c r="N9" i="42"/>
  <c r="O9" i="42"/>
  <c r="M8" i="42"/>
  <c r="L8" i="42"/>
  <c r="L24" i="42" s="1"/>
  <c r="K8" i="42"/>
  <c r="N8" i="42" s="1"/>
  <c r="O8" i="42" s="1"/>
  <c r="J8" i="42"/>
  <c r="I8" i="42"/>
  <c r="H8" i="42"/>
  <c r="G8" i="42"/>
  <c r="F8" i="42"/>
  <c r="E8" i="42"/>
  <c r="D8" i="42"/>
  <c r="N7" i="42"/>
  <c r="O7" i="42"/>
  <c r="N6" i="42"/>
  <c r="O6" i="42"/>
  <c r="M5" i="42"/>
  <c r="M24" i="42" s="1"/>
  <c r="L5" i="42"/>
  <c r="K5" i="42"/>
  <c r="J5" i="42"/>
  <c r="I5" i="42"/>
  <c r="H5" i="42"/>
  <c r="G5" i="42"/>
  <c r="F5" i="42"/>
  <c r="E5" i="42"/>
  <c r="D5" i="42"/>
  <c r="N23" i="41"/>
  <c r="O23" i="41"/>
  <c r="M22" i="41"/>
  <c r="M24" i="41" s="1"/>
  <c r="L22" i="41"/>
  <c r="K22" i="41"/>
  <c r="J22" i="41"/>
  <c r="I22" i="41"/>
  <c r="H22" i="41"/>
  <c r="G22" i="41"/>
  <c r="F22" i="41"/>
  <c r="E22" i="41"/>
  <c r="D22" i="41"/>
  <c r="N21" i="41"/>
  <c r="O21" i="41"/>
  <c r="N20" i="41"/>
  <c r="O20" i="41" s="1"/>
  <c r="M19" i="41"/>
  <c r="L19" i="41"/>
  <c r="K19" i="41"/>
  <c r="J19" i="41"/>
  <c r="I19" i="41"/>
  <c r="H19" i="41"/>
  <c r="G19" i="41"/>
  <c r="F19" i="41"/>
  <c r="E19" i="41"/>
  <c r="D19" i="41"/>
  <c r="N19" i="41" s="1"/>
  <c r="O19" i="41" s="1"/>
  <c r="N18" i="41"/>
  <c r="O18" i="41" s="1"/>
  <c r="M17" i="41"/>
  <c r="L17" i="41"/>
  <c r="K17" i="41"/>
  <c r="J17" i="41"/>
  <c r="I17" i="41"/>
  <c r="H17" i="41"/>
  <c r="G17" i="41"/>
  <c r="F17" i="41"/>
  <c r="E17" i="41"/>
  <c r="D17" i="41"/>
  <c r="N17" i="41" s="1"/>
  <c r="O17" i="41" s="1"/>
  <c r="N16" i="41"/>
  <c r="O16" i="41" s="1"/>
  <c r="M15" i="41"/>
  <c r="L15" i="41"/>
  <c r="K15" i="41"/>
  <c r="J15" i="41"/>
  <c r="I15" i="41"/>
  <c r="H15" i="41"/>
  <c r="G15" i="41"/>
  <c r="F15" i="41"/>
  <c r="E15" i="41"/>
  <c r="D15" i="41"/>
  <c r="D24" i="41" s="1"/>
  <c r="N14" i="41"/>
  <c r="O14" i="41" s="1"/>
  <c r="N13" i="41"/>
  <c r="O13" i="41"/>
  <c r="N12" i="41"/>
  <c r="O12" i="41" s="1"/>
  <c r="N11" i="41"/>
  <c r="O11" i="41" s="1"/>
  <c r="M10" i="41"/>
  <c r="L10" i="41"/>
  <c r="K10" i="41"/>
  <c r="J10" i="41"/>
  <c r="I10" i="41"/>
  <c r="N10" i="41" s="1"/>
  <c r="O10" i="41" s="1"/>
  <c r="H10" i="41"/>
  <c r="G10" i="41"/>
  <c r="F10" i="41"/>
  <c r="E10" i="41"/>
  <c r="D10" i="41"/>
  <c r="N9" i="41"/>
  <c r="O9" i="41" s="1"/>
  <c r="M8" i="41"/>
  <c r="L8" i="41"/>
  <c r="K8" i="41"/>
  <c r="J8" i="41"/>
  <c r="J24" i="41" s="1"/>
  <c r="I8" i="41"/>
  <c r="N8" i="41" s="1"/>
  <c r="O8" i="41" s="1"/>
  <c r="H8" i="41"/>
  <c r="G8" i="41"/>
  <c r="F8" i="41"/>
  <c r="E8" i="41"/>
  <c r="D8" i="41"/>
  <c r="N7" i="41"/>
  <c r="O7" i="41" s="1"/>
  <c r="N6" i="41"/>
  <c r="O6" i="41"/>
  <c r="M5" i="41"/>
  <c r="L5" i="41"/>
  <c r="L24" i="41" s="1"/>
  <c r="K5" i="41"/>
  <c r="N5" i="41" s="1"/>
  <c r="O5" i="41" s="1"/>
  <c r="J5" i="41"/>
  <c r="I5" i="41"/>
  <c r="H5" i="41"/>
  <c r="G5" i="41"/>
  <c r="F5" i="41"/>
  <c r="E5" i="41"/>
  <c r="D5" i="41"/>
  <c r="H23" i="40"/>
  <c r="N22" i="40"/>
  <c r="O22" i="40" s="1"/>
  <c r="M21" i="40"/>
  <c r="L21" i="40"/>
  <c r="K21" i="40"/>
  <c r="J21" i="40"/>
  <c r="I21" i="40"/>
  <c r="N21" i="40" s="1"/>
  <c r="O21" i="40" s="1"/>
  <c r="H21" i="40"/>
  <c r="G21" i="40"/>
  <c r="F21" i="40"/>
  <c r="E21" i="40"/>
  <c r="D21" i="40"/>
  <c r="N20" i="40"/>
  <c r="O20" i="40" s="1"/>
  <c r="N19" i="40"/>
  <c r="O19" i="40"/>
  <c r="M18" i="40"/>
  <c r="L18" i="40"/>
  <c r="K18" i="40"/>
  <c r="N18" i="40" s="1"/>
  <c r="O18" i="40" s="1"/>
  <c r="J18" i="40"/>
  <c r="I18" i="40"/>
  <c r="H18" i="40"/>
  <c r="G18" i="40"/>
  <c r="F18" i="40"/>
  <c r="E18" i="40"/>
  <c r="D18" i="40"/>
  <c r="N17" i="40"/>
  <c r="O17" i="40"/>
  <c r="M16" i="40"/>
  <c r="L16" i="40"/>
  <c r="K16" i="40"/>
  <c r="J16" i="40"/>
  <c r="I16" i="40"/>
  <c r="H16" i="40"/>
  <c r="G16" i="40"/>
  <c r="F16" i="40"/>
  <c r="E16" i="40"/>
  <c r="D16" i="40"/>
  <c r="N15" i="40"/>
  <c r="O15" i="40"/>
  <c r="M14" i="40"/>
  <c r="L14" i="40"/>
  <c r="L23" i="40" s="1"/>
  <c r="K14" i="40"/>
  <c r="N14" i="40" s="1"/>
  <c r="O14" i="40" s="1"/>
  <c r="J14" i="40"/>
  <c r="I14" i="40"/>
  <c r="H14" i="40"/>
  <c r="G14" i="40"/>
  <c r="F14" i="40"/>
  <c r="E14" i="40"/>
  <c r="D14" i="40"/>
  <c r="N13" i="40"/>
  <c r="O13" i="40"/>
  <c r="N12" i="40"/>
  <c r="O12" i="40"/>
  <c r="N11" i="40"/>
  <c r="O11" i="40" s="1"/>
  <c r="N10" i="40"/>
  <c r="O10" i="40"/>
  <c r="M9" i="40"/>
  <c r="M23" i="40" s="1"/>
  <c r="L9" i="40"/>
  <c r="K9" i="40"/>
  <c r="J9" i="40"/>
  <c r="I9" i="40"/>
  <c r="H9" i="40"/>
  <c r="G9" i="40"/>
  <c r="F9" i="40"/>
  <c r="E9" i="40"/>
  <c r="N9" i="40" s="1"/>
  <c r="O9" i="40" s="1"/>
  <c r="D9" i="40"/>
  <c r="N8" i="40"/>
  <c r="O8" i="40"/>
  <c r="N7" i="40"/>
  <c r="O7" i="40" s="1"/>
  <c r="N6" i="40"/>
  <c r="O6" i="40" s="1"/>
  <c r="M5" i="40"/>
  <c r="L5" i="40"/>
  <c r="K5" i="40"/>
  <c r="K23" i="40" s="1"/>
  <c r="J5" i="40"/>
  <c r="J23" i="40" s="1"/>
  <c r="I5" i="40"/>
  <c r="I23" i="40" s="1"/>
  <c r="H5" i="40"/>
  <c r="G5" i="40"/>
  <c r="G23" i="40" s="1"/>
  <c r="F5" i="40"/>
  <c r="F23" i="40" s="1"/>
  <c r="E5" i="40"/>
  <c r="E23" i="40" s="1"/>
  <c r="D5" i="40"/>
  <c r="D23" i="40" s="1"/>
  <c r="N20" i="39"/>
  <c r="O20" i="39" s="1"/>
  <c r="N19" i="39"/>
  <c r="O19" i="39"/>
  <c r="M18" i="39"/>
  <c r="L18" i="39"/>
  <c r="K18" i="39"/>
  <c r="J18" i="39"/>
  <c r="I18" i="39"/>
  <c r="H18" i="39"/>
  <c r="G18" i="39"/>
  <c r="F18" i="39"/>
  <c r="E18" i="39"/>
  <c r="D18" i="39"/>
  <c r="N18" i="39" s="1"/>
  <c r="O18" i="39" s="1"/>
  <c r="N17" i="39"/>
  <c r="O17" i="39"/>
  <c r="M16" i="39"/>
  <c r="L16" i="39"/>
  <c r="K16" i="39"/>
  <c r="J16" i="39"/>
  <c r="I16" i="39"/>
  <c r="H16" i="39"/>
  <c r="G16" i="39"/>
  <c r="F16" i="39"/>
  <c r="E16" i="39"/>
  <c r="D16" i="39"/>
  <c r="D21" i="39" s="1"/>
  <c r="N15" i="39"/>
  <c r="O15" i="39" s="1"/>
  <c r="M14" i="39"/>
  <c r="L14" i="39"/>
  <c r="K14" i="39"/>
  <c r="J14" i="39"/>
  <c r="I14" i="39"/>
  <c r="H14" i="39"/>
  <c r="G14" i="39"/>
  <c r="F14" i="39"/>
  <c r="N14" i="39"/>
  <c r="O14" i="39"/>
  <c r="E14" i="39"/>
  <c r="D14" i="39"/>
  <c r="N13" i="39"/>
  <c r="O13" i="39" s="1"/>
  <c r="N12" i="39"/>
  <c r="O12" i="39"/>
  <c r="N11" i="39"/>
  <c r="O11" i="39"/>
  <c r="N10" i="39"/>
  <c r="O10" i="39" s="1"/>
  <c r="M9" i="39"/>
  <c r="M21" i="39" s="1"/>
  <c r="L9" i="39"/>
  <c r="L21" i="39" s="1"/>
  <c r="K9" i="39"/>
  <c r="J9" i="39"/>
  <c r="I9" i="39"/>
  <c r="H9" i="39"/>
  <c r="N9" i="39" s="1"/>
  <c r="O9" i="39" s="1"/>
  <c r="G9" i="39"/>
  <c r="F9" i="39"/>
  <c r="E9" i="39"/>
  <c r="D9" i="39"/>
  <c r="N8" i="39"/>
  <c r="O8" i="39"/>
  <c r="N7" i="39"/>
  <c r="O7" i="39" s="1"/>
  <c r="N6" i="39"/>
  <c r="O6" i="39" s="1"/>
  <c r="M5" i="39"/>
  <c r="L5" i="39"/>
  <c r="K5" i="39"/>
  <c r="K21" i="39" s="1"/>
  <c r="J5" i="39"/>
  <c r="J21" i="39" s="1"/>
  <c r="I5" i="39"/>
  <c r="I21" i="39" s="1"/>
  <c r="H5" i="39"/>
  <c r="H21" i="39"/>
  <c r="G5" i="39"/>
  <c r="G21" i="39" s="1"/>
  <c r="F5" i="39"/>
  <c r="E5" i="39"/>
  <c r="E21" i="39"/>
  <c r="D5" i="39"/>
  <c r="N5" i="39" s="1"/>
  <c r="O5" i="39" s="1"/>
  <c r="N22" i="38"/>
  <c r="O22" i="38" s="1"/>
  <c r="M21" i="38"/>
  <c r="L21" i="38"/>
  <c r="K21" i="38"/>
  <c r="J21" i="38"/>
  <c r="I21" i="38"/>
  <c r="H21" i="38"/>
  <c r="G21" i="38"/>
  <c r="F21" i="38"/>
  <c r="F23" i="38" s="1"/>
  <c r="E21" i="38"/>
  <c r="N21" i="38" s="1"/>
  <c r="O21" i="38" s="1"/>
  <c r="D21" i="38"/>
  <c r="N20" i="38"/>
  <c r="O20" i="38"/>
  <c r="N19" i="38"/>
  <c r="O19" i="38" s="1"/>
  <c r="M18" i="38"/>
  <c r="L18" i="38"/>
  <c r="K18" i="38"/>
  <c r="J18" i="38"/>
  <c r="I18" i="38"/>
  <c r="H18" i="38"/>
  <c r="G18" i="38"/>
  <c r="F18" i="38"/>
  <c r="E18" i="38"/>
  <c r="D18" i="38"/>
  <c r="N18" i="38" s="1"/>
  <c r="O18" i="38" s="1"/>
  <c r="N17" i="38"/>
  <c r="O17" i="38" s="1"/>
  <c r="M16" i="38"/>
  <c r="L16" i="38"/>
  <c r="K16" i="38"/>
  <c r="J16" i="38"/>
  <c r="J23" i="38" s="1"/>
  <c r="I16" i="38"/>
  <c r="H16" i="38"/>
  <c r="G16" i="38"/>
  <c r="F16" i="38"/>
  <c r="N16" i="38" s="1"/>
  <c r="O16" i="38" s="1"/>
  <c r="E16" i="38"/>
  <c r="D16" i="38"/>
  <c r="N15" i="38"/>
  <c r="O15" i="38"/>
  <c r="M14" i="38"/>
  <c r="L14" i="38"/>
  <c r="K14" i="38"/>
  <c r="J14" i="38"/>
  <c r="I14" i="38"/>
  <c r="H14" i="38"/>
  <c r="G14" i="38"/>
  <c r="F14" i="38"/>
  <c r="E14" i="38"/>
  <c r="N14" i="38" s="1"/>
  <c r="O14" i="38" s="1"/>
  <c r="D14" i="38"/>
  <c r="N13" i="38"/>
  <c r="O13" i="38"/>
  <c r="N12" i="38"/>
  <c r="O12" i="38" s="1"/>
  <c r="N11" i="38"/>
  <c r="O11" i="38" s="1"/>
  <c r="N10" i="38"/>
  <c r="O10" i="38" s="1"/>
  <c r="M9" i="38"/>
  <c r="L9" i="38"/>
  <c r="K9" i="38"/>
  <c r="J9" i="38"/>
  <c r="I9" i="38"/>
  <c r="I23" i="38" s="1"/>
  <c r="H9" i="38"/>
  <c r="N9" i="38" s="1"/>
  <c r="O9" i="38" s="1"/>
  <c r="G9" i="38"/>
  <c r="F9" i="38"/>
  <c r="E9" i="38"/>
  <c r="D9" i="38"/>
  <c r="N8" i="38"/>
  <c r="O8" i="38"/>
  <c r="N7" i="38"/>
  <c r="O7" i="38" s="1"/>
  <c r="N6" i="38"/>
  <c r="O6" i="38"/>
  <c r="M5" i="38"/>
  <c r="M23" i="38"/>
  <c r="L5" i="38"/>
  <c r="L23" i="38" s="1"/>
  <c r="K5" i="38"/>
  <c r="K23" i="38" s="1"/>
  <c r="J5" i="38"/>
  <c r="I5" i="38"/>
  <c r="H5" i="38"/>
  <c r="G5" i="38"/>
  <c r="G23" i="38" s="1"/>
  <c r="F5" i="38"/>
  <c r="E5" i="38"/>
  <c r="E23" i="38" s="1"/>
  <c r="D5" i="38"/>
  <c r="N23" i="37"/>
  <c r="O23" i="37" s="1"/>
  <c r="N22" i="37"/>
  <c r="O22" i="37"/>
  <c r="N21" i="37"/>
  <c r="O21" i="37" s="1"/>
  <c r="M20" i="37"/>
  <c r="L20" i="37"/>
  <c r="L24" i="37" s="1"/>
  <c r="K20" i="37"/>
  <c r="J20" i="37"/>
  <c r="I20" i="37"/>
  <c r="H20" i="37"/>
  <c r="G20" i="37"/>
  <c r="F20" i="37"/>
  <c r="E20" i="37"/>
  <c r="N20" i="37"/>
  <c r="O20" i="37" s="1"/>
  <c r="D20" i="37"/>
  <c r="N19" i="37"/>
  <c r="O19" i="37" s="1"/>
  <c r="M18" i="37"/>
  <c r="L18" i="37"/>
  <c r="K18" i="37"/>
  <c r="J18" i="37"/>
  <c r="I18" i="37"/>
  <c r="H18" i="37"/>
  <c r="G18" i="37"/>
  <c r="N18" i="37"/>
  <c r="O18" i="37" s="1"/>
  <c r="F18" i="37"/>
  <c r="E18" i="37"/>
  <c r="D18" i="37"/>
  <c r="N17" i="37"/>
  <c r="O17" i="37" s="1"/>
  <c r="M16" i="37"/>
  <c r="L16" i="37"/>
  <c r="K16" i="37"/>
  <c r="J16" i="37"/>
  <c r="I16" i="37"/>
  <c r="H16" i="37"/>
  <c r="G16" i="37"/>
  <c r="F16" i="37"/>
  <c r="E16" i="37"/>
  <c r="N16" i="37" s="1"/>
  <c r="O16" i="37" s="1"/>
  <c r="D16" i="37"/>
  <c r="N15" i="37"/>
  <c r="O15" i="37"/>
  <c r="N14" i="37"/>
  <c r="O14" i="37" s="1"/>
  <c r="N13" i="37"/>
  <c r="O13" i="37"/>
  <c r="N12" i="37"/>
  <c r="O12" i="37" s="1"/>
  <c r="N11" i="37"/>
  <c r="O11" i="37" s="1"/>
  <c r="M10" i="37"/>
  <c r="L10" i="37"/>
  <c r="K10" i="37"/>
  <c r="J10" i="37"/>
  <c r="I10" i="37"/>
  <c r="H10" i="37"/>
  <c r="G10" i="37"/>
  <c r="F10" i="37"/>
  <c r="F24" i="37" s="1"/>
  <c r="E10" i="37"/>
  <c r="D10" i="37"/>
  <c r="N9" i="37"/>
  <c r="O9" i="37" s="1"/>
  <c r="M8" i="37"/>
  <c r="L8" i="37"/>
  <c r="K8" i="37"/>
  <c r="J8" i="37"/>
  <c r="I8" i="37"/>
  <c r="I24" i="37" s="1"/>
  <c r="H8" i="37"/>
  <c r="G8" i="37"/>
  <c r="F8" i="37"/>
  <c r="E8" i="37"/>
  <c r="N8" i="37" s="1"/>
  <c r="O8" i="37" s="1"/>
  <c r="D8" i="37"/>
  <c r="N7" i="37"/>
  <c r="O7" i="37"/>
  <c r="N6" i="37"/>
  <c r="O6" i="37" s="1"/>
  <c r="M5" i="37"/>
  <c r="M24" i="37"/>
  <c r="L5" i="37"/>
  <c r="K5" i="37"/>
  <c r="K24" i="37" s="1"/>
  <c r="J5" i="37"/>
  <c r="J24" i="37" s="1"/>
  <c r="I5" i="37"/>
  <c r="H5" i="37"/>
  <c r="H24" i="37" s="1"/>
  <c r="G5" i="37"/>
  <c r="G24" i="37"/>
  <c r="F5" i="37"/>
  <c r="E5" i="37"/>
  <c r="E24" i="37" s="1"/>
  <c r="D5" i="37"/>
  <c r="N23" i="36"/>
  <c r="O23" i="36" s="1"/>
  <c r="N22" i="36"/>
  <c r="O22" i="36"/>
  <c r="M21" i="36"/>
  <c r="L21" i="36"/>
  <c r="K21" i="36"/>
  <c r="K24" i="36" s="1"/>
  <c r="J21" i="36"/>
  <c r="I21" i="36"/>
  <c r="H21" i="36"/>
  <c r="H24" i="36" s="1"/>
  <c r="G21" i="36"/>
  <c r="N21" i="36" s="1"/>
  <c r="O21" i="36" s="1"/>
  <c r="F21" i="36"/>
  <c r="E21" i="36"/>
  <c r="D21" i="36"/>
  <c r="N20" i="36"/>
  <c r="O20" i="36"/>
  <c r="N19" i="36"/>
  <c r="O19" i="36" s="1"/>
  <c r="M18" i="36"/>
  <c r="L18" i="36"/>
  <c r="K18" i="36"/>
  <c r="J18" i="36"/>
  <c r="I18" i="36"/>
  <c r="H18" i="36"/>
  <c r="G18" i="36"/>
  <c r="F18" i="36"/>
  <c r="E18" i="36"/>
  <c r="D18" i="36"/>
  <c r="N18" i="36"/>
  <c r="O18" i="36" s="1"/>
  <c r="N17" i="36"/>
  <c r="O17" i="36"/>
  <c r="M16" i="36"/>
  <c r="L16" i="36"/>
  <c r="K16" i="36"/>
  <c r="J16" i="36"/>
  <c r="I16" i="36"/>
  <c r="H16" i="36"/>
  <c r="G16" i="36"/>
  <c r="F16" i="36"/>
  <c r="N16" i="36"/>
  <c r="O16" i="36" s="1"/>
  <c r="E16" i="36"/>
  <c r="D16" i="36"/>
  <c r="N15" i="36"/>
  <c r="O15" i="36" s="1"/>
  <c r="N14" i="36"/>
  <c r="O14" i="36" s="1"/>
  <c r="N13" i="36"/>
  <c r="O13" i="36"/>
  <c r="N12" i="36"/>
  <c r="O12" i="36"/>
  <c r="N11" i="36"/>
  <c r="O11" i="36" s="1"/>
  <c r="N10" i="36"/>
  <c r="O10" i="36"/>
  <c r="M9" i="36"/>
  <c r="L9" i="36"/>
  <c r="K9" i="36"/>
  <c r="J9" i="36"/>
  <c r="I9" i="36"/>
  <c r="H9" i="36"/>
  <c r="G9" i="36"/>
  <c r="F9" i="36"/>
  <c r="N9" i="36"/>
  <c r="O9" i="36" s="1"/>
  <c r="E9" i="36"/>
  <c r="D9" i="36"/>
  <c r="N8" i="36"/>
  <c r="O8" i="36" s="1"/>
  <c r="N7" i="36"/>
  <c r="O7" i="36" s="1"/>
  <c r="N6" i="36"/>
  <c r="O6" i="36"/>
  <c r="M5" i="36"/>
  <c r="M24" i="36"/>
  <c r="L5" i="36"/>
  <c r="L24" i="36" s="1"/>
  <c r="K5" i="36"/>
  <c r="J5" i="36"/>
  <c r="J24" i="36" s="1"/>
  <c r="I5" i="36"/>
  <c r="I24" i="36" s="1"/>
  <c r="H5" i="36"/>
  <c r="G5" i="36"/>
  <c r="G24" i="36"/>
  <c r="F5" i="36"/>
  <c r="F24" i="36" s="1"/>
  <c r="E5" i="36"/>
  <c r="E24" i="36"/>
  <c r="D5" i="36"/>
  <c r="N5" i="36" s="1"/>
  <c r="O5" i="36" s="1"/>
  <c r="N23" i="35"/>
  <c r="O23" i="35" s="1"/>
  <c r="N22" i="35"/>
  <c r="O22" i="35" s="1"/>
  <c r="N21" i="35"/>
  <c r="O21" i="35"/>
  <c r="M20" i="35"/>
  <c r="L20" i="35"/>
  <c r="K20" i="35"/>
  <c r="J20" i="35"/>
  <c r="I20" i="35"/>
  <c r="H20" i="35"/>
  <c r="G20" i="35"/>
  <c r="F20" i="35"/>
  <c r="E20" i="35"/>
  <c r="D20" i="35"/>
  <c r="N20" i="35"/>
  <c r="O20" i="35"/>
  <c r="N19" i="35"/>
  <c r="O19" i="35" s="1"/>
  <c r="M18" i="35"/>
  <c r="L18" i="35"/>
  <c r="L24" i="35" s="1"/>
  <c r="K18" i="35"/>
  <c r="J18" i="35"/>
  <c r="I18" i="35"/>
  <c r="H18" i="35"/>
  <c r="G18" i="35"/>
  <c r="F18" i="35"/>
  <c r="E18" i="35"/>
  <c r="N18" i="35"/>
  <c r="O18" i="35" s="1"/>
  <c r="D18" i="35"/>
  <c r="N17" i="35"/>
  <c r="O17" i="35" s="1"/>
  <c r="M16" i="35"/>
  <c r="L16" i="35"/>
  <c r="K16" i="35"/>
  <c r="J16" i="35"/>
  <c r="I16" i="35"/>
  <c r="H16" i="35"/>
  <c r="G16" i="35"/>
  <c r="F16" i="35"/>
  <c r="N16" i="35" s="1"/>
  <c r="O16" i="35" s="1"/>
  <c r="E16" i="35"/>
  <c r="D16" i="35"/>
  <c r="N15" i="35"/>
  <c r="O15" i="35" s="1"/>
  <c r="N14" i="35"/>
  <c r="O14" i="35" s="1"/>
  <c r="N13" i="35"/>
  <c r="O13" i="35" s="1"/>
  <c r="N12" i="35"/>
  <c r="O12" i="35"/>
  <c r="N11" i="35"/>
  <c r="O11" i="35" s="1"/>
  <c r="N10" i="35"/>
  <c r="O10" i="35" s="1"/>
  <c r="M9" i="35"/>
  <c r="L9" i="35"/>
  <c r="K9" i="35"/>
  <c r="J9" i="35"/>
  <c r="I9" i="35"/>
  <c r="H9" i="35"/>
  <c r="G9" i="35"/>
  <c r="F9" i="35"/>
  <c r="F24" i="35" s="1"/>
  <c r="E9" i="35"/>
  <c r="D9" i="35"/>
  <c r="N8" i="35"/>
  <c r="O8" i="35" s="1"/>
  <c r="N7" i="35"/>
  <c r="O7" i="35" s="1"/>
  <c r="N6" i="35"/>
  <c r="O6" i="35" s="1"/>
  <c r="M5" i="35"/>
  <c r="M24" i="35"/>
  <c r="L5" i="35"/>
  <c r="K5" i="35"/>
  <c r="K24" i="35" s="1"/>
  <c r="J5" i="35"/>
  <c r="J24" i="35" s="1"/>
  <c r="I5" i="35"/>
  <c r="I24" i="35"/>
  <c r="H5" i="35"/>
  <c r="H24" i="35" s="1"/>
  <c r="G5" i="35"/>
  <c r="G24" i="35"/>
  <c r="F5" i="35"/>
  <c r="E5" i="35"/>
  <c r="E24" i="35" s="1"/>
  <c r="D5" i="35"/>
  <c r="N5" i="35" s="1"/>
  <c r="O5" i="35" s="1"/>
  <c r="N23" i="34"/>
  <c r="O23" i="34" s="1"/>
  <c r="N22" i="34"/>
  <c r="O22" i="34"/>
  <c r="N21" i="34"/>
  <c r="O21" i="34" s="1"/>
  <c r="M20" i="34"/>
  <c r="L20" i="34"/>
  <c r="K20" i="34"/>
  <c r="J20" i="34"/>
  <c r="I20" i="34"/>
  <c r="H20" i="34"/>
  <c r="G20" i="34"/>
  <c r="F20" i="34"/>
  <c r="E20" i="34"/>
  <c r="D20" i="34"/>
  <c r="N20" i="34"/>
  <c r="O20" i="34" s="1"/>
  <c r="N19" i="34"/>
  <c r="O19" i="34"/>
  <c r="M18" i="34"/>
  <c r="L18" i="34"/>
  <c r="K18" i="34"/>
  <c r="J18" i="34"/>
  <c r="I18" i="34"/>
  <c r="H18" i="34"/>
  <c r="G18" i="34"/>
  <c r="F18" i="34"/>
  <c r="E18" i="34"/>
  <c r="N18" i="34" s="1"/>
  <c r="O18" i="34" s="1"/>
  <c r="D18" i="34"/>
  <c r="N17" i="34"/>
  <c r="O17" i="34" s="1"/>
  <c r="M16" i="34"/>
  <c r="L16" i="34"/>
  <c r="K16" i="34"/>
  <c r="J16" i="34"/>
  <c r="I16" i="34"/>
  <c r="H16" i="34"/>
  <c r="G16" i="34"/>
  <c r="F16" i="34"/>
  <c r="E16" i="34"/>
  <c r="D16" i="34"/>
  <c r="N16" i="34" s="1"/>
  <c r="O16" i="34" s="1"/>
  <c r="N15" i="34"/>
  <c r="O15" i="34" s="1"/>
  <c r="N14" i="34"/>
  <c r="O14" i="34" s="1"/>
  <c r="N13" i="34"/>
  <c r="O13" i="34"/>
  <c r="N12" i="34"/>
  <c r="O12" i="34" s="1"/>
  <c r="N11" i="34"/>
  <c r="O11" i="34"/>
  <c r="N10" i="34"/>
  <c r="O10" i="34" s="1"/>
  <c r="M9" i="34"/>
  <c r="L9" i="34"/>
  <c r="K9" i="34"/>
  <c r="J9" i="34"/>
  <c r="I9" i="34"/>
  <c r="I24" i="34" s="1"/>
  <c r="H9" i="34"/>
  <c r="G9" i="34"/>
  <c r="F9" i="34"/>
  <c r="E9" i="34"/>
  <c r="E24" i="34" s="1"/>
  <c r="D9" i="34"/>
  <c r="N9" i="34" s="1"/>
  <c r="O9" i="34" s="1"/>
  <c r="N8" i="34"/>
  <c r="O8" i="34" s="1"/>
  <c r="N7" i="34"/>
  <c r="O7" i="34"/>
  <c r="N6" i="34"/>
  <c r="O6" i="34"/>
  <c r="M5" i="34"/>
  <c r="M24" i="34" s="1"/>
  <c r="L5" i="34"/>
  <c r="L24" i="34"/>
  <c r="K5" i="34"/>
  <c r="K24" i="34" s="1"/>
  <c r="J5" i="34"/>
  <c r="J24" i="34" s="1"/>
  <c r="I5" i="34"/>
  <c r="H5" i="34"/>
  <c r="H24" i="34" s="1"/>
  <c r="G5" i="34"/>
  <c r="F5" i="34"/>
  <c r="F24" i="34" s="1"/>
  <c r="E5" i="34"/>
  <c r="D5" i="34"/>
  <c r="D24" i="34" s="1"/>
  <c r="N19" i="33"/>
  <c r="O19" i="33" s="1"/>
  <c r="N10" i="33"/>
  <c r="O10" i="33" s="1"/>
  <c r="N11" i="33"/>
  <c r="O11" i="33" s="1"/>
  <c r="N12" i="33"/>
  <c r="O12" i="33"/>
  <c r="N13" i="33"/>
  <c r="O13" i="33" s="1"/>
  <c r="N14" i="33"/>
  <c r="O14" i="33"/>
  <c r="N15" i="33"/>
  <c r="O15" i="33" s="1"/>
  <c r="N16" i="33"/>
  <c r="O16" i="33" s="1"/>
  <c r="N17" i="33"/>
  <c r="O17" i="33" s="1"/>
  <c r="E18" i="33"/>
  <c r="N18" i="33"/>
  <c r="O18" i="33"/>
  <c r="F18" i="33"/>
  <c r="G18" i="33"/>
  <c r="H18" i="33"/>
  <c r="I18" i="33"/>
  <c r="J18" i="33"/>
  <c r="K18" i="33"/>
  <c r="L18" i="33"/>
  <c r="M18" i="33"/>
  <c r="D18" i="33"/>
  <c r="E9" i="33"/>
  <c r="E28" i="33"/>
  <c r="F9" i="33"/>
  <c r="G9" i="33"/>
  <c r="H9" i="33"/>
  <c r="I9" i="33"/>
  <c r="J9" i="33"/>
  <c r="K9" i="33"/>
  <c r="L9" i="33"/>
  <c r="M9" i="33"/>
  <c r="D9" i="33"/>
  <c r="D28" i="33" s="1"/>
  <c r="N9" i="33"/>
  <c r="O9" i="33" s="1"/>
  <c r="E5" i="33"/>
  <c r="F5" i="33"/>
  <c r="N5" i="33" s="1"/>
  <c r="O5" i="33" s="1"/>
  <c r="G5" i="33"/>
  <c r="G28" i="33" s="1"/>
  <c r="H5" i="33"/>
  <c r="H28" i="33" s="1"/>
  <c r="I5" i="33"/>
  <c r="I28" i="33" s="1"/>
  <c r="J5" i="33"/>
  <c r="J28" i="33" s="1"/>
  <c r="K5" i="33"/>
  <c r="K28" i="33"/>
  <c r="L5" i="33"/>
  <c r="L28" i="33" s="1"/>
  <c r="M5" i="33"/>
  <c r="M28" i="33" s="1"/>
  <c r="D5" i="33"/>
  <c r="E26" i="33"/>
  <c r="F26" i="33"/>
  <c r="G26" i="33"/>
  <c r="H26" i="33"/>
  <c r="I26" i="33"/>
  <c r="J26" i="33"/>
  <c r="K26" i="33"/>
  <c r="L26" i="33"/>
  <c r="M26" i="33"/>
  <c r="D26" i="33"/>
  <c r="N26" i="33" s="1"/>
  <c r="O26" i="33" s="1"/>
  <c r="N27" i="33"/>
  <c r="O27" i="33" s="1"/>
  <c r="N24" i="33"/>
  <c r="O24" i="33"/>
  <c r="N25" i="33"/>
  <c r="O25" i="33" s="1"/>
  <c r="N23" i="33"/>
  <c r="O23" i="33"/>
  <c r="E22" i="33"/>
  <c r="F22" i="33"/>
  <c r="G22" i="33"/>
  <c r="H22" i="33"/>
  <c r="I22" i="33"/>
  <c r="J22" i="33"/>
  <c r="K22" i="33"/>
  <c r="L22" i="33"/>
  <c r="M22" i="33"/>
  <c r="D22" i="33"/>
  <c r="N22" i="33" s="1"/>
  <c r="O22" i="33" s="1"/>
  <c r="E20" i="33"/>
  <c r="F20" i="33"/>
  <c r="F28" i="33"/>
  <c r="G20" i="33"/>
  <c r="N20" i="33" s="1"/>
  <c r="O20" i="33" s="1"/>
  <c r="H20" i="33"/>
  <c r="I20" i="33"/>
  <c r="J20" i="33"/>
  <c r="K20" i="33"/>
  <c r="L20" i="33"/>
  <c r="M20" i="33"/>
  <c r="D20" i="33"/>
  <c r="N21" i="33"/>
  <c r="O21" i="33"/>
  <c r="N6" i="33"/>
  <c r="O6" i="33" s="1"/>
  <c r="N7" i="33"/>
  <c r="O7" i="33" s="1"/>
  <c r="N8" i="33"/>
  <c r="O8" i="33" s="1"/>
  <c r="G24" i="34"/>
  <c r="D24" i="35"/>
  <c r="D24" i="37"/>
  <c r="D23" i="38"/>
  <c r="N5" i="37"/>
  <c r="O5" i="37"/>
  <c r="F21" i="39"/>
  <c r="N16" i="40"/>
  <c r="O16" i="40" s="1"/>
  <c r="G24" i="41"/>
  <c r="H24" i="41"/>
  <c r="F24" i="41"/>
  <c r="E24" i="41"/>
  <c r="J24" i="42"/>
  <c r="H24" i="42"/>
  <c r="I24" i="42"/>
  <c r="G24" i="42"/>
  <c r="F24" i="42"/>
  <c r="N5" i="42"/>
  <c r="O5" i="42" s="1"/>
  <c r="I24" i="43"/>
  <c r="L24" i="43"/>
  <c r="K24" i="43"/>
  <c r="J24" i="43"/>
  <c r="M24" i="44"/>
  <c r="L24" i="44"/>
  <c r="K24" i="44"/>
  <c r="N15" i="44"/>
  <c r="O15" i="44" s="1"/>
  <c r="D24" i="44"/>
  <c r="H24" i="45"/>
  <c r="L24" i="45"/>
  <c r="N19" i="45"/>
  <c r="O19" i="45" s="1"/>
  <c r="D24" i="45"/>
  <c r="M24" i="45"/>
  <c r="N10" i="45"/>
  <c r="O10" i="45" s="1"/>
  <c r="M24" i="47"/>
  <c r="D24" i="47"/>
  <c r="N24" i="47"/>
  <c r="L24" i="47"/>
  <c r="G24" i="47"/>
  <c r="O25" i="48" l="1"/>
  <c r="P25" i="48" s="1"/>
  <c r="N24" i="34"/>
  <c r="O24" i="34" s="1"/>
  <c r="N24" i="35"/>
  <c r="O24" i="35" s="1"/>
  <c r="N28" i="33"/>
  <c r="O28" i="33" s="1"/>
  <c r="N24" i="44"/>
  <c r="O24" i="44" s="1"/>
  <c r="N24" i="37"/>
  <c r="O24" i="37" s="1"/>
  <c r="N21" i="39"/>
  <c r="O21" i="39" s="1"/>
  <c r="N23" i="40"/>
  <c r="O23" i="40" s="1"/>
  <c r="O8" i="47"/>
  <c r="P8" i="47" s="1"/>
  <c r="N8" i="45"/>
  <c r="O8" i="45" s="1"/>
  <c r="K24" i="45"/>
  <c r="N5" i="44"/>
  <c r="O5" i="44" s="1"/>
  <c r="K24" i="41"/>
  <c r="N5" i="34"/>
  <c r="O5" i="34" s="1"/>
  <c r="N22" i="44"/>
  <c r="O22" i="44" s="1"/>
  <c r="N22" i="42"/>
  <c r="O22" i="42" s="1"/>
  <c r="N22" i="43"/>
  <c r="O22" i="43" s="1"/>
  <c r="K24" i="42"/>
  <c r="N24" i="42" s="1"/>
  <c r="O24" i="42" s="1"/>
  <c r="I24" i="41"/>
  <c r="N24" i="41" s="1"/>
  <c r="O24" i="41" s="1"/>
  <c r="N5" i="40"/>
  <c r="O5" i="40" s="1"/>
  <c r="N16" i="39"/>
  <c r="O16" i="39" s="1"/>
  <c r="M24" i="43"/>
  <c r="O10" i="47"/>
  <c r="P10" i="47" s="1"/>
  <c r="D24" i="43"/>
  <c r="G24" i="43"/>
  <c r="N15" i="42"/>
  <c r="O15" i="42" s="1"/>
  <c r="N5" i="38"/>
  <c r="O5" i="38" s="1"/>
  <c r="H23" i="38"/>
  <c r="N23" i="38" s="1"/>
  <c r="O23" i="38" s="1"/>
  <c r="I24" i="45"/>
  <c r="G24" i="45"/>
  <c r="N24" i="45" s="1"/>
  <c r="O24" i="45" s="1"/>
  <c r="N22" i="41"/>
  <c r="O22" i="41" s="1"/>
  <c r="D24" i="36"/>
  <c r="N24" i="36" s="1"/>
  <c r="O24" i="36" s="1"/>
  <c r="N15" i="41"/>
  <c r="O15" i="41" s="1"/>
  <c r="N9" i="35"/>
  <c r="O9" i="35" s="1"/>
  <c r="N10" i="37"/>
  <c r="O10" i="37" s="1"/>
  <c r="H24" i="47"/>
  <c r="O24" i="47" s="1"/>
  <c r="P24" i="47" s="1"/>
  <c r="O5" i="47"/>
  <c r="P5" i="47" s="1"/>
  <c r="N24" i="43" l="1"/>
  <c r="O24" i="43" s="1"/>
</calcChain>
</file>

<file path=xl/sharedStrings.xml><?xml version="1.0" encoding="utf-8"?>
<sst xmlns="http://schemas.openxmlformats.org/spreadsheetml/2006/main" count="602" uniqueCount="93">
  <si>
    <t>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</si>
  <si>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</si>
  <si>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</si>
  <si>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</si>
  <si>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</si>
  <si>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</si>
  <si>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</si>
  <si>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</si>
  <si>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Discretionary Sales Surtaxes</t>
  </si>
  <si>
    <t>Utility Service Tax - Electricity</t>
  </si>
  <si>
    <t>Communications Services Taxes</t>
  </si>
  <si>
    <t>Federal Grant - Public Safety</t>
  </si>
  <si>
    <t>Intergovernmental Revenue</t>
  </si>
  <si>
    <t>State Grant - Culture / Recreation</t>
  </si>
  <si>
    <t>State Shared Revenues - General Gov't - Revenue Sharing Proceeds</t>
  </si>
  <si>
    <t>State Shared Revenues - General Gov't - Mobile Home License Tax</t>
  </si>
  <si>
    <t>State Shared Revenues - General Gov't - Alcoholic Beverage License Tax</t>
  </si>
  <si>
    <t>State Shared Revenues - General Gov't - Sales and Uses Taxes to Counties</t>
  </si>
  <si>
    <t>State Shared Revenues - General Gov't - Local Gov't Half-Cent Sales Tax</t>
  </si>
  <si>
    <t>Shared Revenue from Other Local Units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</si>
  <si>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</si>
  <si>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</si>
  <si>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</si>
  <si>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</si>
  <si>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</si>
  <si>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</si>
  <si>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</si>
  <si>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Public Safety - Fire Protection</t>
  </si>
  <si>
    <t>Total - All Account Codes</t>
  </si>
  <si>
    <t>Local Fiscal Year Ended September 30, 2009</t>
  </si>
  <si>
    <t>Other Judgments, Fines, and Forfeits</t>
  </si>
  <si>
    <t>Interest and Other Earnings - Interest</t>
  </si>
  <si>
    <t>Contributions and Donations from Private Sources</t>
  </si>
  <si>
    <t>Other Miscellaneous Revenues - Other</t>
  </si>
  <si>
    <t>Non-Operating - Inter-Fund Group Transfers In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</si>
  <si>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</si>
  <si>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</si>
  <si>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</si>
  <si>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</si>
  <si>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</si>
  <si>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</si>
  <si>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</si>
  <si>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Ebro Revenues Reported by Account Code and Fund Type</t>
  </si>
  <si>
    <t>Local Fiscal Year Ended September 30, 2010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</si>
  <si>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</si>
  <si>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</si>
  <si>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</si>
  <si>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2011 Municipal Population:</t>
  </si>
  <si>
    <t>Local Fiscal Year Ended September 30, 2012</t>
  </si>
  <si>
    <t>Federal Grant - General Government</t>
  </si>
  <si>
    <t>State Shared Revenues - Public Safety - Other Public Safety</t>
  </si>
  <si>
    <t>Proceeds - Debt Proceeds</t>
  </si>
  <si>
    <t>2012 Municipal Population:</t>
  </si>
  <si>
    <t>Local Fiscal Year Ended September 30, 2008</t>
  </si>
  <si>
    <t>Permits and Franchise Fees</t>
  </si>
  <si>
    <t>Franchise Fee - Electricity</t>
  </si>
  <si>
    <t>2008 Municipal Population:</t>
  </si>
  <si>
    <t>Local Fiscal Year Ended September 30, 2013</t>
  </si>
  <si>
    <t>Communications Services Taxes (Chapter 202, F.S.)</t>
  </si>
  <si>
    <t>State Shared Revenues - General Government - Revenue Sharing Proceeds</t>
  </si>
  <si>
    <t>State Shared Revenues - General Government - Mobile Home License Tax</t>
  </si>
  <si>
    <t>State Shared Revenues - General Government - Alcoholic Beverage License Tax</t>
  </si>
  <si>
    <t>State Shared Revenues - General Government - Local Government Half-Cent Sales Tax</t>
  </si>
  <si>
    <t>2013 Municipal Population:</t>
  </si>
  <si>
    <t>Local Fiscal Year Ended September 30, 2014</t>
  </si>
  <si>
    <t>2014 Municipal Population:</t>
  </si>
  <si>
    <t>Local Fiscal Year Ended September 30, 2015</t>
  </si>
  <si>
    <t>2015 Municipal Population:</t>
  </si>
  <si>
    <t>Local Fiscal Year Ended September 30, 2016</t>
  </si>
  <si>
    <t>Permits, Fees, and Special Assessments</t>
  </si>
  <si>
    <t>2016 Municipal Population:</t>
  </si>
  <si>
    <t>Local Fiscal Year Ended September 30, 2017</t>
  </si>
  <si>
    <t>Culture / Recreation - Parks and Recreation</t>
  </si>
  <si>
    <t>2017 Municipal Population:</t>
  </si>
  <si>
    <t>Local Fiscal Year Ended September 30, 2018</t>
  </si>
  <si>
    <t>2018 Municipal Population:</t>
  </si>
  <si>
    <t>Local Fiscal Year Ended September 30, 2019</t>
  </si>
  <si>
    <t>2019 Municipal Population:</t>
  </si>
  <si>
    <t>Local Fiscal Year Ended September 30, 2020</t>
  </si>
  <si>
    <t>2020 Municipal Population:</t>
  </si>
  <si>
    <t>Local Fiscal Year Ended September 30, 2021</t>
  </si>
  <si>
    <t>Other General Taxes</t>
  </si>
  <si>
    <t>2021 Municipal Population:</t>
  </si>
  <si>
    <t>Per Capita Account</t>
  </si>
  <si>
    <t>Custodial</t>
  </si>
  <si>
    <t>Total Account</t>
  </si>
  <si>
    <t>General Government Taxes</t>
  </si>
  <si>
    <t>Local Communications Services Taxes</t>
  </si>
  <si>
    <t>Intergovernmental Revenues</t>
  </si>
  <si>
    <t>State Shared Revenues - General Government - Municipal Revenue Sharing Program</t>
  </si>
  <si>
    <t>State Shared Revenues - General Government - Local Government Half-Cent Sales Tax Program</t>
  </si>
  <si>
    <t>Local Fiscal Year Ended September 30, 2022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</si>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</sst>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164" fontId="3" fillId="0" borderId="8" xfId="0" applyNumberFormat="1" applyFont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2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37" fontId="8" fillId="2" borderId="14" xfId="0" applyNumberFormat="1" applyFont="1" applyFill="1" applyBorder="1" applyAlignment="1" applyProtection="1">
      <alignment horizontal="center" vertical="center" wrapText="1"/>
    </xf>
    <xf numFmtId="0" fontId="9" fillId="2" borderId="15" xfId="0" applyFont="1" applyFill="1" applyBorder="1" applyAlignment="1" applyProtection="1">
      <alignment horizontal="center" vertical="center"/>
    </xf>
    <xf numFmtId="0" fontId="9" fillId="2" borderId="16" xfId="0" applyFont="1" applyFill="1" applyBorder="1" applyAlignment="1" applyProtection="1">
      <alignment horizontal="center" vertical="center"/>
    </xf>
    <xf numFmtId="44" fontId="1" fillId="2" borderId="17" xfId="0" applyNumberFormat="1" applyFont="1" applyFill="1" applyBorder="1" applyAlignment="1" applyProtection="1">
      <alignment vertical="center"/>
    </xf>
    <xf numFmtId="164" fontId="7" fillId="0" borderId="8" xfId="0" applyNumberFormat="1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vertical="center"/>
    </xf>
    <xf numFmtId="41" fontId="3" fillId="0" borderId="20" xfId="0" applyNumberFormat="1" applyFont="1" applyBorder="1" applyAlignment="1" applyProtection="1">
      <alignment vertical="center"/>
    </xf>
    <xf numFmtId="42" fontId="1" fillId="2" borderId="8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42" fontId="3" fillId="0" borderId="12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29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42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91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35</v>
      </c>
      <c r="B3" s="62"/>
      <c r="C3" s="63"/>
      <c r="D3" s="67" t="s">
        <v>20</v>
      </c>
      <c r="E3" s="68"/>
      <c r="F3" s="68"/>
      <c r="G3" s="68"/>
      <c r="H3" s="69"/>
      <c r="I3" s="67" t="s">
        <v>21</v>
      </c>
      <c r="J3" s="69"/>
      <c r="K3" s="67" t="s">
        <v>23</v>
      </c>
      <c r="L3" s="68"/>
      <c r="M3" s="69"/>
      <c r="N3" s="36"/>
      <c r="O3" s="37"/>
      <c r="P3" s="70" t="s">
        <v>83</v>
      </c>
      <c r="Q3" s="11"/>
      <c r="R3"/>
    </row>
    <row r="4" spans="1:134" ht="32.25" customHeight="1" thickBot="1">
      <c r="A4" s="64"/>
      <c r="B4" s="65"/>
      <c r="C4" s="66"/>
      <c r="D4" s="34" t="s">
        <v>2</v>
      </c>
      <c r="E4" s="34" t="s">
        <v>36</v>
      </c>
      <c r="F4" s="34" t="s">
        <v>37</v>
      </c>
      <c r="G4" s="34" t="s">
        <v>38</v>
      </c>
      <c r="H4" s="34" t="s">
        <v>3</v>
      </c>
      <c r="I4" s="34" t="s">
        <v>4</v>
      </c>
      <c r="J4" s="35" t="s">
        <v>39</v>
      </c>
      <c r="K4" s="35" t="s">
        <v>5</v>
      </c>
      <c r="L4" s="35" t="s">
        <v>6</v>
      </c>
      <c r="M4" s="35" t="s">
        <v>84</v>
      </c>
      <c r="N4" s="35" t="s">
        <v>7</v>
      </c>
      <c r="O4" s="35" t="s">
        <v>85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86</v>
      </c>
      <c r="B5" s="26"/>
      <c r="C5" s="26"/>
      <c r="D5" s="27">
        <f>SUM(D6:D7)</f>
        <v>27946</v>
      </c>
      <c r="E5" s="27">
        <f>SUM(E6:E7)</f>
        <v>0</v>
      </c>
      <c r="F5" s="27">
        <f>SUM(F6:F7)</f>
        <v>0</v>
      </c>
      <c r="G5" s="27">
        <f>SUM(G6:G7)</f>
        <v>0</v>
      </c>
      <c r="H5" s="27">
        <f>SUM(H6:H7)</f>
        <v>0</v>
      </c>
      <c r="I5" s="27">
        <f>SUM(I6:I7)</f>
        <v>0</v>
      </c>
      <c r="J5" s="27">
        <f>SUM(J6:J7)</f>
        <v>0</v>
      </c>
      <c r="K5" s="27">
        <f>SUM(K6:K7)</f>
        <v>0</v>
      </c>
      <c r="L5" s="27">
        <f>SUM(L6:L7)</f>
        <v>0</v>
      </c>
      <c r="M5" s="27">
        <f>SUM(M6:M7)</f>
        <v>0</v>
      </c>
      <c r="N5" s="27">
        <f>SUM(N6:N7)</f>
        <v>0</v>
      </c>
      <c r="O5" s="28">
        <f>SUM(D5:N5)</f>
        <v>27946</v>
      </c>
      <c r="P5" s="33">
        <f>(O5/P$27)</f>
        <v>113.1417004048583</v>
      </c>
      <c r="Q5" s="6"/>
    </row>
    <row r="6" spans="1:134">
      <c r="A6" s="12"/>
      <c r="B6" s="25">
        <v>315.2</v>
      </c>
      <c r="C6" s="20" t="s">
        <v>87</v>
      </c>
      <c r="D6" s="46">
        <v>461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 t="shared" ref="O6" si="0">SUM(D6:N6)</f>
        <v>461</v>
      </c>
      <c r="P6" s="47">
        <f>(O6/P$27)</f>
        <v>1.8663967611336032</v>
      </c>
      <c r="Q6" s="9"/>
    </row>
    <row r="7" spans="1:134">
      <c r="A7" s="12"/>
      <c r="B7" s="25">
        <v>319.89999999999998</v>
      </c>
      <c r="C7" s="20" t="s">
        <v>81</v>
      </c>
      <c r="D7" s="46">
        <v>27485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>SUM(D7:N7)</f>
        <v>27485</v>
      </c>
      <c r="P7" s="47">
        <f>(O7/P$27)</f>
        <v>111.2753036437247</v>
      </c>
      <c r="Q7" s="9"/>
    </row>
    <row r="8" spans="1:134" ht="15.75">
      <c r="A8" s="29" t="s">
        <v>69</v>
      </c>
      <c r="B8" s="30"/>
      <c r="C8" s="31"/>
      <c r="D8" s="32">
        <f>SUM(D9:D9)</f>
        <v>37440</v>
      </c>
      <c r="E8" s="32">
        <f>SUM(E9:E9)</f>
        <v>0</v>
      </c>
      <c r="F8" s="32">
        <f>SUM(F9:F9)</f>
        <v>0</v>
      </c>
      <c r="G8" s="32">
        <f>SUM(G9:G9)</f>
        <v>0</v>
      </c>
      <c r="H8" s="32">
        <f>SUM(H9:H9)</f>
        <v>0</v>
      </c>
      <c r="I8" s="32">
        <f>SUM(I9:I9)</f>
        <v>0</v>
      </c>
      <c r="J8" s="32">
        <f>SUM(J9:J9)</f>
        <v>0</v>
      </c>
      <c r="K8" s="32">
        <f>SUM(K9:K9)</f>
        <v>0</v>
      </c>
      <c r="L8" s="32">
        <f>SUM(L9:L9)</f>
        <v>0</v>
      </c>
      <c r="M8" s="32">
        <f>SUM(M9:M9)</f>
        <v>0</v>
      </c>
      <c r="N8" s="32">
        <f>SUM(N9:N9)</f>
        <v>0</v>
      </c>
      <c r="O8" s="44">
        <f>SUM(D8:N8)</f>
        <v>37440</v>
      </c>
      <c r="P8" s="45">
        <f>(O8/P$27)</f>
        <v>151.57894736842104</v>
      </c>
      <c r="Q8" s="10"/>
    </row>
    <row r="9" spans="1:134">
      <c r="A9" s="12"/>
      <c r="B9" s="25">
        <v>323.10000000000002</v>
      </c>
      <c r="C9" s="20" t="s">
        <v>55</v>
      </c>
      <c r="D9" s="46">
        <v>37440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ref="O9" si="1">SUM(D9:N9)</f>
        <v>37440</v>
      </c>
      <c r="P9" s="47">
        <f>(O9/P$27)</f>
        <v>151.57894736842104</v>
      </c>
      <c r="Q9" s="9"/>
    </row>
    <row r="10" spans="1:134" ht="15.75">
      <c r="A10" s="29" t="s">
        <v>88</v>
      </c>
      <c r="B10" s="30"/>
      <c r="C10" s="31"/>
      <c r="D10" s="32">
        <f>SUM(D11:D15)</f>
        <v>84849</v>
      </c>
      <c r="E10" s="32">
        <f>SUM(E11:E15)</f>
        <v>1958</v>
      </c>
      <c r="F10" s="32">
        <f>SUM(F11:F15)</f>
        <v>0</v>
      </c>
      <c r="G10" s="32">
        <f>SUM(G11:G15)</f>
        <v>0</v>
      </c>
      <c r="H10" s="32">
        <f>SUM(H11:H15)</f>
        <v>0</v>
      </c>
      <c r="I10" s="32">
        <f>SUM(I11:I15)</f>
        <v>0</v>
      </c>
      <c r="J10" s="32">
        <f>SUM(J11:J15)</f>
        <v>0</v>
      </c>
      <c r="K10" s="32">
        <f>SUM(K11:K15)</f>
        <v>0</v>
      </c>
      <c r="L10" s="32">
        <f>SUM(L11:L15)</f>
        <v>0</v>
      </c>
      <c r="M10" s="32">
        <f>SUM(M11:M15)</f>
        <v>0</v>
      </c>
      <c r="N10" s="32">
        <f>SUM(N11:N15)</f>
        <v>0</v>
      </c>
      <c r="O10" s="44">
        <f>SUM(D10:N10)</f>
        <v>86807</v>
      </c>
      <c r="P10" s="45">
        <f>(O10/P$27)</f>
        <v>351.44534412955466</v>
      </c>
      <c r="Q10" s="10"/>
    </row>
    <row r="11" spans="1:134">
      <c r="A11" s="12"/>
      <c r="B11" s="25">
        <v>331.1</v>
      </c>
      <c r="C11" s="20" t="s">
        <v>49</v>
      </c>
      <c r="D11" s="46">
        <v>63480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>SUM(D11:N11)</f>
        <v>63480</v>
      </c>
      <c r="P11" s="47">
        <f>(O11/P$27)</f>
        <v>257.00404858299595</v>
      </c>
      <c r="Q11" s="9"/>
    </row>
    <row r="12" spans="1:134">
      <c r="A12" s="12"/>
      <c r="B12" s="25">
        <v>335.125</v>
      </c>
      <c r="C12" s="20" t="s">
        <v>89</v>
      </c>
      <c r="D12" s="46">
        <v>8112</v>
      </c>
      <c r="E12" s="46">
        <v>1958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ref="O12:O15" si="2">SUM(D12:N12)</f>
        <v>10070</v>
      </c>
      <c r="P12" s="47">
        <f>(O12/P$27)</f>
        <v>40.769230769230766</v>
      </c>
      <c r="Q12" s="9"/>
    </row>
    <row r="13" spans="1:134">
      <c r="A13" s="12"/>
      <c r="B13" s="25">
        <v>335.14</v>
      </c>
      <c r="C13" s="20" t="s">
        <v>60</v>
      </c>
      <c r="D13" s="46">
        <v>134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2"/>
        <v>134</v>
      </c>
      <c r="P13" s="47">
        <f>(O13/P$27)</f>
        <v>0.54251012145748989</v>
      </c>
      <c r="Q13" s="9"/>
    </row>
    <row r="14" spans="1:134">
      <c r="A14" s="12"/>
      <c r="B14" s="25">
        <v>335.15</v>
      </c>
      <c r="C14" s="20" t="s">
        <v>61</v>
      </c>
      <c r="D14" s="46">
        <v>1579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2"/>
        <v>1579</v>
      </c>
      <c r="P14" s="47">
        <f>(O14/P$27)</f>
        <v>6.3927125506072873</v>
      </c>
      <c r="Q14" s="9"/>
    </row>
    <row r="15" spans="1:134">
      <c r="A15" s="12"/>
      <c r="B15" s="25">
        <v>335.18</v>
      </c>
      <c r="C15" s="20" t="s">
        <v>90</v>
      </c>
      <c r="D15" s="46">
        <v>11544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2"/>
        <v>11544</v>
      </c>
      <c r="P15" s="47">
        <f>(O15/P$27)</f>
        <v>46.736842105263158</v>
      </c>
      <c r="Q15" s="9"/>
    </row>
    <row r="16" spans="1:134" ht="15.75">
      <c r="A16" s="29" t="s">
        <v>24</v>
      </c>
      <c r="B16" s="30"/>
      <c r="C16" s="31"/>
      <c r="D16" s="32">
        <f>SUM(D17:D17)</f>
        <v>0</v>
      </c>
      <c r="E16" s="32">
        <f>SUM(E17:E17)</f>
        <v>27616</v>
      </c>
      <c r="F16" s="32">
        <f>SUM(F17:F17)</f>
        <v>0</v>
      </c>
      <c r="G16" s="32">
        <f>SUM(G17:G17)</f>
        <v>0</v>
      </c>
      <c r="H16" s="32">
        <f>SUM(H17:H17)</f>
        <v>0</v>
      </c>
      <c r="I16" s="32">
        <f>SUM(I17:I17)</f>
        <v>0</v>
      </c>
      <c r="J16" s="32">
        <f>SUM(J17:J17)</f>
        <v>0</v>
      </c>
      <c r="K16" s="32">
        <f>SUM(K17:K17)</f>
        <v>0</v>
      </c>
      <c r="L16" s="32">
        <f>SUM(L17:L17)</f>
        <v>0</v>
      </c>
      <c r="M16" s="32">
        <f>SUM(M17:M17)</f>
        <v>0</v>
      </c>
      <c r="N16" s="32">
        <f>SUM(N17:N17)</f>
        <v>0</v>
      </c>
      <c r="O16" s="32">
        <f>SUM(D16:N16)</f>
        <v>27616</v>
      </c>
      <c r="P16" s="45">
        <f>(O16/P$27)</f>
        <v>111.80566801619433</v>
      </c>
      <c r="Q16" s="10"/>
    </row>
    <row r="17" spans="1:120">
      <c r="A17" s="12"/>
      <c r="B17" s="25">
        <v>342.2</v>
      </c>
      <c r="C17" s="20" t="s">
        <v>27</v>
      </c>
      <c r="D17" s="46">
        <v>0</v>
      </c>
      <c r="E17" s="46">
        <v>27616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ref="O17" si="3">SUM(D17:N17)</f>
        <v>27616</v>
      </c>
      <c r="P17" s="47">
        <f>(O17/P$27)</f>
        <v>111.80566801619433</v>
      </c>
      <c r="Q17" s="9"/>
    </row>
    <row r="18" spans="1:120" ht="15.75">
      <c r="A18" s="29" t="s">
        <v>25</v>
      </c>
      <c r="B18" s="30"/>
      <c r="C18" s="31"/>
      <c r="D18" s="32">
        <f>SUM(D19:D19)</f>
        <v>4102</v>
      </c>
      <c r="E18" s="32">
        <f>SUM(E19:E19)</f>
        <v>0</v>
      </c>
      <c r="F18" s="32">
        <f>SUM(F19:F19)</f>
        <v>0</v>
      </c>
      <c r="G18" s="32">
        <f>SUM(G19:G19)</f>
        <v>0</v>
      </c>
      <c r="H18" s="32">
        <f>SUM(H19:H19)</f>
        <v>0</v>
      </c>
      <c r="I18" s="32">
        <f>SUM(I19:I19)</f>
        <v>0</v>
      </c>
      <c r="J18" s="32">
        <f>SUM(J19:J19)</f>
        <v>0</v>
      </c>
      <c r="K18" s="32">
        <f>SUM(K19:K19)</f>
        <v>0</v>
      </c>
      <c r="L18" s="32">
        <f>SUM(L19:L19)</f>
        <v>0</v>
      </c>
      <c r="M18" s="32">
        <f>SUM(M19:M19)</f>
        <v>0</v>
      </c>
      <c r="N18" s="32">
        <f>SUM(N19:N19)</f>
        <v>0</v>
      </c>
      <c r="O18" s="32">
        <f>SUM(D18:N18)</f>
        <v>4102</v>
      </c>
      <c r="P18" s="45">
        <f>(O18/P$27)</f>
        <v>16.607287449392711</v>
      </c>
      <c r="Q18" s="10"/>
    </row>
    <row r="19" spans="1:120">
      <c r="A19" s="13"/>
      <c r="B19" s="39">
        <v>359</v>
      </c>
      <c r="C19" s="21" t="s">
        <v>30</v>
      </c>
      <c r="D19" s="46">
        <v>4102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ref="O19" si="4">SUM(D19:N19)</f>
        <v>4102</v>
      </c>
      <c r="P19" s="47">
        <f>(O19/P$27)</f>
        <v>16.607287449392711</v>
      </c>
      <c r="Q19" s="9"/>
    </row>
    <row r="20" spans="1:120" ht="15.75">
      <c r="A20" s="29" t="s">
        <v>1</v>
      </c>
      <c r="B20" s="30"/>
      <c r="C20" s="31"/>
      <c r="D20" s="32">
        <f>SUM(D21:D22)</f>
        <v>1173</v>
      </c>
      <c r="E20" s="32">
        <f>SUM(E21:E22)</f>
        <v>453</v>
      </c>
      <c r="F20" s="32">
        <f>SUM(F21:F22)</f>
        <v>0</v>
      </c>
      <c r="G20" s="32">
        <f>SUM(G21:G22)</f>
        <v>0</v>
      </c>
      <c r="H20" s="32">
        <f>SUM(H21:H22)</f>
        <v>0</v>
      </c>
      <c r="I20" s="32">
        <f>SUM(I21:I22)</f>
        <v>0</v>
      </c>
      <c r="J20" s="32">
        <f>SUM(J21:J22)</f>
        <v>0</v>
      </c>
      <c r="K20" s="32">
        <f>SUM(K21:K22)</f>
        <v>0</v>
      </c>
      <c r="L20" s="32">
        <f>SUM(L21:L22)</f>
        <v>0</v>
      </c>
      <c r="M20" s="32">
        <f>SUM(M21:M22)</f>
        <v>0</v>
      </c>
      <c r="N20" s="32">
        <f>SUM(N21:N22)</f>
        <v>0</v>
      </c>
      <c r="O20" s="32">
        <f>SUM(D20:N20)</f>
        <v>1626</v>
      </c>
      <c r="P20" s="45">
        <f>(O20/P$27)</f>
        <v>6.5829959514170042</v>
      </c>
      <c r="Q20" s="10"/>
    </row>
    <row r="21" spans="1:120">
      <c r="A21" s="12"/>
      <c r="B21" s="25">
        <v>361.1</v>
      </c>
      <c r="C21" s="20" t="s">
        <v>31</v>
      </c>
      <c r="D21" s="46">
        <v>59</v>
      </c>
      <c r="E21" s="46">
        <v>453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>SUM(D21:N21)</f>
        <v>512</v>
      </c>
      <c r="P21" s="47">
        <f>(O21/P$27)</f>
        <v>2.0728744939271255</v>
      </c>
      <c r="Q21" s="9"/>
    </row>
    <row r="22" spans="1:120">
      <c r="A22" s="12"/>
      <c r="B22" s="25">
        <v>369.9</v>
      </c>
      <c r="C22" s="20" t="s">
        <v>33</v>
      </c>
      <c r="D22" s="46">
        <v>1114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ref="O22:O24" si="5">SUM(D22:N22)</f>
        <v>1114</v>
      </c>
      <c r="P22" s="47">
        <f>(O22/P$27)</f>
        <v>4.5101214574898787</v>
      </c>
      <c r="Q22" s="9"/>
    </row>
    <row r="23" spans="1:120" ht="15.75">
      <c r="A23" s="29" t="s">
        <v>26</v>
      </c>
      <c r="B23" s="30"/>
      <c r="C23" s="31"/>
      <c r="D23" s="32">
        <f>SUM(D24:D24)</f>
        <v>2345</v>
      </c>
      <c r="E23" s="32">
        <f>SUM(E24:E24)</f>
        <v>471</v>
      </c>
      <c r="F23" s="32">
        <f>SUM(F24:F24)</f>
        <v>0</v>
      </c>
      <c r="G23" s="32">
        <f>SUM(G24:G24)</f>
        <v>0</v>
      </c>
      <c r="H23" s="32">
        <f>SUM(H24:H24)</f>
        <v>0</v>
      </c>
      <c r="I23" s="32">
        <f>SUM(I24:I24)</f>
        <v>0</v>
      </c>
      <c r="J23" s="32">
        <f>SUM(J24:J24)</f>
        <v>0</v>
      </c>
      <c r="K23" s="32">
        <f>SUM(K24:K24)</f>
        <v>0</v>
      </c>
      <c r="L23" s="32">
        <f>SUM(L24:L24)</f>
        <v>0</v>
      </c>
      <c r="M23" s="32">
        <f>SUM(M24:M24)</f>
        <v>0</v>
      </c>
      <c r="N23" s="32">
        <f>SUM(N24:N24)</f>
        <v>0</v>
      </c>
      <c r="O23" s="32">
        <f t="shared" si="5"/>
        <v>2816</v>
      </c>
      <c r="P23" s="45">
        <f>(O23/P$27)</f>
        <v>11.40080971659919</v>
      </c>
      <c r="Q23" s="9"/>
    </row>
    <row r="24" spans="1:120" ht="15.75" thickBot="1">
      <c r="A24" s="12"/>
      <c r="B24" s="25">
        <v>381</v>
      </c>
      <c r="C24" s="20" t="s">
        <v>34</v>
      </c>
      <c r="D24" s="46">
        <v>2345</v>
      </c>
      <c r="E24" s="46">
        <v>471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5"/>
        <v>2816</v>
      </c>
      <c r="P24" s="47">
        <f>(O24/P$27)</f>
        <v>11.40080971659919</v>
      </c>
      <c r="Q24" s="9"/>
    </row>
    <row r="25" spans="1:120" ht="16.5" thickBot="1">
      <c r="A25" s="14" t="s">
        <v>28</v>
      </c>
      <c r="B25" s="23"/>
      <c r="C25" s="22"/>
      <c r="D25" s="15">
        <f>SUM(D5,D8,D10,D16,D18,D20,D23)</f>
        <v>157855</v>
      </c>
      <c r="E25" s="15">
        <f>SUM(E5,E8,E10,E16,E18,E20,E23)</f>
        <v>30498</v>
      </c>
      <c r="F25" s="15">
        <f>SUM(F5,F8,F10,F16,F18,F20,F23)</f>
        <v>0</v>
      </c>
      <c r="G25" s="15">
        <f>SUM(G5,G8,G10,G16,G18,G20,G23)</f>
        <v>0</v>
      </c>
      <c r="H25" s="15">
        <f>SUM(H5,H8,H10,H16,H18,H20,H23)</f>
        <v>0</v>
      </c>
      <c r="I25" s="15">
        <f>SUM(I5,I8,I10,I16,I18,I20,I23)</f>
        <v>0</v>
      </c>
      <c r="J25" s="15">
        <f>SUM(J5,J8,J10,J16,J18,J20,J23)</f>
        <v>0</v>
      </c>
      <c r="K25" s="15">
        <f>SUM(K5,K8,K10,K16,K18,K20,K23)</f>
        <v>0</v>
      </c>
      <c r="L25" s="15">
        <f>SUM(L5,L8,L10,L16,L18,L20,L23)</f>
        <v>0</v>
      </c>
      <c r="M25" s="15">
        <f>SUM(M5,M8,M10,M16,M18,M20,M23)</f>
        <v>0</v>
      </c>
      <c r="N25" s="15">
        <f>SUM(N5,N8,N10,N16,N18,N20,N23)</f>
        <v>0</v>
      </c>
      <c r="O25" s="15">
        <f>SUM(D25:N25)</f>
        <v>188353</v>
      </c>
      <c r="P25" s="38">
        <f>(O25/P$27)</f>
        <v>762.56275303643724</v>
      </c>
      <c r="Q25" s="6"/>
      <c r="R25" s="2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</row>
    <row r="26" spans="1:120">
      <c r="A26" s="16"/>
      <c r="B26" s="18"/>
      <c r="C26" s="18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9"/>
    </row>
    <row r="27" spans="1:120">
      <c r="A27" s="40"/>
      <c r="B27" s="41"/>
      <c r="C27" s="41"/>
      <c r="D27" s="42"/>
      <c r="E27" s="42"/>
      <c r="F27" s="42"/>
      <c r="G27" s="42"/>
      <c r="H27" s="42"/>
      <c r="I27" s="42"/>
      <c r="J27" s="42"/>
      <c r="K27" s="42"/>
      <c r="L27" s="42"/>
      <c r="M27" s="48" t="s">
        <v>92</v>
      </c>
      <c r="N27" s="48"/>
      <c r="O27" s="48"/>
      <c r="P27" s="43">
        <v>247</v>
      </c>
    </row>
    <row r="28" spans="1:120">
      <c r="A28" s="49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1"/>
    </row>
    <row r="29" spans="1:120" ht="15.75" customHeight="1" thickBot="1">
      <c r="A29" s="52" t="s">
        <v>45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4"/>
    </row>
  </sheetData>
  <mergeCells count="10">
    <mergeCell ref="M27:O27"/>
    <mergeCell ref="A28:P28"/>
    <mergeCell ref="A29:P29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57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35</v>
      </c>
      <c r="B3" s="62"/>
      <c r="C3" s="63"/>
      <c r="D3" s="67" t="s">
        <v>20</v>
      </c>
      <c r="E3" s="68"/>
      <c r="F3" s="68"/>
      <c r="G3" s="68"/>
      <c r="H3" s="69"/>
      <c r="I3" s="67" t="s">
        <v>21</v>
      </c>
      <c r="J3" s="69"/>
      <c r="K3" s="67" t="s">
        <v>23</v>
      </c>
      <c r="L3" s="69"/>
      <c r="M3" s="36"/>
      <c r="N3" s="37"/>
      <c r="O3" s="70" t="s">
        <v>40</v>
      </c>
      <c r="P3" s="11"/>
      <c r="Q3"/>
    </row>
    <row r="4" spans="1:133" ht="32.25" customHeight="1" thickBot="1">
      <c r="A4" s="64"/>
      <c r="B4" s="65"/>
      <c r="C4" s="66"/>
      <c r="D4" s="34" t="s">
        <v>2</v>
      </c>
      <c r="E4" s="34" t="s">
        <v>36</v>
      </c>
      <c r="F4" s="34" t="s">
        <v>37</v>
      </c>
      <c r="G4" s="34" t="s">
        <v>38</v>
      </c>
      <c r="H4" s="34" t="s">
        <v>3</v>
      </c>
      <c r="I4" s="34" t="s">
        <v>4</v>
      </c>
      <c r="J4" s="35" t="s">
        <v>39</v>
      </c>
      <c r="K4" s="35" t="s">
        <v>5</v>
      </c>
      <c r="L4" s="35" t="s">
        <v>6</v>
      </c>
      <c r="M4" s="35" t="s">
        <v>7</v>
      </c>
      <c r="N4" s="35" t="s">
        <v>22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SUM(D6:D8)</f>
        <v>53141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3" si="1">SUM(D5:M5)</f>
        <v>53141</v>
      </c>
      <c r="O5" s="33">
        <f t="shared" ref="O5:O23" si="2">(N5/O$25)</f>
        <v>221.42083333333332</v>
      </c>
      <c r="P5" s="6"/>
    </row>
    <row r="6" spans="1:133">
      <c r="A6" s="12"/>
      <c r="B6" s="25">
        <v>312.60000000000002</v>
      </c>
      <c r="C6" s="20" t="s">
        <v>8</v>
      </c>
      <c r="D6" s="46">
        <v>15143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15143</v>
      </c>
      <c r="O6" s="47">
        <f t="shared" si="2"/>
        <v>63.095833333333331</v>
      </c>
      <c r="P6" s="9"/>
    </row>
    <row r="7" spans="1:133">
      <c r="A7" s="12"/>
      <c r="B7" s="25">
        <v>314.10000000000002</v>
      </c>
      <c r="C7" s="20" t="s">
        <v>9</v>
      </c>
      <c r="D7" s="46">
        <v>37009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37009</v>
      </c>
      <c r="O7" s="47">
        <f t="shared" si="2"/>
        <v>154.20416666666668</v>
      </c>
      <c r="P7" s="9"/>
    </row>
    <row r="8" spans="1:133">
      <c r="A8" s="12"/>
      <c r="B8" s="25">
        <v>315</v>
      </c>
      <c r="C8" s="20" t="s">
        <v>58</v>
      </c>
      <c r="D8" s="46">
        <v>989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989</v>
      </c>
      <c r="O8" s="47">
        <f t="shared" si="2"/>
        <v>4.1208333333333336</v>
      </c>
      <c r="P8" s="9"/>
    </row>
    <row r="9" spans="1:133" ht="15.75">
      <c r="A9" s="29" t="s">
        <v>12</v>
      </c>
      <c r="B9" s="30"/>
      <c r="C9" s="31"/>
      <c r="D9" s="32">
        <f t="shared" ref="D9:M9" si="3">SUM(D10:D13)</f>
        <v>16377</v>
      </c>
      <c r="E9" s="32">
        <f t="shared" si="3"/>
        <v>2821</v>
      </c>
      <c r="F9" s="32">
        <f t="shared" si="3"/>
        <v>0</v>
      </c>
      <c r="G9" s="32">
        <f t="shared" si="3"/>
        <v>0</v>
      </c>
      <c r="H9" s="32">
        <f t="shared" si="3"/>
        <v>0</v>
      </c>
      <c r="I9" s="32">
        <f t="shared" si="3"/>
        <v>0</v>
      </c>
      <c r="J9" s="32">
        <f t="shared" si="3"/>
        <v>0</v>
      </c>
      <c r="K9" s="32">
        <f t="shared" si="3"/>
        <v>0</v>
      </c>
      <c r="L9" s="32">
        <f t="shared" si="3"/>
        <v>0</v>
      </c>
      <c r="M9" s="32">
        <f t="shared" si="3"/>
        <v>0</v>
      </c>
      <c r="N9" s="44">
        <f t="shared" si="1"/>
        <v>19198</v>
      </c>
      <c r="O9" s="45">
        <f t="shared" si="2"/>
        <v>79.99166666666666</v>
      </c>
      <c r="P9" s="10"/>
    </row>
    <row r="10" spans="1:133">
      <c r="A10" s="12"/>
      <c r="B10" s="25">
        <v>335.12</v>
      </c>
      <c r="C10" s="20" t="s">
        <v>59</v>
      </c>
      <c r="D10" s="46">
        <v>6750</v>
      </c>
      <c r="E10" s="46">
        <v>2821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9571</v>
      </c>
      <c r="O10" s="47">
        <f t="shared" si="2"/>
        <v>39.87916666666667</v>
      </c>
      <c r="P10" s="9"/>
    </row>
    <row r="11" spans="1:133">
      <c r="A11" s="12"/>
      <c r="B11" s="25">
        <v>335.14</v>
      </c>
      <c r="C11" s="20" t="s">
        <v>60</v>
      </c>
      <c r="D11" s="46">
        <v>169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169</v>
      </c>
      <c r="O11" s="47">
        <f t="shared" si="2"/>
        <v>0.70416666666666672</v>
      </c>
      <c r="P11" s="9"/>
    </row>
    <row r="12" spans="1:133">
      <c r="A12" s="12"/>
      <c r="B12" s="25">
        <v>335.15</v>
      </c>
      <c r="C12" s="20" t="s">
        <v>61</v>
      </c>
      <c r="D12" s="46">
        <v>1440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1440</v>
      </c>
      <c r="O12" s="47">
        <f t="shared" si="2"/>
        <v>6</v>
      </c>
      <c r="P12" s="9"/>
    </row>
    <row r="13" spans="1:133">
      <c r="A13" s="12"/>
      <c r="B13" s="25">
        <v>335.18</v>
      </c>
      <c r="C13" s="20" t="s">
        <v>62</v>
      </c>
      <c r="D13" s="46">
        <v>8018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8018</v>
      </c>
      <c r="O13" s="47">
        <f t="shared" si="2"/>
        <v>33.408333333333331</v>
      </c>
      <c r="P13" s="9"/>
    </row>
    <row r="14" spans="1:133" ht="15.75">
      <c r="A14" s="29" t="s">
        <v>24</v>
      </c>
      <c r="B14" s="30"/>
      <c r="C14" s="31"/>
      <c r="D14" s="32">
        <f t="shared" ref="D14:M14" si="4">SUM(D15:D15)</f>
        <v>0</v>
      </c>
      <c r="E14" s="32">
        <f t="shared" si="4"/>
        <v>17967</v>
      </c>
      <c r="F14" s="32">
        <f t="shared" si="4"/>
        <v>0</v>
      </c>
      <c r="G14" s="32">
        <f t="shared" si="4"/>
        <v>0</v>
      </c>
      <c r="H14" s="32">
        <f t="shared" si="4"/>
        <v>0</v>
      </c>
      <c r="I14" s="32">
        <f t="shared" si="4"/>
        <v>0</v>
      </c>
      <c r="J14" s="32">
        <f t="shared" si="4"/>
        <v>0</v>
      </c>
      <c r="K14" s="32">
        <f t="shared" si="4"/>
        <v>0</v>
      </c>
      <c r="L14" s="32">
        <f t="shared" si="4"/>
        <v>0</v>
      </c>
      <c r="M14" s="32">
        <f t="shared" si="4"/>
        <v>0</v>
      </c>
      <c r="N14" s="32">
        <f t="shared" si="1"/>
        <v>17967</v>
      </c>
      <c r="O14" s="45">
        <f t="shared" si="2"/>
        <v>74.862499999999997</v>
      </c>
      <c r="P14" s="10"/>
    </row>
    <row r="15" spans="1:133">
      <c r="A15" s="12"/>
      <c r="B15" s="25">
        <v>342.2</v>
      </c>
      <c r="C15" s="20" t="s">
        <v>27</v>
      </c>
      <c r="D15" s="46">
        <v>0</v>
      </c>
      <c r="E15" s="46">
        <v>17967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17967</v>
      </c>
      <c r="O15" s="47">
        <f t="shared" si="2"/>
        <v>74.862499999999997</v>
      </c>
      <c r="P15" s="9"/>
    </row>
    <row r="16" spans="1:133" ht="15.75">
      <c r="A16" s="29" t="s">
        <v>25</v>
      </c>
      <c r="B16" s="30"/>
      <c r="C16" s="31"/>
      <c r="D16" s="32">
        <f t="shared" ref="D16:M16" si="5">SUM(D17:D17)</f>
        <v>5</v>
      </c>
      <c r="E16" s="32">
        <f t="shared" si="5"/>
        <v>0</v>
      </c>
      <c r="F16" s="32">
        <f t="shared" si="5"/>
        <v>0</v>
      </c>
      <c r="G16" s="32">
        <f t="shared" si="5"/>
        <v>0</v>
      </c>
      <c r="H16" s="32">
        <f t="shared" si="5"/>
        <v>0</v>
      </c>
      <c r="I16" s="32">
        <f t="shared" si="5"/>
        <v>0</v>
      </c>
      <c r="J16" s="32">
        <f t="shared" si="5"/>
        <v>0</v>
      </c>
      <c r="K16" s="32">
        <f t="shared" si="5"/>
        <v>0</v>
      </c>
      <c r="L16" s="32">
        <f t="shared" si="5"/>
        <v>0</v>
      </c>
      <c r="M16" s="32">
        <f t="shared" si="5"/>
        <v>0</v>
      </c>
      <c r="N16" s="32">
        <f t="shared" si="1"/>
        <v>5</v>
      </c>
      <c r="O16" s="45">
        <f t="shared" si="2"/>
        <v>2.0833333333333332E-2</v>
      </c>
      <c r="P16" s="10"/>
    </row>
    <row r="17" spans="1:119">
      <c r="A17" s="13"/>
      <c r="B17" s="39">
        <v>359</v>
      </c>
      <c r="C17" s="21" t="s">
        <v>30</v>
      </c>
      <c r="D17" s="46">
        <v>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5</v>
      </c>
      <c r="O17" s="47">
        <f t="shared" si="2"/>
        <v>2.0833333333333332E-2</v>
      </c>
      <c r="P17" s="9"/>
    </row>
    <row r="18" spans="1:119" ht="15.75">
      <c r="A18" s="29" t="s">
        <v>1</v>
      </c>
      <c r="B18" s="30"/>
      <c r="C18" s="31"/>
      <c r="D18" s="32">
        <f t="shared" ref="D18:M18" si="6">SUM(D19:D20)</f>
        <v>8854</v>
      </c>
      <c r="E18" s="32">
        <f t="shared" si="6"/>
        <v>0</v>
      </c>
      <c r="F18" s="32">
        <f t="shared" si="6"/>
        <v>0</v>
      </c>
      <c r="G18" s="32">
        <f t="shared" si="6"/>
        <v>0</v>
      </c>
      <c r="H18" s="32">
        <f t="shared" si="6"/>
        <v>0</v>
      </c>
      <c r="I18" s="32">
        <f t="shared" si="6"/>
        <v>0</v>
      </c>
      <c r="J18" s="32">
        <f t="shared" si="6"/>
        <v>0</v>
      </c>
      <c r="K18" s="32">
        <f t="shared" si="6"/>
        <v>0</v>
      </c>
      <c r="L18" s="32">
        <f t="shared" si="6"/>
        <v>0</v>
      </c>
      <c r="M18" s="32">
        <f t="shared" si="6"/>
        <v>0</v>
      </c>
      <c r="N18" s="32">
        <f t="shared" si="1"/>
        <v>8854</v>
      </c>
      <c r="O18" s="45">
        <f t="shared" si="2"/>
        <v>36.891666666666666</v>
      </c>
      <c r="P18" s="10"/>
    </row>
    <row r="19" spans="1:119">
      <c r="A19" s="12"/>
      <c r="B19" s="25">
        <v>361.1</v>
      </c>
      <c r="C19" s="20" t="s">
        <v>31</v>
      </c>
      <c r="D19" s="46">
        <v>13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13</v>
      </c>
      <c r="O19" s="47">
        <f t="shared" si="2"/>
        <v>5.4166666666666669E-2</v>
      </c>
      <c r="P19" s="9"/>
    </row>
    <row r="20" spans="1:119">
      <c r="A20" s="12"/>
      <c r="B20" s="25">
        <v>369.9</v>
      </c>
      <c r="C20" s="20" t="s">
        <v>33</v>
      </c>
      <c r="D20" s="46">
        <v>8841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8841</v>
      </c>
      <c r="O20" s="47">
        <f t="shared" si="2"/>
        <v>36.837499999999999</v>
      </c>
      <c r="P20" s="9"/>
    </row>
    <row r="21" spans="1:119" ht="15.75">
      <c r="A21" s="29" t="s">
        <v>26</v>
      </c>
      <c r="B21" s="30"/>
      <c r="C21" s="31"/>
      <c r="D21" s="32">
        <f t="shared" ref="D21:M21" si="7">SUM(D22:D22)</f>
        <v>0</v>
      </c>
      <c r="E21" s="32">
        <f t="shared" si="7"/>
        <v>1061</v>
      </c>
      <c r="F21" s="32">
        <f t="shared" si="7"/>
        <v>0</v>
      </c>
      <c r="G21" s="32">
        <f t="shared" si="7"/>
        <v>0</v>
      </c>
      <c r="H21" s="32">
        <f t="shared" si="7"/>
        <v>0</v>
      </c>
      <c r="I21" s="32">
        <f t="shared" si="7"/>
        <v>0</v>
      </c>
      <c r="J21" s="32">
        <f t="shared" si="7"/>
        <v>0</v>
      </c>
      <c r="K21" s="32">
        <f t="shared" si="7"/>
        <v>0</v>
      </c>
      <c r="L21" s="32">
        <f t="shared" si="7"/>
        <v>0</v>
      </c>
      <c r="M21" s="32">
        <f t="shared" si="7"/>
        <v>0</v>
      </c>
      <c r="N21" s="32">
        <f t="shared" si="1"/>
        <v>1061</v>
      </c>
      <c r="O21" s="45">
        <f t="shared" si="2"/>
        <v>4.4208333333333334</v>
      </c>
      <c r="P21" s="9"/>
    </row>
    <row r="22" spans="1:119" ht="15.75" thickBot="1">
      <c r="A22" s="12"/>
      <c r="B22" s="25">
        <v>381</v>
      </c>
      <c r="C22" s="20" t="s">
        <v>34</v>
      </c>
      <c r="D22" s="46">
        <v>0</v>
      </c>
      <c r="E22" s="46">
        <v>1061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1061</v>
      </c>
      <c r="O22" s="47">
        <f t="shared" si="2"/>
        <v>4.4208333333333334</v>
      </c>
      <c r="P22" s="9"/>
    </row>
    <row r="23" spans="1:119" ht="16.5" thickBot="1">
      <c r="A23" s="14" t="s">
        <v>28</v>
      </c>
      <c r="B23" s="23"/>
      <c r="C23" s="22"/>
      <c r="D23" s="15">
        <f>SUM(D5,D9,D14,D16,D18,D21)</f>
        <v>78377</v>
      </c>
      <c r="E23" s="15">
        <f t="shared" ref="E23:M23" si="8">SUM(E5,E9,E14,E16,E18,E21)</f>
        <v>21849</v>
      </c>
      <c r="F23" s="15">
        <f t="shared" si="8"/>
        <v>0</v>
      </c>
      <c r="G23" s="15">
        <f t="shared" si="8"/>
        <v>0</v>
      </c>
      <c r="H23" s="15">
        <f t="shared" si="8"/>
        <v>0</v>
      </c>
      <c r="I23" s="15">
        <f t="shared" si="8"/>
        <v>0</v>
      </c>
      <c r="J23" s="15">
        <f t="shared" si="8"/>
        <v>0</v>
      </c>
      <c r="K23" s="15">
        <f t="shared" si="8"/>
        <v>0</v>
      </c>
      <c r="L23" s="15">
        <f t="shared" si="8"/>
        <v>0</v>
      </c>
      <c r="M23" s="15">
        <f t="shared" si="8"/>
        <v>0</v>
      </c>
      <c r="N23" s="15">
        <f t="shared" si="1"/>
        <v>100226</v>
      </c>
      <c r="O23" s="38">
        <f t="shared" si="2"/>
        <v>417.60833333333335</v>
      </c>
      <c r="P23" s="6"/>
      <c r="Q23" s="2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</row>
    <row r="24" spans="1:119">
      <c r="A24" s="16"/>
      <c r="B24" s="18"/>
      <c r="C24" s="18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9"/>
    </row>
    <row r="25" spans="1:119">
      <c r="A25" s="40"/>
      <c r="B25" s="41"/>
      <c r="C25" s="41"/>
      <c r="D25" s="42"/>
      <c r="E25" s="42"/>
      <c r="F25" s="42"/>
      <c r="G25" s="42"/>
      <c r="H25" s="42"/>
      <c r="I25" s="42"/>
      <c r="J25" s="42"/>
      <c r="K25" s="42"/>
      <c r="L25" s="48" t="s">
        <v>63</v>
      </c>
      <c r="M25" s="48"/>
      <c r="N25" s="48"/>
      <c r="O25" s="43">
        <v>240</v>
      </c>
    </row>
    <row r="26" spans="1:119">
      <c r="A26" s="49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1"/>
    </row>
    <row r="27" spans="1:119" ht="15.75" customHeight="1" thickBot="1">
      <c r="A27" s="52" t="s">
        <v>45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4"/>
    </row>
  </sheetData>
  <mergeCells count="10">
    <mergeCell ref="L25:N25"/>
    <mergeCell ref="A26:O26"/>
    <mergeCell ref="A27:O2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48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35</v>
      </c>
      <c r="B3" s="62"/>
      <c r="C3" s="63"/>
      <c r="D3" s="67" t="s">
        <v>20</v>
      </c>
      <c r="E3" s="68"/>
      <c r="F3" s="68"/>
      <c r="G3" s="68"/>
      <c r="H3" s="69"/>
      <c r="I3" s="67" t="s">
        <v>21</v>
      </c>
      <c r="J3" s="69"/>
      <c r="K3" s="67" t="s">
        <v>23</v>
      </c>
      <c r="L3" s="69"/>
      <c r="M3" s="36"/>
      <c r="N3" s="37"/>
      <c r="O3" s="70" t="s">
        <v>40</v>
      </c>
      <c r="P3" s="11"/>
      <c r="Q3"/>
    </row>
    <row r="4" spans="1:133" ht="32.25" customHeight="1" thickBot="1">
      <c r="A4" s="64"/>
      <c r="B4" s="65"/>
      <c r="C4" s="66"/>
      <c r="D4" s="34" t="s">
        <v>2</v>
      </c>
      <c r="E4" s="34" t="s">
        <v>36</v>
      </c>
      <c r="F4" s="34" t="s">
        <v>37</v>
      </c>
      <c r="G4" s="34" t="s">
        <v>38</v>
      </c>
      <c r="H4" s="34" t="s">
        <v>3</v>
      </c>
      <c r="I4" s="34" t="s">
        <v>4</v>
      </c>
      <c r="J4" s="35" t="s">
        <v>39</v>
      </c>
      <c r="K4" s="35" t="s">
        <v>5</v>
      </c>
      <c r="L4" s="35" t="s">
        <v>6</v>
      </c>
      <c r="M4" s="35" t="s">
        <v>7</v>
      </c>
      <c r="N4" s="35" t="s">
        <v>22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SUM(D6:D8)</f>
        <v>51722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4" si="1">SUM(D5:M5)</f>
        <v>51722</v>
      </c>
      <c r="O5" s="33">
        <f t="shared" ref="O5:O24" si="2">(N5/O$26)</f>
        <v>206.88800000000001</v>
      </c>
      <c r="P5" s="6"/>
    </row>
    <row r="6" spans="1:133">
      <c r="A6" s="12"/>
      <c r="B6" s="25">
        <v>312.60000000000002</v>
      </c>
      <c r="C6" s="20" t="s">
        <v>8</v>
      </c>
      <c r="D6" s="46">
        <v>16550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16550</v>
      </c>
      <c r="O6" s="47">
        <f t="shared" si="2"/>
        <v>66.2</v>
      </c>
      <c r="P6" s="9"/>
    </row>
    <row r="7" spans="1:133">
      <c r="A7" s="12"/>
      <c r="B7" s="25">
        <v>314.10000000000002</v>
      </c>
      <c r="C7" s="20" t="s">
        <v>9</v>
      </c>
      <c r="D7" s="46">
        <v>34434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34434</v>
      </c>
      <c r="O7" s="47">
        <f t="shared" si="2"/>
        <v>137.73599999999999</v>
      </c>
      <c r="P7" s="9"/>
    </row>
    <row r="8" spans="1:133">
      <c r="A8" s="12"/>
      <c r="B8" s="25">
        <v>315</v>
      </c>
      <c r="C8" s="20" t="s">
        <v>10</v>
      </c>
      <c r="D8" s="46">
        <v>738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738</v>
      </c>
      <c r="O8" s="47">
        <f t="shared" si="2"/>
        <v>2.952</v>
      </c>
      <c r="P8" s="9"/>
    </row>
    <row r="9" spans="1:133" ht="15.75">
      <c r="A9" s="29" t="s">
        <v>12</v>
      </c>
      <c r="B9" s="30"/>
      <c r="C9" s="31"/>
      <c r="D9" s="32">
        <f t="shared" ref="D9:M9" si="3">SUM(D10:D15)</f>
        <v>231146</v>
      </c>
      <c r="E9" s="32">
        <f t="shared" si="3"/>
        <v>2652</v>
      </c>
      <c r="F9" s="32">
        <f t="shared" si="3"/>
        <v>0</v>
      </c>
      <c r="G9" s="32">
        <f t="shared" si="3"/>
        <v>0</v>
      </c>
      <c r="H9" s="32">
        <f t="shared" si="3"/>
        <v>0</v>
      </c>
      <c r="I9" s="32">
        <f t="shared" si="3"/>
        <v>0</v>
      </c>
      <c r="J9" s="32">
        <f t="shared" si="3"/>
        <v>0</v>
      </c>
      <c r="K9" s="32">
        <f t="shared" si="3"/>
        <v>0</v>
      </c>
      <c r="L9" s="32">
        <f t="shared" si="3"/>
        <v>0</v>
      </c>
      <c r="M9" s="32">
        <f t="shared" si="3"/>
        <v>0</v>
      </c>
      <c r="N9" s="44">
        <f t="shared" si="1"/>
        <v>233798</v>
      </c>
      <c r="O9" s="45">
        <f t="shared" si="2"/>
        <v>935.19200000000001</v>
      </c>
      <c r="P9" s="10"/>
    </row>
    <row r="10" spans="1:133">
      <c r="A10" s="12"/>
      <c r="B10" s="25">
        <v>331.1</v>
      </c>
      <c r="C10" s="20" t="s">
        <v>49</v>
      </c>
      <c r="D10" s="46">
        <v>213304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213304</v>
      </c>
      <c r="O10" s="47">
        <f t="shared" si="2"/>
        <v>853.21600000000001</v>
      </c>
      <c r="P10" s="9"/>
    </row>
    <row r="11" spans="1:133">
      <c r="A11" s="12"/>
      <c r="B11" s="25">
        <v>335.12</v>
      </c>
      <c r="C11" s="20" t="s">
        <v>14</v>
      </c>
      <c r="D11" s="46">
        <v>6901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6901</v>
      </c>
      <c r="O11" s="47">
        <f t="shared" si="2"/>
        <v>27.603999999999999</v>
      </c>
      <c r="P11" s="9"/>
    </row>
    <row r="12" spans="1:133">
      <c r="A12" s="12"/>
      <c r="B12" s="25">
        <v>335.14</v>
      </c>
      <c r="C12" s="20" t="s">
        <v>15</v>
      </c>
      <c r="D12" s="46">
        <v>157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157</v>
      </c>
      <c r="O12" s="47">
        <f t="shared" si="2"/>
        <v>0.628</v>
      </c>
      <c r="P12" s="9"/>
    </row>
    <row r="13" spans="1:133">
      <c r="A13" s="12"/>
      <c r="B13" s="25">
        <v>335.15</v>
      </c>
      <c r="C13" s="20" t="s">
        <v>16</v>
      </c>
      <c r="D13" s="46">
        <v>2401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2401</v>
      </c>
      <c r="O13" s="47">
        <f t="shared" si="2"/>
        <v>9.6039999999999992</v>
      </c>
      <c r="P13" s="9"/>
    </row>
    <row r="14" spans="1:133">
      <c r="A14" s="12"/>
      <c r="B14" s="25">
        <v>335.18</v>
      </c>
      <c r="C14" s="20" t="s">
        <v>18</v>
      </c>
      <c r="D14" s="46">
        <v>8383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8383</v>
      </c>
      <c r="O14" s="47">
        <f t="shared" si="2"/>
        <v>33.531999999999996</v>
      </c>
      <c r="P14" s="9"/>
    </row>
    <row r="15" spans="1:133">
      <c r="A15" s="12"/>
      <c r="B15" s="25">
        <v>335.29</v>
      </c>
      <c r="C15" s="20" t="s">
        <v>50</v>
      </c>
      <c r="D15" s="46">
        <v>0</v>
      </c>
      <c r="E15" s="46">
        <v>2652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2652</v>
      </c>
      <c r="O15" s="47">
        <f t="shared" si="2"/>
        <v>10.608000000000001</v>
      </c>
      <c r="P15" s="9"/>
    </row>
    <row r="16" spans="1:133" ht="15.75">
      <c r="A16" s="29" t="s">
        <v>24</v>
      </c>
      <c r="B16" s="30"/>
      <c r="C16" s="31"/>
      <c r="D16" s="32">
        <f t="shared" ref="D16:M16" si="4">SUM(D17:D17)</f>
        <v>0</v>
      </c>
      <c r="E16" s="32">
        <f t="shared" si="4"/>
        <v>24990</v>
      </c>
      <c r="F16" s="32">
        <f t="shared" si="4"/>
        <v>0</v>
      </c>
      <c r="G16" s="32">
        <f t="shared" si="4"/>
        <v>0</v>
      </c>
      <c r="H16" s="32">
        <f t="shared" si="4"/>
        <v>0</v>
      </c>
      <c r="I16" s="32">
        <f t="shared" si="4"/>
        <v>0</v>
      </c>
      <c r="J16" s="32">
        <f t="shared" si="4"/>
        <v>0</v>
      </c>
      <c r="K16" s="32">
        <f t="shared" si="4"/>
        <v>0</v>
      </c>
      <c r="L16" s="32">
        <f t="shared" si="4"/>
        <v>0</v>
      </c>
      <c r="M16" s="32">
        <f t="shared" si="4"/>
        <v>0</v>
      </c>
      <c r="N16" s="32">
        <f t="shared" si="1"/>
        <v>24990</v>
      </c>
      <c r="O16" s="45">
        <f t="shared" si="2"/>
        <v>99.96</v>
      </c>
      <c r="P16" s="10"/>
    </row>
    <row r="17" spans="1:119">
      <c r="A17" s="12"/>
      <c r="B17" s="25">
        <v>342.2</v>
      </c>
      <c r="C17" s="20" t="s">
        <v>27</v>
      </c>
      <c r="D17" s="46">
        <v>0</v>
      </c>
      <c r="E17" s="46">
        <v>24990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24990</v>
      </c>
      <c r="O17" s="47">
        <f t="shared" si="2"/>
        <v>99.96</v>
      </c>
      <c r="P17" s="9"/>
    </row>
    <row r="18" spans="1:119" ht="15.75">
      <c r="A18" s="29" t="s">
        <v>1</v>
      </c>
      <c r="B18" s="30"/>
      <c r="C18" s="31"/>
      <c r="D18" s="32">
        <f t="shared" ref="D18:M18" si="5">SUM(D19:D20)</f>
        <v>9427</v>
      </c>
      <c r="E18" s="32">
        <f t="shared" si="5"/>
        <v>416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0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32">
        <f t="shared" si="1"/>
        <v>9843</v>
      </c>
      <c r="O18" s="45">
        <f t="shared" si="2"/>
        <v>39.372</v>
      </c>
      <c r="P18" s="10"/>
    </row>
    <row r="19" spans="1:119">
      <c r="A19" s="12"/>
      <c r="B19" s="25">
        <v>361.1</v>
      </c>
      <c r="C19" s="20" t="s">
        <v>31</v>
      </c>
      <c r="D19" s="46">
        <v>366</v>
      </c>
      <c r="E19" s="46">
        <v>416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782</v>
      </c>
      <c r="O19" s="47">
        <f t="shared" si="2"/>
        <v>3.1280000000000001</v>
      </c>
      <c r="P19" s="9"/>
    </row>
    <row r="20" spans="1:119">
      <c r="A20" s="12"/>
      <c r="B20" s="25">
        <v>369.9</v>
      </c>
      <c r="C20" s="20" t="s">
        <v>33</v>
      </c>
      <c r="D20" s="46">
        <v>9061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9061</v>
      </c>
      <c r="O20" s="47">
        <f t="shared" si="2"/>
        <v>36.244</v>
      </c>
      <c r="P20" s="9"/>
    </row>
    <row r="21" spans="1:119" ht="15.75">
      <c r="A21" s="29" t="s">
        <v>26</v>
      </c>
      <c r="B21" s="30"/>
      <c r="C21" s="31"/>
      <c r="D21" s="32">
        <f t="shared" ref="D21:M21" si="6">SUM(D22:D23)</f>
        <v>50000</v>
      </c>
      <c r="E21" s="32">
        <f t="shared" si="6"/>
        <v>1060</v>
      </c>
      <c r="F21" s="32">
        <f t="shared" si="6"/>
        <v>0</v>
      </c>
      <c r="G21" s="32">
        <f t="shared" si="6"/>
        <v>0</v>
      </c>
      <c r="H21" s="32">
        <f t="shared" si="6"/>
        <v>0</v>
      </c>
      <c r="I21" s="32">
        <f t="shared" si="6"/>
        <v>0</v>
      </c>
      <c r="J21" s="32">
        <f t="shared" si="6"/>
        <v>0</v>
      </c>
      <c r="K21" s="32">
        <f t="shared" si="6"/>
        <v>0</v>
      </c>
      <c r="L21" s="32">
        <f t="shared" si="6"/>
        <v>0</v>
      </c>
      <c r="M21" s="32">
        <f t="shared" si="6"/>
        <v>0</v>
      </c>
      <c r="N21" s="32">
        <f t="shared" si="1"/>
        <v>51060</v>
      </c>
      <c r="O21" s="45">
        <f t="shared" si="2"/>
        <v>204.24</v>
      </c>
      <c r="P21" s="9"/>
    </row>
    <row r="22" spans="1:119">
      <c r="A22" s="12"/>
      <c r="B22" s="25">
        <v>381</v>
      </c>
      <c r="C22" s="20" t="s">
        <v>34</v>
      </c>
      <c r="D22" s="46">
        <v>0</v>
      </c>
      <c r="E22" s="46">
        <v>1060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1060</v>
      </c>
      <c r="O22" s="47">
        <f t="shared" si="2"/>
        <v>4.24</v>
      </c>
      <c r="P22" s="9"/>
    </row>
    <row r="23" spans="1:119" ht="15.75" thickBot="1">
      <c r="A23" s="12"/>
      <c r="B23" s="25">
        <v>384</v>
      </c>
      <c r="C23" s="20" t="s">
        <v>51</v>
      </c>
      <c r="D23" s="46">
        <v>50000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50000</v>
      </c>
      <c r="O23" s="47">
        <f t="shared" si="2"/>
        <v>200</v>
      </c>
      <c r="P23" s="9"/>
    </row>
    <row r="24" spans="1:119" ht="16.5" thickBot="1">
      <c r="A24" s="14" t="s">
        <v>28</v>
      </c>
      <c r="B24" s="23"/>
      <c r="C24" s="22"/>
      <c r="D24" s="15">
        <f>SUM(D5,D9,D16,D18,D21)</f>
        <v>342295</v>
      </c>
      <c r="E24" s="15">
        <f t="shared" ref="E24:M24" si="7">SUM(E5,E9,E16,E18,E21)</f>
        <v>29118</v>
      </c>
      <c r="F24" s="15">
        <f t="shared" si="7"/>
        <v>0</v>
      </c>
      <c r="G24" s="15">
        <f t="shared" si="7"/>
        <v>0</v>
      </c>
      <c r="H24" s="15">
        <f t="shared" si="7"/>
        <v>0</v>
      </c>
      <c r="I24" s="15">
        <f t="shared" si="7"/>
        <v>0</v>
      </c>
      <c r="J24" s="15">
        <f t="shared" si="7"/>
        <v>0</v>
      </c>
      <c r="K24" s="15">
        <f t="shared" si="7"/>
        <v>0</v>
      </c>
      <c r="L24" s="15">
        <f t="shared" si="7"/>
        <v>0</v>
      </c>
      <c r="M24" s="15">
        <f t="shared" si="7"/>
        <v>0</v>
      </c>
      <c r="N24" s="15">
        <f t="shared" si="1"/>
        <v>371413</v>
      </c>
      <c r="O24" s="38">
        <f t="shared" si="2"/>
        <v>1485.652</v>
      </c>
      <c r="P24" s="6"/>
      <c r="Q24" s="2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</row>
    <row r="25" spans="1:119">
      <c r="A25" s="16"/>
      <c r="B25" s="18"/>
      <c r="C25" s="18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9"/>
    </row>
    <row r="26" spans="1:119">
      <c r="A26" s="40"/>
      <c r="B26" s="41"/>
      <c r="C26" s="41"/>
      <c r="D26" s="42"/>
      <c r="E26" s="42"/>
      <c r="F26" s="42"/>
      <c r="G26" s="42"/>
      <c r="H26" s="42"/>
      <c r="I26" s="42"/>
      <c r="J26" s="42"/>
      <c r="K26" s="42"/>
      <c r="L26" s="48" t="s">
        <v>52</v>
      </c>
      <c r="M26" s="48"/>
      <c r="N26" s="48"/>
      <c r="O26" s="43">
        <v>250</v>
      </c>
    </row>
    <row r="27" spans="1:119">
      <c r="A27" s="49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1"/>
    </row>
    <row r="28" spans="1:119" ht="15.75" customHeight="1" thickBot="1">
      <c r="A28" s="52" t="s">
        <v>45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4"/>
    </row>
  </sheetData>
  <mergeCells count="10">
    <mergeCell ref="L26:N26"/>
    <mergeCell ref="A27:O27"/>
    <mergeCell ref="A28:O2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46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35</v>
      </c>
      <c r="B3" s="62"/>
      <c r="C3" s="63"/>
      <c r="D3" s="67" t="s">
        <v>20</v>
      </c>
      <c r="E3" s="68"/>
      <c r="F3" s="68"/>
      <c r="G3" s="68"/>
      <c r="H3" s="69"/>
      <c r="I3" s="67" t="s">
        <v>21</v>
      </c>
      <c r="J3" s="69"/>
      <c r="K3" s="67" t="s">
        <v>23</v>
      </c>
      <c r="L3" s="69"/>
      <c r="M3" s="36"/>
      <c r="N3" s="37"/>
      <c r="O3" s="70" t="s">
        <v>40</v>
      </c>
      <c r="P3" s="11"/>
      <c r="Q3"/>
    </row>
    <row r="4" spans="1:133" ht="32.25" customHeight="1" thickBot="1">
      <c r="A4" s="64"/>
      <c r="B4" s="65"/>
      <c r="C4" s="66"/>
      <c r="D4" s="34" t="s">
        <v>2</v>
      </c>
      <c r="E4" s="34" t="s">
        <v>36</v>
      </c>
      <c r="F4" s="34" t="s">
        <v>37</v>
      </c>
      <c r="G4" s="34" t="s">
        <v>38</v>
      </c>
      <c r="H4" s="34" t="s">
        <v>3</v>
      </c>
      <c r="I4" s="34" t="s">
        <v>4</v>
      </c>
      <c r="J4" s="35" t="s">
        <v>39</v>
      </c>
      <c r="K4" s="35" t="s">
        <v>5</v>
      </c>
      <c r="L4" s="35" t="s">
        <v>6</v>
      </c>
      <c r="M4" s="35" t="s">
        <v>7</v>
      </c>
      <c r="N4" s="35" t="s">
        <v>22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SUM(D6:D8)</f>
        <v>54303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4" si="1">SUM(D5:M5)</f>
        <v>54303</v>
      </c>
      <c r="O5" s="33">
        <f t="shared" ref="O5:O24" si="2">(N5/O$26)</f>
        <v>208.8576923076923</v>
      </c>
      <c r="P5" s="6"/>
    </row>
    <row r="6" spans="1:133">
      <c r="A6" s="12"/>
      <c r="B6" s="25">
        <v>312.60000000000002</v>
      </c>
      <c r="C6" s="20" t="s">
        <v>8</v>
      </c>
      <c r="D6" s="46">
        <v>17278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17278</v>
      </c>
      <c r="O6" s="47">
        <f t="shared" si="2"/>
        <v>66.453846153846158</v>
      </c>
      <c r="P6" s="9"/>
    </row>
    <row r="7" spans="1:133">
      <c r="A7" s="12"/>
      <c r="B7" s="25">
        <v>314.10000000000002</v>
      </c>
      <c r="C7" s="20" t="s">
        <v>9</v>
      </c>
      <c r="D7" s="46">
        <v>36600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36600</v>
      </c>
      <c r="O7" s="47">
        <f t="shared" si="2"/>
        <v>140.76923076923077</v>
      </c>
      <c r="P7" s="9"/>
    </row>
    <row r="8" spans="1:133">
      <c r="A8" s="12"/>
      <c r="B8" s="25">
        <v>315</v>
      </c>
      <c r="C8" s="20" t="s">
        <v>10</v>
      </c>
      <c r="D8" s="46">
        <v>425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425</v>
      </c>
      <c r="O8" s="47">
        <f t="shared" si="2"/>
        <v>1.6346153846153846</v>
      </c>
      <c r="P8" s="9"/>
    </row>
    <row r="9" spans="1:133" ht="15.75">
      <c r="A9" s="29" t="s">
        <v>12</v>
      </c>
      <c r="B9" s="30"/>
      <c r="C9" s="31"/>
      <c r="D9" s="32">
        <f t="shared" ref="D9:M9" si="3">SUM(D10:D15)</f>
        <v>27417</v>
      </c>
      <c r="E9" s="32">
        <f t="shared" si="3"/>
        <v>0</v>
      </c>
      <c r="F9" s="32">
        <f t="shared" si="3"/>
        <v>0</v>
      </c>
      <c r="G9" s="32">
        <f t="shared" si="3"/>
        <v>0</v>
      </c>
      <c r="H9" s="32">
        <f t="shared" si="3"/>
        <v>0</v>
      </c>
      <c r="I9" s="32">
        <f t="shared" si="3"/>
        <v>0</v>
      </c>
      <c r="J9" s="32">
        <f t="shared" si="3"/>
        <v>0</v>
      </c>
      <c r="K9" s="32">
        <f t="shared" si="3"/>
        <v>0</v>
      </c>
      <c r="L9" s="32">
        <f t="shared" si="3"/>
        <v>0</v>
      </c>
      <c r="M9" s="32">
        <f t="shared" si="3"/>
        <v>0</v>
      </c>
      <c r="N9" s="44">
        <f t="shared" si="1"/>
        <v>27417</v>
      </c>
      <c r="O9" s="45">
        <f t="shared" si="2"/>
        <v>105.45</v>
      </c>
      <c r="P9" s="10"/>
    </row>
    <row r="10" spans="1:133">
      <c r="A10" s="12"/>
      <c r="B10" s="25">
        <v>335.12</v>
      </c>
      <c r="C10" s="20" t="s">
        <v>14</v>
      </c>
      <c r="D10" s="46">
        <v>9521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9521</v>
      </c>
      <c r="O10" s="47">
        <f t="shared" si="2"/>
        <v>36.619230769230768</v>
      </c>
      <c r="P10" s="9"/>
    </row>
    <row r="11" spans="1:133">
      <c r="A11" s="12"/>
      <c r="B11" s="25">
        <v>335.14</v>
      </c>
      <c r="C11" s="20" t="s">
        <v>15</v>
      </c>
      <c r="D11" s="46">
        <v>305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305</v>
      </c>
      <c r="O11" s="47">
        <f t="shared" si="2"/>
        <v>1.1730769230769231</v>
      </c>
      <c r="P11" s="9"/>
    </row>
    <row r="12" spans="1:133">
      <c r="A12" s="12"/>
      <c r="B12" s="25">
        <v>335.15</v>
      </c>
      <c r="C12" s="20" t="s">
        <v>16</v>
      </c>
      <c r="D12" s="46">
        <v>479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479</v>
      </c>
      <c r="O12" s="47">
        <f t="shared" si="2"/>
        <v>1.8423076923076922</v>
      </c>
      <c r="P12" s="9"/>
    </row>
    <row r="13" spans="1:133">
      <c r="A13" s="12"/>
      <c r="B13" s="25">
        <v>335.16</v>
      </c>
      <c r="C13" s="20" t="s">
        <v>17</v>
      </c>
      <c r="D13" s="46">
        <v>7250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7250</v>
      </c>
      <c r="O13" s="47">
        <f t="shared" si="2"/>
        <v>27.884615384615383</v>
      </c>
      <c r="P13" s="9"/>
    </row>
    <row r="14" spans="1:133">
      <c r="A14" s="12"/>
      <c r="B14" s="25">
        <v>335.18</v>
      </c>
      <c r="C14" s="20" t="s">
        <v>18</v>
      </c>
      <c r="D14" s="46">
        <v>7362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7362</v>
      </c>
      <c r="O14" s="47">
        <f t="shared" si="2"/>
        <v>28.315384615384616</v>
      </c>
      <c r="P14" s="9"/>
    </row>
    <row r="15" spans="1:133">
      <c r="A15" s="12"/>
      <c r="B15" s="25">
        <v>338</v>
      </c>
      <c r="C15" s="20" t="s">
        <v>19</v>
      </c>
      <c r="D15" s="46">
        <v>2500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2500</v>
      </c>
      <c r="O15" s="47">
        <f t="shared" si="2"/>
        <v>9.615384615384615</v>
      </c>
      <c r="P15" s="9"/>
    </row>
    <row r="16" spans="1:133" ht="15.75">
      <c r="A16" s="29" t="s">
        <v>24</v>
      </c>
      <c r="B16" s="30"/>
      <c r="C16" s="31"/>
      <c r="D16" s="32">
        <f t="shared" ref="D16:M16" si="4">SUM(D17:D17)</f>
        <v>0</v>
      </c>
      <c r="E16" s="32">
        <f t="shared" si="4"/>
        <v>29614</v>
      </c>
      <c r="F16" s="32">
        <f t="shared" si="4"/>
        <v>0</v>
      </c>
      <c r="G16" s="32">
        <f t="shared" si="4"/>
        <v>0</v>
      </c>
      <c r="H16" s="32">
        <f t="shared" si="4"/>
        <v>0</v>
      </c>
      <c r="I16" s="32">
        <f t="shared" si="4"/>
        <v>0</v>
      </c>
      <c r="J16" s="32">
        <f t="shared" si="4"/>
        <v>0</v>
      </c>
      <c r="K16" s="32">
        <f t="shared" si="4"/>
        <v>0</v>
      </c>
      <c r="L16" s="32">
        <f t="shared" si="4"/>
        <v>0</v>
      </c>
      <c r="M16" s="32">
        <f t="shared" si="4"/>
        <v>0</v>
      </c>
      <c r="N16" s="32">
        <f t="shared" si="1"/>
        <v>29614</v>
      </c>
      <c r="O16" s="45">
        <f t="shared" si="2"/>
        <v>113.9</v>
      </c>
      <c r="P16" s="10"/>
    </row>
    <row r="17" spans="1:119">
      <c r="A17" s="12"/>
      <c r="B17" s="25">
        <v>342.2</v>
      </c>
      <c r="C17" s="20" t="s">
        <v>27</v>
      </c>
      <c r="D17" s="46">
        <v>0</v>
      </c>
      <c r="E17" s="46">
        <v>29614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29614</v>
      </c>
      <c r="O17" s="47">
        <f t="shared" si="2"/>
        <v>113.9</v>
      </c>
      <c r="P17" s="9"/>
    </row>
    <row r="18" spans="1:119" ht="15.75">
      <c r="A18" s="29" t="s">
        <v>25</v>
      </c>
      <c r="B18" s="30"/>
      <c r="C18" s="31"/>
      <c r="D18" s="32">
        <f t="shared" ref="D18:M18" si="5">SUM(D19:D19)</f>
        <v>202</v>
      </c>
      <c r="E18" s="32">
        <f t="shared" si="5"/>
        <v>0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0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32">
        <f t="shared" si="1"/>
        <v>202</v>
      </c>
      <c r="O18" s="45">
        <f t="shared" si="2"/>
        <v>0.77692307692307694</v>
      </c>
      <c r="P18" s="10"/>
    </row>
    <row r="19" spans="1:119">
      <c r="A19" s="13"/>
      <c r="B19" s="39">
        <v>359</v>
      </c>
      <c r="C19" s="21" t="s">
        <v>30</v>
      </c>
      <c r="D19" s="46">
        <v>202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202</v>
      </c>
      <c r="O19" s="47">
        <f t="shared" si="2"/>
        <v>0.77692307692307694</v>
      </c>
      <c r="P19" s="9"/>
    </row>
    <row r="20" spans="1:119" ht="15.75">
      <c r="A20" s="29" t="s">
        <v>1</v>
      </c>
      <c r="B20" s="30"/>
      <c r="C20" s="31"/>
      <c r="D20" s="32">
        <f t="shared" ref="D20:M20" si="6">SUM(D21:D23)</f>
        <v>3977</v>
      </c>
      <c r="E20" s="32">
        <f t="shared" si="6"/>
        <v>371</v>
      </c>
      <c r="F20" s="32">
        <f t="shared" si="6"/>
        <v>0</v>
      </c>
      <c r="G20" s="32">
        <f t="shared" si="6"/>
        <v>0</v>
      </c>
      <c r="H20" s="32">
        <f t="shared" si="6"/>
        <v>0</v>
      </c>
      <c r="I20" s="32">
        <f t="shared" si="6"/>
        <v>0</v>
      </c>
      <c r="J20" s="32">
        <f t="shared" si="6"/>
        <v>0</v>
      </c>
      <c r="K20" s="32">
        <f t="shared" si="6"/>
        <v>0</v>
      </c>
      <c r="L20" s="32">
        <f t="shared" si="6"/>
        <v>0</v>
      </c>
      <c r="M20" s="32">
        <f t="shared" si="6"/>
        <v>0</v>
      </c>
      <c r="N20" s="32">
        <f t="shared" si="1"/>
        <v>4348</v>
      </c>
      <c r="O20" s="45">
        <f t="shared" si="2"/>
        <v>16.723076923076924</v>
      </c>
      <c r="P20" s="10"/>
    </row>
    <row r="21" spans="1:119">
      <c r="A21" s="12"/>
      <c r="B21" s="25">
        <v>361.1</v>
      </c>
      <c r="C21" s="20" t="s">
        <v>31</v>
      </c>
      <c r="D21" s="46">
        <v>119</v>
      </c>
      <c r="E21" s="46">
        <v>371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490</v>
      </c>
      <c r="O21" s="47">
        <f t="shared" si="2"/>
        <v>1.8846153846153846</v>
      </c>
      <c r="P21" s="9"/>
    </row>
    <row r="22" spans="1:119">
      <c r="A22" s="12"/>
      <c r="B22" s="25">
        <v>366</v>
      </c>
      <c r="C22" s="20" t="s">
        <v>32</v>
      </c>
      <c r="D22" s="46">
        <v>965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965</v>
      </c>
      <c r="O22" s="47">
        <f t="shared" si="2"/>
        <v>3.7115384615384617</v>
      </c>
      <c r="P22" s="9"/>
    </row>
    <row r="23" spans="1:119" ht="15.75" thickBot="1">
      <c r="A23" s="12"/>
      <c r="B23" s="25">
        <v>369.9</v>
      </c>
      <c r="C23" s="20" t="s">
        <v>33</v>
      </c>
      <c r="D23" s="46">
        <v>2893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2893</v>
      </c>
      <c r="O23" s="47">
        <f t="shared" si="2"/>
        <v>11.126923076923077</v>
      </c>
      <c r="P23" s="9"/>
    </row>
    <row r="24" spans="1:119" ht="16.5" thickBot="1">
      <c r="A24" s="14" t="s">
        <v>28</v>
      </c>
      <c r="B24" s="23"/>
      <c r="C24" s="22"/>
      <c r="D24" s="15">
        <f>SUM(D5,D9,D16,D18,D20)</f>
        <v>85899</v>
      </c>
      <c r="E24" s="15">
        <f t="shared" ref="E24:M24" si="7">SUM(E5,E9,E16,E18,E20)</f>
        <v>29985</v>
      </c>
      <c r="F24" s="15">
        <f t="shared" si="7"/>
        <v>0</v>
      </c>
      <c r="G24" s="15">
        <f t="shared" si="7"/>
        <v>0</v>
      </c>
      <c r="H24" s="15">
        <f t="shared" si="7"/>
        <v>0</v>
      </c>
      <c r="I24" s="15">
        <f t="shared" si="7"/>
        <v>0</v>
      </c>
      <c r="J24" s="15">
        <f t="shared" si="7"/>
        <v>0</v>
      </c>
      <c r="K24" s="15">
        <f t="shared" si="7"/>
        <v>0</v>
      </c>
      <c r="L24" s="15">
        <f t="shared" si="7"/>
        <v>0</v>
      </c>
      <c r="M24" s="15">
        <f t="shared" si="7"/>
        <v>0</v>
      </c>
      <c r="N24" s="15">
        <f t="shared" si="1"/>
        <v>115884</v>
      </c>
      <c r="O24" s="38">
        <f t="shared" si="2"/>
        <v>445.7076923076923</v>
      </c>
      <c r="P24" s="6"/>
      <c r="Q24" s="2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</row>
    <row r="25" spans="1:119">
      <c r="A25" s="16"/>
      <c r="B25" s="18"/>
      <c r="C25" s="18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9"/>
    </row>
    <row r="26" spans="1:119">
      <c r="A26" s="40"/>
      <c r="B26" s="41"/>
      <c r="C26" s="41"/>
      <c r="D26" s="42"/>
      <c r="E26" s="42"/>
      <c r="F26" s="42"/>
      <c r="G26" s="42"/>
      <c r="H26" s="42"/>
      <c r="I26" s="42"/>
      <c r="J26" s="42"/>
      <c r="K26" s="42"/>
      <c r="L26" s="48" t="s">
        <v>47</v>
      </c>
      <c r="M26" s="48"/>
      <c r="N26" s="48"/>
      <c r="O26" s="43">
        <v>260</v>
      </c>
    </row>
    <row r="27" spans="1:119">
      <c r="A27" s="49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1"/>
    </row>
    <row r="28" spans="1:119" ht="15.75" customHeight="1" thickBot="1">
      <c r="A28" s="52" t="s">
        <v>45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4"/>
    </row>
  </sheetData>
  <mergeCells count="10">
    <mergeCell ref="L26:N26"/>
    <mergeCell ref="A27:O27"/>
    <mergeCell ref="A28:O2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43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35</v>
      </c>
      <c r="B3" s="62"/>
      <c r="C3" s="63"/>
      <c r="D3" s="67" t="s">
        <v>20</v>
      </c>
      <c r="E3" s="68"/>
      <c r="F3" s="68"/>
      <c r="G3" s="68"/>
      <c r="H3" s="69"/>
      <c r="I3" s="67" t="s">
        <v>21</v>
      </c>
      <c r="J3" s="69"/>
      <c r="K3" s="67" t="s">
        <v>23</v>
      </c>
      <c r="L3" s="69"/>
      <c r="M3" s="36"/>
      <c r="N3" s="37"/>
      <c r="O3" s="70" t="s">
        <v>40</v>
      </c>
      <c r="P3" s="11"/>
      <c r="Q3"/>
    </row>
    <row r="4" spans="1:133" ht="32.25" customHeight="1" thickBot="1">
      <c r="A4" s="64"/>
      <c r="B4" s="65"/>
      <c r="C4" s="66"/>
      <c r="D4" s="34" t="s">
        <v>2</v>
      </c>
      <c r="E4" s="34" t="s">
        <v>36</v>
      </c>
      <c r="F4" s="34" t="s">
        <v>37</v>
      </c>
      <c r="G4" s="34" t="s">
        <v>38</v>
      </c>
      <c r="H4" s="34" t="s">
        <v>3</v>
      </c>
      <c r="I4" s="34" t="s">
        <v>4</v>
      </c>
      <c r="J4" s="35" t="s">
        <v>39</v>
      </c>
      <c r="K4" s="35" t="s">
        <v>5</v>
      </c>
      <c r="L4" s="35" t="s">
        <v>6</v>
      </c>
      <c r="M4" s="35" t="s">
        <v>7</v>
      </c>
      <c r="N4" s="35" t="s">
        <v>22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SUM(D6:D8)</f>
        <v>54303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4" si="1">SUM(D5:M5)</f>
        <v>54303</v>
      </c>
      <c r="O5" s="33">
        <f t="shared" ref="O5:O24" si="2">(N5/O$26)</f>
        <v>201.12222222222223</v>
      </c>
      <c r="P5" s="6"/>
    </row>
    <row r="6" spans="1:133">
      <c r="A6" s="12"/>
      <c r="B6" s="25">
        <v>312.60000000000002</v>
      </c>
      <c r="C6" s="20" t="s">
        <v>8</v>
      </c>
      <c r="D6" s="46">
        <v>17278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17278</v>
      </c>
      <c r="O6" s="47">
        <f t="shared" si="2"/>
        <v>63.992592592592594</v>
      </c>
      <c r="P6" s="9"/>
    </row>
    <row r="7" spans="1:133">
      <c r="A7" s="12"/>
      <c r="B7" s="25">
        <v>314.10000000000002</v>
      </c>
      <c r="C7" s="20" t="s">
        <v>9</v>
      </c>
      <c r="D7" s="46">
        <v>36600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36600</v>
      </c>
      <c r="O7" s="47">
        <f t="shared" si="2"/>
        <v>135.55555555555554</v>
      </c>
      <c r="P7" s="9"/>
    </row>
    <row r="8" spans="1:133">
      <c r="A8" s="12"/>
      <c r="B8" s="25">
        <v>315</v>
      </c>
      <c r="C8" s="20" t="s">
        <v>10</v>
      </c>
      <c r="D8" s="46">
        <v>425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425</v>
      </c>
      <c r="O8" s="47">
        <f t="shared" si="2"/>
        <v>1.5740740740740742</v>
      </c>
      <c r="P8" s="9"/>
    </row>
    <row r="9" spans="1:133" ht="15.75">
      <c r="A9" s="29" t="s">
        <v>12</v>
      </c>
      <c r="B9" s="30"/>
      <c r="C9" s="31"/>
      <c r="D9" s="32">
        <f t="shared" ref="D9:M9" si="3">SUM(D10:D15)</f>
        <v>27417</v>
      </c>
      <c r="E9" s="32">
        <f t="shared" si="3"/>
        <v>0</v>
      </c>
      <c r="F9" s="32">
        <f t="shared" si="3"/>
        <v>0</v>
      </c>
      <c r="G9" s="32">
        <f t="shared" si="3"/>
        <v>0</v>
      </c>
      <c r="H9" s="32">
        <f t="shared" si="3"/>
        <v>0</v>
      </c>
      <c r="I9" s="32">
        <f t="shared" si="3"/>
        <v>0</v>
      </c>
      <c r="J9" s="32">
        <f t="shared" si="3"/>
        <v>0</v>
      </c>
      <c r="K9" s="32">
        <f t="shared" si="3"/>
        <v>0</v>
      </c>
      <c r="L9" s="32">
        <f t="shared" si="3"/>
        <v>0</v>
      </c>
      <c r="M9" s="32">
        <f t="shared" si="3"/>
        <v>0</v>
      </c>
      <c r="N9" s="44">
        <f t="shared" si="1"/>
        <v>27417</v>
      </c>
      <c r="O9" s="45">
        <f t="shared" si="2"/>
        <v>101.54444444444445</v>
      </c>
      <c r="P9" s="10"/>
    </row>
    <row r="10" spans="1:133">
      <c r="A10" s="12"/>
      <c r="B10" s="25">
        <v>335.12</v>
      </c>
      <c r="C10" s="20" t="s">
        <v>14</v>
      </c>
      <c r="D10" s="46">
        <v>9521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9521</v>
      </c>
      <c r="O10" s="47">
        <f t="shared" si="2"/>
        <v>35.262962962962966</v>
      </c>
      <c r="P10" s="9"/>
    </row>
    <row r="11" spans="1:133">
      <c r="A11" s="12"/>
      <c r="B11" s="25">
        <v>335.14</v>
      </c>
      <c r="C11" s="20" t="s">
        <v>15</v>
      </c>
      <c r="D11" s="46">
        <v>305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305</v>
      </c>
      <c r="O11" s="47">
        <f t="shared" si="2"/>
        <v>1.1296296296296295</v>
      </c>
      <c r="P11" s="9"/>
    </row>
    <row r="12" spans="1:133">
      <c r="A12" s="12"/>
      <c r="B12" s="25">
        <v>335.15</v>
      </c>
      <c r="C12" s="20" t="s">
        <v>16</v>
      </c>
      <c r="D12" s="46">
        <v>479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479</v>
      </c>
      <c r="O12" s="47">
        <f t="shared" si="2"/>
        <v>1.7740740740740741</v>
      </c>
      <c r="P12" s="9"/>
    </row>
    <row r="13" spans="1:133">
      <c r="A13" s="12"/>
      <c r="B13" s="25">
        <v>335.16</v>
      </c>
      <c r="C13" s="20" t="s">
        <v>17</v>
      </c>
      <c r="D13" s="46">
        <v>7250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7250</v>
      </c>
      <c r="O13" s="47">
        <f t="shared" si="2"/>
        <v>26.851851851851851</v>
      </c>
      <c r="P13" s="9"/>
    </row>
    <row r="14" spans="1:133">
      <c r="A14" s="12"/>
      <c r="B14" s="25">
        <v>335.18</v>
      </c>
      <c r="C14" s="20" t="s">
        <v>18</v>
      </c>
      <c r="D14" s="46">
        <v>7362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7362</v>
      </c>
      <c r="O14" s="47">
        <f t="shared" si="2"/>
        <v>27.266666666666666</v>
      </c>
      <c r="P14" s="9"/>
    </row>
    <row r="15" spans="1:133">
      <c r="A15" s="12"/>
      <c r="B15" s="25">
        <v>338</v>
      </c>
      <c r="C15" s="20" t="s">
        <v>19</v>
      </c>
      <c r="D15" s="46">
        <v>2500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2500</v>
      </c>
      <c r="O15" s="47">
        <f t="shared" si="2"/>
        <v>9.2592592592592595</v>
      </c>
      <c r="P15" s="9"/>
    </row>
    <row r="16" spans="1:133" ht="15.75">
      <c r="A16" s="29" t="s">
        <v>24</v>
      </c>
      <c r="B16" s="30"/>
      <c r="C16" s="31"/>
      <c r="D16" s="32">
        <f t="shared" ref="D16:M16" si="4">SUM(D17:D17)</f>
        <v>0</v>
      </c>
      <c r="E16" s="32">
        <f t="shared" si="4"/>
        <v>29614</v>
      </c>
      <c r="F16" s="32">
        <f t="shared" si="4"/>
        <v>0</v>
      </c>
      <c r="G16" s="32">
        <f t="shared" si="4"/>
        <v>0</v>
      </c>
      <c r="H16" s="32">
        <f t="shared" si="4"/>
        <v>0</v>
      </c>
      <c r="I16" s="32">
        <f t="shared" si="4"/>
        <v>0</v>
      </c>
      <c r="J16" s="32">
        <f t="shared" si="4"/>
        <v>0</v>
      </c>
      <c r="K16" s="32">
        <f t="shared" si="4"/>
        <v>0</v>
      </c>
      <c r="L16" s="32">
        <f t="shared" si="4"/>
        <v>0</v>
      </c>
      <c r="M16" s="32">
        <f t="shared" si="4"/>
        <v>0</v>
      </c>
      <c r="N16" s="32">
        <f t="shared" si="1"/>
        <v>29614</v>
      </c>
      <c r="O16" s="45">
        <f t="shared" si="2"/>
        <v>109.68148148148148</v>
      </c>
      <c r="P16" s="10"/>
    </row>
    <row r="17" spans="1:119">
      <c r="A17" s="12"/>
      <c r="B17" s="25">
        <v>342.2</v>
      </c>
      <c r="C17" s="20" t="s">
        <v>27</v>
      </c>
      <c r="D17" s="46">
        <v>0</v>
      </c>
      <c r="E17" s="46">
        <v>29614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29614</v>
      </c>
      <c r="O17" s="47">
        <f t="shared" si="2"/>
        <v>109.68148148148148</v>
      </c>
      <c r="P17" s="9"/>
    </row>
    <row r="18" spans="1:119" ht="15.75">
      <c r="A18" s="29" t="s">
        <v>25</v>
      </c>
      <c r="B18" s="30"/>
      <c r="C18" s="31"/>
      <c r="D18" s="32">
        <f t="shared" ref="D18:M18" si="5">SUM(D19:D19)</f>
        <v>202</v>
      </c>
      <c r="E18" s="32">
        <f t="shared" si="5"/>
        <v>0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0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32">
        <f t="shared" si="1"/>
        <v>202</v>
      </c>
      <c r="O18" s="45">
        <f t="shared" si="2"/>
        <v>0.74814814814814812</v>
      </c>
      <c r="P18" s="10"/>
    </row>
    <row r="19" spans="1:119">
      <c r="A19" s="13"/>
      <c r="B19" s="39">
        <v>359</v>
      </c>
      <c r="C19" s="21" t="s">
        <v>30</v>
      </c>
      <c r="D19" s="46">
        <v>202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202</v>
      </c>
      <c r="O19" s="47">
        <f t="shared" si="2"/>
        <v>0.74814814814814812</v>
      </c>
      <c r="P19" s="9"/>
    </row>
    <row r="20" spans="1:119" ht="15.75">
      <c r="A20" s="29" t="s">
        <v>1</v>
      </c>
      <c r="B20" s="30"/>
      <c r="C20" s="31"/>
      <c r="D20" s="32">
        <f t="shared" ref="D20:M20" si="6">SUM(D21:D23)</f>
        <v>3977</v>
      </c>
      <c r="E20" s="32">
        <f t="shared" si="6"/>
        <v>371</v>
      </c>
      <c r="F20" s="32">
        <f t="shared" si="6"/>
        <v>0</v>
      </c>
      <c r="G20" s="32">
        <f t="shared" si="6"/>
        <v>0</v>
      </c>
      <c r="H20" s="32">
        <f t="shared" si="6"/>
        <v>0</v>
      </c>
      <c r="I20" s="32">
        <f t="shared" si="6"/>
        <v>0</v>
      </c>
      <c r="J20" s="32">
        <f t="shared" si="6"/>
        <v>0</v>
      </c>
      <c r="K20" s="32">
        <f t="shared" si="6"/>
        <v>0</v>
      </c>
      <c r="L20" s="32">
        <f t="shared" si="6"/>
        <v>0</v>
      </c>
      <c r="M20" s="32">
        <f t="shared" si="6"/>
        <v>0</v>
      </c>
      <c r="N20" s="32">
        <f t="shared" si="1"/>
        <v>4348</v>
      </c>
      <c r="O20" s="45">
        <f t="shared" si="2"/>
        <v>16.103703703703705</v>
      </c>
      <c r="P20" s="10"/>
    </row>
    <row r="21" spans="1:119">
      <c r="A21" s="12"/>
      <c r="B21" s="25">
        <v>361.1</v>
      </c>
      <c r="C21" s="20" t="s">
        <v>31</v>
      </c>
      <c r="D21" s="46">
        <v>119</v>
      </c>
      <c r="E21" s="46">
        <v>371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490</v>
      </c>
      <c r="O21" s="47">
        <f t="shared" si="2"/>
        <v>1.8148148148148149</v>
      </c>
      <c r="P21" s="9"/>
    </row>
    <row r="22" spans="1:119">
      <c r="A22" s="12"/>
      <c r="B22" s="25">
        <v>366</v>
      </c>
      <c r="C22" s="20" t="s">
        <v>32</v>
      </c>
      <c r="D22" s="46">
        <v>965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965</v>
      </c>
      <c r="O22" s="47">
        <f t="shared" si="2"/>
        <v>3.574074074074074</v>
      </c>
      <c r="P22" s="9"/>
    </row>
    <row r="23" spans="1:119" ht="15.75" thickBot="1">
      <c r="A23" s="12"/>
      <c r="B23" s="25">
        <v>369.9</v>
      </c>
      <c r="C23" s="20" t="s">
        <v>33</v>
      </c>
      <c r="D23" s="46">
        <v>2893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2893</v>
      </c>
      <c r="O23" s="47">
        <f t="shared" si="2"/>
        <v>10.714814814814815</v>
      </c>
      <c r="P23" s="9"/>
    </row>
    <row r="24" spans="1:119" ht="16.5" thickBot="1">
      <c r="A24" s="14" t="s">
        <v>28</v>
      </c>
      <c r="B24" s="23"/>
      <c r="C24" s="22"/>
      <c r="D24" s="15">
        <f>SUM(D5,D9,D16,D18,D20)</f>
        <v>85899</v>
      </c>
      <c r="E24" s="15">
        <f t="shared" ref="E24:M24" si="7">SUM(E5,E9,E16,E18,E20)</f>
        <v>29985</v>
      </c>
      <c r="F24" s="15">
        <f t="shared" si="7"/>
        <v>0</v>
      </c>
      <c r="G24" s="15">
        <f t="shared" si="7"/>
        <v>0</v>
      </c>
      <c r="H24" s="15">
        <f t="shared" si="7"/>
        <v>0</v>
      </c>
      <c r="I24" s="15">
        <f t="shared" si="7"/>
        <v>0</v>
      </c>
      <c r="J24" s="15">
        <f t="shared" si="7"/>
        <v>0</v>
      </c>
      <c r="K24" s="15">
        <f t="shared" si="7"/>
        <v>0</v>
      </c>
      <c r="L24" s="15">
        <f t="shared" si="7"/>
        <v>0</v>
      </c>
      <c r="M24" s="15">
        <f t="shared" si="7"/>
        <v>0</v>
      </c>
      <c r="N24" s="15">
        <f t="shared" si="1"/>
        <v>115884</v>
      </c>
      <c r="O24" s="38">
        <f t="shared" si="2"/>
        <v>429.2</v>
      </c>
      <c r="P24" s="6"/>
      <c r="Q24" s="2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</row>
    <row r="25" spans="1:119">
      <c r="A25" s="16"/>
      <c r="B25" s="18"/>
      <c r="C25" s="18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9"/>
    </row>
    <row r="26" spans="1:119">
      <c r="A26" s="40"/>
      <c r="B26" s="41"/>
      <c r="C26" s="41"/>
      <c r="D26" s="42"/>
      <c r="E26" s="42"/>
      <c r="F26" s="42"/>
      <c r="G26" s="42"/>
      <c r="H26" s="42"/>
      <c r="I26" s="42"/>
      <c r="J26" s="42"/>
      <c r="K26" s="42"/>
      <c r="L26" s="48" t="s">
        <v>44</v>
      </c>
      <c r="M26" s="48"/>
      <c r="N26" s="48"/>
      <c r="O26" s="43">
        <v>270</v>
      </c>
    </row>
    <row r="27" spans="1:119">
      <c r="A27" s="49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1"/>
    </row>
    <row r="28" spans="1:119" ht="15.75" thickBot="1">
      <c r="A28" s="52" t="s">
        <v>45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4"/>
    </row>
  </sheetData>
  <mergeCells count="10">
    <mergeCell ref="A28:O28"/>
    <mergeCell ref="L26:N26"/>
    <mergeCell ref="A27:O2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2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29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35</v>
      </c>
      <c r="B3" s="62"/>
      <c r="C3" s="63"/>
      <c r="D3" s="67" t="s">
        <v>20</v>
      </c>
      <c r="E3" s="68"/>
      <c r="F3" s="68"/>
      <c r="G3" s="68"/>
      <c r="H3" s="69"/>
      <c r="I3" s="67" t="s">
        <v>21</v>
      </c>
      <c r="J3" s="69"/>
      <c r="K3" s="67" t="s">
        <v>23</v>
      </c>
      <c r="L3" s="69"/>
      <c r="M3" s="36"/>
      <c r="N3" s="37"/>
      <c r="O3" s="70" t="s">
        <v>40</v>
      </c>
      <c r="P3" s="11"/>
      <c r="Q3"/>
    </row>
    <row r="4" spans="1:133" ht="32.25" customHeight="1" thickBot="1">
      <c r="A4" s="64"/>
      <c r="B4" s="65"/>
      <c r="C4" s="66"/>
      <c r="D4" s="34" t="s">
        <v>2</v>
      </c>
      <c r="E4" s="34" t="s">
        <v>36</v>
      </c>
      <c r="F4" s="34" t="s">
        <v>37</v>
      </c>
      <c r="G4" s="34" t="s">
        <v>38</v>
      </c>
      <c r="H4" s="34" t="s">
        <v>3</v>
      </c>
      <c r="I4" s="34" t="s">
        <v>4</v>
      </c>
      <c r="J4" s="35" t="s">
        <v>39</v>
      </c>
      <c r="K4" s="35" t="s">
        <v>5</v>
      </c>
      <c r="L4" s="35" t="s">
        <v>6</v>
      </c>
      <c r="M4" s="35" t="s">
        <v>7</v>
      </c>
      <c r="N4" s="35" t="s">
        <v>22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SUM(D6:D8)</f>
        <v>58694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58694</v>
      </c>
      <c r="O5" s="33">
        <f t="shared" ref="O5:O28" si="1">(N5/O$30)</f>
        <v>234.77600000000001</v>
      </c>
      <c r="P5" s="6"/>
    </row>
    <row r="6" spans="1:133">
      <c r="A6" s="12"/>
      <c r="B6" s="25">
        <v>312.60000000000002</v>
      </c>
      <c r="C6" s="20" t="s">
        <v>8</v>
      </c>
      <c r="D6" s="46">
        <v>15709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15709</v>
      </c>
      <c r="O6" s="47">
        <f t="shared" si="1"/>
        <v>62.835999999999999</v>
      </c>
      <c r="P6" s="9"/>
    </row>
    <row r="7" spans="1:133">
      <c r="A7" s="12"/>
      <c r="B7" s="25">
        <v>314.10000000000002</v>
      </c>
      <c r="C7" s="20" t="s">
        <v>9</v>
      </c>
      <c r="D7" s="46">
        <v>42428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>SUM(D7:M7)</f>
        <v>42428</v>
      </c>
      <c r="O7" s="47">
        <f t="shared" si="1"/>
        <v>169.71199999999999</v>
      </c>
      <c r="P7" s="9"/>
    </row>
    <row r="8" spans="1:133">
      <c r="A8" s="12"/>
      <c r="B8" s="25">
        <v>315</v>
      </c>
      <c r="C8" s="20" t="s">
        <v>10</v>
      </c>
      <c r="D8" s="46">
        <v>557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557</v>
      </c>
      <c r="O8" s="47">
        <f t="shared" si="1"/>
        <v>2.2280000000000002</v>
      </c>
      <c r="P8" s="9"/>
    </row>
    <row r="9" spans="1:133" ht="15.75">
      <c r="A9" s="29" t="s">
        <v>12</v>
      </c>
      <c r="B9" s="30"/>
      <c r="C9" s="31"/>
      <c r="D9" s="32">
        <f t="shared" ref="D9:M9" si="2">SUM(D10:D17)</f>
        <v>258347</v>
      </c>
      <c r="E9" s="32">
        <f t="shared" si="2"/>
        <v>53141</v>
      </c>
      <c r="F9" s="32">
        <f t="shared" si="2"/>
        <v>0</v>
      </c>
      <c r="G9" s="32">
        <f t="shared" si="2"/>
        <v>0</v>
      </c>
      <c r="H9" s="32">
        <f t="shared" si="2"/>
        <v>0</v>
      </c>
      <c r="I9" s="32">
        <f t="shared" si="2"/>
        <v>0</v>
      </c>
      <c r="J9" s="32">
        <f t="shared" si="2"/>
        <v>0</v>
      </c>
      <c r="K9" s="32">
        <f t="shared" si="2"/>
        <v>0</v>
      </c>
      <c r="L9" s="32">
        <f t="shared" si="2"/>
        <v>0</v>
      </c>
      <c r="M9" s="32">
        <f t="shared" si="2"/>
        <v>0</v>
      </c>
      <c r="N9" s="44">
        <f>SUM(D9:M9)</f>
        <v>311488</v>
      </c>
      <c r="O9" s="45">
        <f t="shared" si="1"/>
        <v>1245.952</v>
      </c>
      <c r="P9" s="10"/>
    </row>
    <row r="10" spans="1:133">
      <c r="A10" s="12"/>
      <c r="B10" s="25">
        <v>331.2</v>
      </c>
      <c r="C10" s="20" t="s">
        <v>11</v>
      </c>
      <c r="D10" s="46">
        <v>0</v>
      </c>
      <c r="E10" s="46">
        <v>53141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ref="N10:N16" si="3">SUM(D10:M10)</f>
        <v>53141</v>
      </c>
      <c r="O10" s="47">
        <f t="shared" si="1"/>
        <v>212.56399999999999</v>
      </c>
      <c r="P10" s="9"/>
    </row>
    <row r="11" spans="1:133">
      <c r="A11" s="12"/>
      <c r="B11" s="25">
        <v>334.7</v>
      </c>
      <c r="C11" s="20" t="s">
        <v>13</v>
      </c>
      <c r="D11" s="46">
        <v>228837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3"/>
        <v>228837</v>
      </c>
      <c r="O11" s="47">
        <f t="shared" si="1"/>
        <v>915.34799999999996</v>
      </c>
      <c r="P11" s="9"/>
    </row>
    <row r="12" spans="1:133">
      <c r="A12" s="12"/>
      <c r="B12" s="25">
        <v>335.12</v>
      </c>
      <c r="C12" s="20" t="s">
        <v>14</v>
      </c>
      <c r="D12" s="46">
        <v>9568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3"/>
        <v>9568</v>
      </c>
      <c r="O12" s="47">
        <f t="shared" si="1"/>
        <v>38.271999999999998</v>
      </c>
      <c r="P12" s="9"/>
    </row>
    <row r="13" spans="1:133">
      <c r="A13" s="12"/>
      <c r="B13" s="25">
        <v>335.14</v>
      </c>
      <c r="C13" s="20" t="s">
        <v>15</v>
      </c>
      <c r="D13" s="46">
        <v>593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3"/>
        <v>593</v>
      </c>
      <c r="O13" s="47">
        <f t="shared" si="1"/>
        <v>2.3719999999999999</v>
      </c>
      <c r="P13" s="9"/>
    </row>
    <row r="14" spans="1:133">
      <c r="A14" s="12"/>
      <c r="B14" s="25">
        <v>335.15</v>
      </c>
      <c r="C14" s="20" t="s">
        <v>16</v>
      </c>
      <c r="D14" s="46">
        <v>479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3"/>
        <v>479</v>
      </c>
      <c r="O14" s="47">
        <f t="shared" si="1"/>
        <v>1.9159999999999999</v>
      </c>
      <c r="P14" s="9"/>
    </row>
    <row r="15" spans="1:133">
      <c r="A15" s="12"/>
      <c r="B15" s="25">
        <v>335.16</v>
      </c>
      <c r="C15" s="20" t="s">
        <v>17</v>
      </c>
      <c r="D15" s="46">
        <v>9950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3"/>
        <v>9950</v>
      </c>
      <c r="O15" s="47">
        <f t="shared" si="1"/>
        <v>39.799999999999997</v>
      </c>
      <c r="P15" s="9"/>
    </row>
    <row r="16" spans="1:133">
      <c r="A16" s="12"/>
      <c r="B16" s="25">
        <v>335.18</v>
      </c>
      <c r="C16" s="20" t="s">
        <v>18</v>
      </c>
      <c r="D16" s="46">
        <v>7920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3"/>
        <v>7920</v>
      </c>
      <c r="O16" s="47">
        <f t="shared" si="1"/>
        <v>31.68</v>
      </c>
      <c r="P16" s="9"/>
    </row>
    <row r="17" spans="1:119">
      <c r="A17" s="12"/>
      <c r="B17" s="25">
        <v>338</v>
      </c>
      <c r="C17" s="20" t="s">
        <v>19</v>
      </c>
      <c r="D17" s="46">
        <v>1000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ref="N17:N28" si="4">SUM(D17:M17)</f>
        <v>1000</v>
      </c>
      <c r="O17" s="47">
        <f t="shared" si="1"/>
        <v>4</v>
      </c>
      <c r="P17" s="9"/>
    </row>
    <row r="18" spans="1:119" ht="15.75">
      <c r="A18" s="29" t="s">
        <v>24</v>
      </c>
      <c r="B18" s="30"/>
      <c r="C18" s="31"/>
      <c r="D18" s="32">
        <f t="shared" ref="D18:M18" si="5">SUM(D19:D19)</f>
        <v>0</v>
      </c>
      <c r="E18" s="32">
        <f t="shared" si="5"/>
        <v>28203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0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32">
        <f t="shared" si="4"/>
        <v>28203</v>
      </c>
      <c r="O18" s="45">
        <f t="shared" si="1"/>
        <v>112.812</v>
      </c>
      <c r="P18" s="10"/>
    </row>
    <row r="19" spans="1:119">
      <c r="A19" s="12"/>
      <c r="B19" s="25">
        <v>342.2</v>
      </c>
      <c r="C19" s="20" t="s">
        <v>27</v>
      </c>
      <c r="D19" s="46">
        <v>0</v>
      </c>
      <c r="E19" s="46">
        <v>28203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28203</v>
      </c>
      <c r="O19" s="47">
        <f t="shared" si="1"/>
        <v>112.812</v>
      </c>
      <c r="P19" s="9"/>
    </row>
    <row r="20" spans="1:119" ht="15.75">
      <c r="A20" s="29" t="s">
        <v>25</v>
      </c>
      <c r="B20" s="30"/>
      <c r="C20" s="31"/>
      <c r="D20" s="32">
        <f t="shared" ref="D20:M20" si="6">SUM(D21:D21)</f>
        <v>102</v>
      </c>
      <c r="E20" s="32">
        <f t="shared" si="6"/>
        <v>0</v>
      </c>
      <c r="F20" s="32">
        <f t="shared" si="6"/>
        <v>0</v>
      </c>
      <c r="G20" s="32">
        <f t="shared" si="6"/>
        <v>0</v>
      </c>
      <c r="H20" s="32">
        <f t="shared" si="6"/>
        <v>0</v>
      </c>
      <c r="I20" s="32">
        <f t="shared" si="6"/>
        <v>0</v>
      </c>
      <c r="J20" s="32">
        <f t="shared" si="6"/>
        <v>0</v>
      </c>
      <c r="K20" s="32">
        <f t="shared" si="6"/>
        <v>0</v>
      </c>
      <c r="L20" s="32">
        <f t="shared" si="6"/>
        <v>0</v>
      </c>
      <c r="M20" s="32">
        <f t="shared" si="6"/>
        <v>0</v>
      </c>
      <c r="N20" s="32">
        <f t="shared" si="4"/>
        <v>102</v>
      </c>
      <c r="O20" s="45">
        <f t="shared" si="1"/>
        <v>0.40799999999999997</v>
      </c>
      <c r="P20" s="10"/>
    </row>
    <row r="21" spans="1:119">
      <c r="A21" s="13"/>
      <c r="B21" s="39">
        <v>359</v>
      </c>
      <c r="C21" s="21" t="s">
        <v>30</v>
      </c>
      <c r="D21" s="46">
        <v>102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102</v>
      </c>
      <c r="O21" s="47">
        <f t="shared" si="1"/>
        <v>0.40799999999999997</v>
      </c>
      <c r="P21" s="9"/>
    </row>
    <row r="22" spans="1:119" ht="15.75">
      <c r="A22" s="29" t="s">
        <v>1</v>
      </c>
      <c r="B22" s="30"/>
      <c r="C22" s="31"/>
      <c r="D22" s="32">
        <f t="shared" ref="D22:M22" si="7">SUM(D23:D25)</f>
        <v>4658</v>
      </c>
      <c r="E22" s="32">
        <f t="shared" si="7"/>
        <v>1772</v>
      </c>
      <c r="F22" s="32">
        <f t="shared" si="7"/>
        <v>0</v>
      </c>
      <c r="G22" s="32">
        <f t="shared" si="7"/>
        <v>0</v>
      </c>
      <c r="H22" s="32">
        <f t="shared" si="7"/>
        <v>0</v>
      </c>
      <c r="I22" s="32">
        <f t="shared" si="7"/>
        <v>0</v>
      </c>
      <c r="J22" s="32">
        <f t="shared" si="7"/>
        <v>0</v>
      </c>
      <c r="K22" s="32">
        <f t="shared" si="7"/>
        <v>0</v>
      </c>
      <c r="L22" s="32">
        <f t="shared" si="7"/>
        <v>0</v>
      </c>
      <c r="M22" s="32">
        <f t="shared" si="7"/>
        <v>0</v>
      </c>
      <c r="N22" s="32">
        <f t="shared" si="4"/>
        <v>6430</v>
      </c>
      <c r="O22" s="45">
        <f t="shared" si="1"/>
        <v>25.72</v>
      </c>
      <c r="P22" s="10"/>
    </row>
    <row r="23" spans="1:119">
      <c r="A23" s="12"/>
      <c r="B23" s="25">
        <v>361.1</v>
      </c>
      <c r="C23" s="20" t="s">
        <v>31</v>
      </c>
      <c r="D23" s="46">
        <v>762</v>
      </c>
      <c r="E23" s="46">
        <v>1762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2524</v>
      </c>
      <c r="O23" s="47">
        <f t="shared" si="1"/>
        <v>10.096</v>
      </c>
      <c r="P23" s="9"/>
    </row>
    <row r="24" spans="1:119">
      <c r="A24" s="12"/>
      <c r="B24" s="25">
        <v>366</v>
      </c>
      <c r="C24" s="20" t="s">
        <v>32</v>
      </c>
      <c r="D24" s="46">
        <v>2950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2950</v>
      </c>
      <c r="O24" s="47">
        <f t="shared" si="1"/>
        <v>11.8</v>
      </c>
      <c r="P24" s="9"/>
    </row>
    <row r="25" spans="1:119">
      <c r="A25" s="12"/>
      <c r="B25" s="25">
        <v>369.9</v>
      </c>
      <c r="C25" s="20" t="s">
        <v>33</v>
      </c>
      <c r="D25" s="46">
        <v>946</v>
      </c>
      <c r="E25" s="46">
        <v>10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956</v>
      </c>
      <c r="O25" s="47">
        <f t="shared" si="1"/>
        <v>3.8239999999999998</v>
      </c>
      <c r="P25" s="9"/>
    </row>
    <row r="26" spans="1:119" ht="15.75">
      <c r="A26" s="29" t="s">
        <v>26</v>
      </c>
      <c r="B26" s="30"/>
      <c r="C26" s="31"/>
      <c r="D26" s="32">
        <f t="shared" ref="D26:M26" si="8">SUM(D27:D27)</f>
        <v>0</v>
      </c>
      <c r="E26" s="32">
        <f t="shared" si="8"/>
        <v>1891</v>
      </c>
      <c r="F26" s="32">
        <f t="shared" si="8"/>
        <v>0</v>
      </c>
      <c r="G26" s="32">
        <f t="shared" si="8"/>
        <v>0</v>
      </c>
      <c r="H26" s="32">
        <f t="shared" si="8"/>
        <v>0</v>
      </c>
      <c r="I26" s="32">
        <f t="shared" si="8"/>
        <v>0</v>
      </c>
      <c r="J26" s="32">
        <f t="shared" si="8"/>
        <v>0</v>
      </c>
      <c r="K26" s="32">
        <f t="shared" si="8"/>
        <v>0</v>
      </c>
      <c r="L26" s="32">
        <f t="shared" si="8"/>
        <v>0</v>
      </c>
      <c r="M26" s="32">
        <f t="shared" si="8"/>
        <v>0</v>
      </c>
      <c r="N26" s="32">
        <f t="shared" si="4"/>
        <v>1891</v>
      </c>
      <c r="O26" s="45">
        <f t="shared" si="1"/>
        <v>7.5640000000000001</v>
      </c>
      <c r="P26" s="9"/>
    </row>
    <row r="27" spans="1:119" ht="15.75" thickBot="1">
      <c r="A27" s="12"/>
      <c r="B27" s="25">
        <v>381</v>
      </c>
      <c r="C27" s="20" t="s">
        <v>34</v>
      </c>
      <c r="D27" s="46">
        <v>0</v>
      </c>
      <c r="E27" s="46">
        <v>1891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1891</v>
      </c>
      <c r="O27" s="47">
        <f t="shared" si="1"/>
        <v>7.5640000000000001</v>
      </c>
      <c r="P27" s="9"/>
    </row>
    <row r="28" spans="1:119" ht="16.5" thickBot="1">
      <c r="A28" s="14" t="s">
        <v>28</v>
      </c>
      <c r="B28" s="23"/>
      <c r="C28" s="22"/>
      <c r="D28" s="15">
        <f>SUM(D5,D9,D18,D20,D22,D26)</f>
        <v>321801</v>
      </c>
      <c r="E28" s="15">
        <f t="shared" ref="E28:M28" si="9">SUM(E5,E9,E18,E20,E22,E26)</f>
        <v>85007</v>
      </c>
      <c r="F28" s="15">
        <f t="shared" si="9"/>
        <v>0</v>
      </c>
      <c r="G28" s="15">
        <f t="shared" si="9"/>
        <v>0</v>
      </c>
      <c r="H28" s="15">
        <f t="shared" si="9"/>
        <v>0</v>
      </c>
      <c r="I28" s="15">
        <f t="shared" si="9"/>
        <v>0</v>
      </c>
      <c r="J28" s="15">
        <f t="shared" si="9"/>
        <v>0</v>
      </c>
      <c r="K28" s="15">
        <f t="shared" si="9"/>
        <v>0</v>
      </c>
      <c r="L28" s="15">
        <f t="shared" si="9"/>
        <v>0</v>
      </c>
      <c r="M28" s="15">
        <f t="shared" si="9"/>
        <v>0</v>
      </c>
      <c r="N28" s="15">
        <f t="shared" si="4"/>
        <v>406808</v>
      </c>
      <c r="O28" s="38">
        <f t="shared" si="1"/>
        <v>1627.232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19">
      <c r="A29" s="16"/>
      <c r="B29" s="18"/>
      <c r="C29" s="18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9"/>
    </row>
    <row r="30" spans="1:119">
      <c r="A30" s="40"/>
      <c r="B30" s="41"/>
      <c r="C30" s="41"/>
      <c r="D30" s="42"/>
      <c r="E30" s="42"/>
      <c r="F30" s="42"/>
      <c r="G30" s="42"/>
      <c r="H30" s="42"/>
      <c r="I30" s="42"/>
      <c r="J30" s="42"/>
      <c r="K30" s="42"/>
      <c r="L30" s="48" t="s">
        <v>41</v>
      </c>
      <c r="M30" s="48"/>
      <c r="N30" s="48"/>
      <c r="O30" s="43">
        <v>250</v>
      </c>
    </row>
    <row r="31" spans="1:119">
      <c r="A31" s="49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1"/>
    </row>
    <row r="32" spans="1:119" ht="15.75" thickBot="1">
      <c r="A32" s="52" t="s">
        <v>45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4"/>
    </row>
  </sheetData>
  <mergeCells count="10">
    <mergeCell ref="A32:O32"/>
    <mergeCell ref="A31:O31"/>
    <mergeCell ref="L30:N30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53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35</v>
      </c>
      <c r="B3" s="62"/>
      <c r="C3" s="63"/>
      <c r="D3" s="67" t="s">
        <v>20</v>
      </c>
      <c r="E3" s="68"/>
      <c r="F3" s="68"/>
      <c r="G3" s="68"/>
      <c r="H3" s="69"/>
      <c r="I3" s="67" t="s">
        <v>21</v>
      </c>
      <c r="J3" s="69"/>
      <c r="K3" s="67" t="s">
        <v>23</v>
      </c>
      <c r="L3" s="69"/>
      <c r="M3" s="36"/>
      <c r="N3" s="37"/>
      <c r="O3" s="70" t="s">
        <v>40</v>
      </c>
      <c r="P3" s="11"/>
      <c r="Q3"/>
    </row>
    <row r="4" spans="1:133" ht="32.25" customHeight="1" thickBot="1">
      <c r="A4" s="64"/>
      <c r="B4" s="65"/>
      <c r="C4" s="66"/>
      <c r="D4" s="34" t="s">
        <v>2</v>
      </c>
      <c r="E4" s="34" t="s">
        <v>36</v>
      </c>
      <c r="F4" s="34" t="s">
        <v>37</v>
      </c>
      <c r="G4" s="34" t="s">
        <v>38</v>
      </c>
      <c r="H4" s="34" t="s">
        <v>3</v>
      </c>
      <c r="I4" s="34" t="s">
        <v>4</v>
      </c>
      <c r="J4" s="35" t="s">
        <v>39</v>
      </c>
      <c r="K4" s="35" t="s">
        <v>5</v>
      </c>
      <c r="L4" s="35" t="s">
        <v>6</v>
      </c>
      <c r="M4" s="35" t="s">
        <v>7</v>
      </c>
      <c r="N4" s="35" t="s">
        <v>22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SUM(D6:D7)</f>
        <v>17983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4" si="1">SUM(D5:M5)</f>
        <v>17983</v>
      </c>
      <c r="O5" s="33">
        <f t="shared" ref="O5:O24" si="2">(N5/O$26)</f>
        <v>73.400000000000006</v>
      </c>
      <c r="P5" s="6"/>
    </row>
    <row r="6" spans="1:133">
      <c r="A6" s="12"/>
      <c r="B6" s="25">
        <v>312.60000000000002</v>
      </c>
      <c r="C6" s="20" t="s">
        <v>8</v>
      </c>
      <c r="D6" s="46">
        <v>17695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17695</v>
      </c>
      <c r="O6" s="47">
        <f t="shared" si="2"/>
        <v>72.224489795918373</v>
      </c>
      <c r="P6" s="9"/>
    </row>
    <row r="7" spans="1:133">
      <c r="A7" s="12"/>
      <c r="B7" s="25">
        <v>315</v>
      </c>
      <c r="C7" s="20" t="s">
        <v>10</v>
      </c>
      <c r="D7" s="46">
        <v>288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288</v>
      </c>
      <c r="O7" s="47">
        <f t="shared" si="2"/>
        <v>1.1755102040816328</v>
      </c>
      <c r="P7" s="9"/>
    </row>
    <row r="8" spans="1:133" ht="15.75">
      <c r="A8" s="29" t="s">
        <v>54</v>
      </c>
      <c r="B8" s="30"/>
      <c r="C8" s="31"/>
      <c r="D8" s="32">
        <f t="shared" ref="D8:M8" si="3">SUM(D9:D9)</f>
        <v>23766</v>
      </c>
      <c r="E8" s="32">
        <f t="shared" si="3"/>
        <v>0</v>
      </c>
      <c r="F8" s="32">
        <f t="shared" si="3"/>
        <v>0</v>
      </c>
      <c r="G8" s="32">
        <f t="shared" si="3"/>
        <v>0</v>
      </c>
      <c r="H8" s="32">
        <f t="shared" si="3"/>
        <v>0</v>
      </c>
      <c r="I8" s="32">
        <f t="shared" si="3"/>
        <v>0</v>
      </c>
      <c r="J8" s="32">
        <f t="shared" si="3"/>
        <v>0</v>
      </c>
      <c r="K8" s="32">
        <f t="shared" si="3"/>
        <v>0</v>
      </c>
      <c r="L8" s="32">
        <f t="shared" si="3"/>
        <v>0</v>
      </c>
      <c r="M8" s="32">
        <f t="shared" si="3"/>
        <v>0</v>
      </c>
      <c r="N8" s="44">
        <f t="shared" si="1"/>
        <v>23766</v>
      </c>
      <c r="O8" s="45">
        <f t="shared" si="2"/>
        <v>97.004081632653055</v>
      </c>
      <c r="P8" s="10"/>
    </row>
    <row r="9" spans="1:133">
      <c r="A9" s="12"/>
      <c r="B9" s="25">
        <v>323.10000000000002</v>
      </c>
      <c r="C9" s="20" t="s">
        <v>55</v>
      </c>
      <c r="D9" s="46">
        <v>23766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23766</v>
      </c>
      <c r="O9" s="47">
        <f t="shared" si="2"/>
        <v>97.004081632653055</v>
      </c>
      <c r="P9" s="9"/>
    </row>
    <row r="10" spans="1:133" ht="15.75">
      <c r="A10" s="29" t="s">
        <v>12</v>
      </c>
      <c r="B10" s="30"/>
      <c r="C10" s="31"/>
      <c r="D10" s="32">
        <f t="shared" ref="D10:M10" si="4">SUM(D11:D15)</f>
        <v>31582</v>
      </c>
      <c r="E10" s="32">
        <f t="shared" si="4"/>
        <v>0</v>
      </c>
      <c r="F10" s="32">
        <f t="shared" si="4"/>
        <v>0</v>
      </c>
      <c r="G10" s="32">
        <f t="shared" si="4"/>
        <v>0</v>
      </c>
      <c r="H10" s="32">
        <f t="shared" si="4"/>
        <v>0</v>
      </c>
      <c r="I10" s="32">
        <f t="shared" si="4"/>
        <v>0</v>
      </c>
      <c r="J10" s="32">
        <f t="shared" si="4"/>
        <v>0</v>
      </c>
      <c r="K10" s="32">
        <f t="shared" si="4"/>
        <v>0</v>
      </c>
      <c r="L10" s="32">
        <f t="shared" si="4"/>
        <v>0</v>
      </c>
      <c r="M10" s="32">
        <f t="shared" si="4"/>
        <v>0</v>
      </c>
      <c r="N10" s="44">
        <f t="shared" si="1"/>
        <v>31582</v>
      </c>
      <c r="O10" s="45">
        <f t="shared" si="2"/>
        <v>128.9061224489796</v>
      </c>
      <c r="P10" s="10"/>
    </row>
    <row r="11" spans="1:133">
      <c r="A11" s="12"/>
      <c r="B11" s="25">
        <v>335.12</v>
      </c>
      <c r="C11" s="20" t="s">
        <v>14</v>
      </c>
      <c r="D11" s="46">
        <v>10777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10777</v>
      </c>
      <c r="O11" s="47">
        <f t="shared" si="2"/>
        <v>43.987755102040815</v>
      </c>
      <c r="P11" s="9"/>
    </row>
    <row r="12" spans="1:133">
      <c r="A12" s="12"/>
      <c r="B12" s="25">
        <v>335.14</v>
      </c>
      <c r="C12" s="20" t="s">
        <v>15</v>
      </c>
      <c r="D12" s="46">
        <v>397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397</v>
      </c>
      <c r="O12" s="47">
        <f t="shared" si="2"/>
        <v>1.620408163265306</v>
      </c>
      <c r="P12" s="9"/>
    </row>
    <row r="13" spans="1:133">
      <c r="A13" s="12"/>
      <c r="B13" s="25">
        <v>335.15</v>
      </c>
      <c r="C13" s="20" t="s">
        <v>16</v>
      </c>
      <c r="D13" s="46">
        <v>49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49</v>
      </c>
      <c r="O13" s="47">
        <f t="shared" si="2"/>
        <v>0.2</v>
      </c>
      <c r="P13" s="9"/>
    </row>
    <row r="14" spans="1:133">
      <c r="A14" s="12"/>
      <c r="B14" s="25">
        <v>335.16</v>
      </c>
      <c r="C14" s="20" t="s">
        <v>17</v>
      </c>
      <c r="D14" s="46">
        <v>10650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10650</v>
      </c>
      <c r="O14" s="47">
        <f t="shared" si="2"/>
        <v>43.469387755102041</v>
      </c>
      <c r="P14" s="9"/>
    </row>
    <row r="15" spans="1:133">
      <c r="A15" s="12"/>
      <c r="B15" s="25">
        <v>335.18</v>
      </c>
      <c r="C15" s="20" t="s">
        <v>18</v>
      </c>
      <c r="D15" s="46">
        <v>9709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9709</v>
      </c>
      <c r="O15" s="47">
        <f t="shared" si="2"/>
        <v>39.628571428571426</v>
      </c>
      <c r="P15" s="9"/>
    </row>
    <row r="16" spans="1:133" ht="15.75">
      <c r="A16" s="29" t="s">
        <v>24</v>
      </c>
      <c r="B16" s="30"/>
      <c r="C16" s="31"/>
      <c r="D16" s="32">
        <f t="shared" ref="D16:M16" si="5">SUM(D17:D17)</f>
        <v>28738</v>
      </c>
      <c r="E16" s="32">
        <f t="shared" si="5"/>
        <v>0</v>
      </c>
      <c r="F16" s="32">
        <f t="shared" si="5"/>
        <v>0</v>
      </c>
      <c r="G16" s="32">
        <f t="shared" si="5"/>
        <v>0</v>
      </c>
      <c r="H16" s="32">
        <f t="shared" si="5"/>
        <v>0</v>
      </c>
      <c r="I16" s="32">
        <f t="shared" si="5"/>
        <v>0</v>
      </c>
      <c r="J16" s="32">
        <f t="shared" si="5"/>
        <v>0</v>
      </c>
      <c r="K16" s="32">
        <f t="shared" si="5"/>
        <v>0</v>
      </c>
      <c r="L16" s="32">
        <f t="shared" si="5"/>
        <v>0</v>
      </c>
      <c r="M16" s="32">
        <f t="shared" si="5"/>
        <v>0</v>
      </c>
      <c r="N16" s="32">
        <f t="shared" si="1"/>
        <v>28738</v>
      </c>
      <c r="O16" s="45">
        <f t="shared" si="2"/>
        <v>117.29795918367347</v>
      </c>
      <c r="P16" s="10"/>
    </row>
    <row r="17" spans="1:119">
      <c r="A17" s="12"/>
      <c r="B17" s="25">
        <v>342.2</v>
      </c>
      <c r="C17" s="20" t="s">
        <v>27</v>
      </c>
      <c r="D17" s="46">
        <v>28738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28738</v>
      </c>
      <c r="O17" s="47">
        <f t="shared" si="2"/>
        <v>117.29795918367347</v>
      </c>
      <c r="P17" s="9"/>
    </row>
    <row r="18" spans="1:119" ht="15.75">
      <c r="A18" s="29" t="s">
        <v>25</v>
      </c>
      <c r="B18" s="30"/>
      <c r="C18" s="31"/>
      <c r="D18" s="32">
        <f t="shared" ref="D18:M18" si="6">SUM(D19:D19)</f>
        <v>215</v>
      </c>
      <c r="E18" s="32">
        <f t="shared" si="6"/>
        <v>0</v>
      </c>
      <c r="F18" s="32">
        <f t="shared" si="6"/>
        <v>0</v>
      </c>
      <c r="G18" s="32">
        <f t="shared" si="6"/>
        <v>0</v>
      </c>
      <c r="H18" s="32">
        <f t="shared" si="6"/>
        <v>0</v>
      </c>
      <c r="I18" s="32">
        <f t="shared" si="6"/>
        <v>0</v>
      </c>
      <c r="J18" s="32">
        <f t="shared" si="6"/>
        <v>0</v>
      </c>
      <c r="K18" s="32">
        <f t="shared" si="6"/>
        <v>0</v>
      </c>
      <c r="L18" s="32">
        <f t="shared" si="6"/>
        <v>0</v>
      </c>
      <c r="M18" s="32">
        <f t="shared" si="6"/>
        <v>0</v>
      </c>
      <c r="N18" s="32">
        <f t="shared" si="1"/>
        <v>215</v>
      </c>
      <c r="O18" s="45">
        <f t="shared" si="2"/>
        <v>0.87755102040816324</v>
      </c>
      <c r="P18" s="10"/>
    </row>
    <row r="19" spans="1:119">
      <c r="A19" s="13"/>
      <c r="B19" s="39">
        <v>359</v>
      </c>
      <c r="C19" s="21" t="s">
        <v>30</v>
      </c>
      <c r="D19" s="46">
        <v>215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215</v>
      </c>
      <c r="O19" s="47">
        <f t="shared" si="2"/>
        <v>0.87755102040816324</v>
      </c>
      <c r="P19" s="9"/>
    </row>
    <row r="20" spans="1:119" ht="15.75">
      <c r="A20" s="29" t="s">
        <v>1</v>
      </c>
      <c r="B20" s="30"/>
      <c r="C20" s="31"/>
      <c r="D20" s="32">
        <f t="shared" ref="D20:M20" si="7">SUM(D21:D23)</f>
        <v>48500</v>
      </c>
      <c r="E20" s="32">
        <f t="shared" si="7"/>
        <v>2140</v>
      </c>
      <c r="F20" s="32">
        <f t="shared" si="7"/>
        <v>0</v>
      </c>
      <c r="G20" s="32">
        <f t="shared" si="7"/>
        <v>0</v>
      </c>
      <c r="H20" s="32">
        <f t="shared" si="7"/>
        <v>0</v>
      </c>
      <c r="I20" s="32">
        <f t="shared" si="7"/>
        <v>0</v>
      </c>
      <c r="J20" s="32">
        <f t="shared" si="7"/>
        <v>0</v>
      </c>
      <c r="K20" s="32">
        <f t="shared" si="7"/>
        <v>0</v>
      </c>
      <c r="L20" s="32">
        <f t="shared" si="7"/>
        <v>0</v>
      </c>
      <c r="M20" s="32">
        <f t="shared" si="7"/>
        <v>0</v>
      </c>
      <c r="N20" s="32">
        <f t="shared" si="1"/>
        <v>50640</v>
      </c>
      <c r="O20" s="45">
        <f t="shared" si="2"/>
        <v>206.69387755102042</v>
      </c>
      <c r="P20" s="10"/>
    </row>
    <row r="21" spans="1:119">
      <c r="A21" s="12"/>
      <c r="B21" s="25">
        <v>361.1</v>
      </c>
      <c r="C21" s="20" t="s">
        <v>31</v>
      </c>
      <c r="D21" s="46">
        <v>1624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1624</v>
      </c>
      <c r="O21" s="47">
        <f t="shared" si="2"/>
        <v>6.628571428571429</v>
      </c>
      <c r="P21" s="9"/>
    </row>
    <row r="22" spans="1:119">
      <c r="A22" s="12"/>
      <c r="B22" s="25">
        <v>366</v>
      </c>
      <c r="C22" s="20" t="s">
        <v>32</v>
      </c>
      <c r="D22" s="46">
        <v>0</v>
      </c>
      <c r="E22" s="46">
        <v>2140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2140</v>
      </c>
      <c r="O22" s="47">
        <f t="shared" si="2"/>
        <v>8.7346938775510203</v>
      </c>
      <c r="P22" s="9"/>
    </row>
    <row r="23" spans="1:119" ht="15.75" thickBot="1">
      <c r="A23" s="12"/>
      <c r="B23" s="25">
        <v>369.9</v>
      </c>
      <c r="C23" s="20" t="s">
        <v>33</v>
      </c>
      <c r="D23" s="46">
        <v>46876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46876</v>
      </c>
      <c r="O23" s="47">
        <f t="shared" si="2"/>
        <v>191.33061224489796</v>
      </c>
      <c r="P23" s="9"/>
    </row>
    <row r="24" spans="1:119" ht="16.5" thickBot="1">
      <c r="A24" s="14" t="s">
        <v>28</v>
      </c>
      <c r="B24" s="23"/>
      <c r="C24" s="22"/>
      <c r="D24" s="15">
        <f>SUM(D5,D8,D10,D16,D18,D20)</f>
        <v>150784</v>
      </c>
      <c r="E24" s="15">
        <f t="shared" ref="E24:M24" si="8">SUM(E5,E8,E10,E16,E18,E20)</f>
        <v>2140</v>
      </c>
      <c r="F24" s="15">
        <f t="shared" si="8"/>
        <v>0</v>
      </c>
      <c r="G24" s="15">
        <f t="shared" si="8"/>
        <v>0</v>
      </c>
      <c r="H24" s="15">
        <f t="shared" si="8"/>
        <v>0</v>
      </c>
      <c r="I24" s="15">
        <f t="shared" si="8"/>
        <v>0</v>
      </c>
      <c r="J24" s="15">
        <f t="shared" si="8"/>
        <v>0</v>
      </c>
      <c r="K24" s="15">
        <f t="shared" si="8"/>
        <v>0</v>
      </c>
      <c r="L24" s="15">
        <f t="shared" si="8"/>
        <v>0</v>
      </c>
      <c r="M24" s="15">
        <f t="shared" si="8"/>
        <v>0</v>
      </c>
      <c r="N24" s="15">
        <f t="shared" si="1"/>
        <v>152924</v>
      </c>
      <c r="O24" s="38">
        <f t="shared" si="2"/>
        <v>624.17959183673474</v>
      </c>
      <c r="P24" s="6"/>
      <c r="Q24" s="2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</row>
    <row r="25" spans="1:119">
      <c r="A25" s="16"/>
      <c r="B25" s="18"/>
      <c r="C25" s="18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9"/>
    </row>
    <row r="26" spans="1:119">
      <c r="A26" s="40"/>
      <c r="B26" s="41"/>
      <c r="C26" s="41"/>
      <c r="D26" s="42"/>
      <c r="E26" s="42"/>
      <c r="F26" s="42"/>
      <c r="G26" s="42"/>
      <c r="H26" s="42"/>
      <c r="I26" s="42"/>
      <c r="J26" s="42"/>
      <c r="K26" s="42"/>
      <c r="L26" s="48" t="s">
        <v>56</v>
      </c>
      <c r="M26" s="48"/>
      <c r="N26" s="48"/>
      <c r="O26" s="43">
        <v>245</v>
      </c>
    </row>
    <row r="27" spans="1:119">
      <c r="A27" s="49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1"/>
    </row>
    <row r="28" spans="1:119" ht="15.75" customHeight="1" thickBot="1">
      <c r="A28" s="52" t="s">
        <v>45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4"/>
    </row>
  </sheetData>
  <mergeCells count="10">
    <mergeCell ref="L26:N26"/>
    <mergeCell ref="A27:O27"/>
    <mergeCell ref="A28:O2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28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42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80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35</v>
      </c>
      <c r="B3" s="62"/>
      <c r="C3" s="63"/>
      <c r="D3" s="67" t="s">
        <v>20</v>
      </c>
      <c r="E3" s="68"/>
      <c r="F3" s="68"/>
      <c r="G3" s="68"/>
      <c r="H3" s="69"/>
      <c r="I3" s="67" t="s">
        <v>21</v>
      </c>
      <c r="J3" s="69"/>
      <c r="K3" s="67" t="s">
        <v>23</v>
      </c>
      <c r="L3" s="68"/>
      <c r="M3" s="69"/>
      <c r="N3" s="36"/>
      <c r="O3" s="37"/>
      <c r="P3" s="70" t="s">
        <v>83</v>
      </c>
      <c r="Q3" s="11"/>
      <c r="R3"/>
    </row>
    <row r="4" spans="1:134" ht="32.25" customHeight="1" thickBot="1">
      <c r="A4" s="64"/>
      <c r="B4" s="65"/>
      <c r="C4" s="66"/>
      <c r="D4" s="34" t="s">
        <v>2</v>
      </c>
      <c r="E4" s="34" t="s">
        <v>36</v>
      </c>
      <c r="F4" s="34" t="s">
        <v>37</v>
      </c>
      <c r="G4" s="34" t="s">
        <v>38</v>
      </c>
      <c r="H4" s="34" t="s">
        <v>3</v>
      </c>
      <c r="I4" s="34" t="s">
        <v>4</v>
      </c>
      <c r="J4" s="35" t="s">
        <v>39</v>
      </c>
      <c r="K4" s="35" t="s">
        <v>5</v>
      </c>
      <c r="L4" s="35" t="s">
        <v>6</v>
      </c>
      <c r="M4" s="35" t="s">
        <v>84</v>
      </c>
      <c r="N4" s="35" t="s">
        <v>7</v>
      </c>
      <c r="O4" s="35" t="s">
        <v>85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86</v>
      </c>
      <c r="B5" s="26"/>
      <c r="C5" s="26"/>
      <c r="D5" s="27">
        <f t="shared" ref="D5:N5" si="0">SUM(D6:D7)</f>
        <v>24297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 t="shared" ref="O5:O24" si="1">SUM(D5:N5)</f>
        <v>24297</v>
      </c>
      <c r="P5" s="33">
        <f t="shared" ref="P5:P24" si="2">(O5/P$26)</f>
        <v>100.40082644628099</v>
      </c>
      <c r="Q5" s="6"/>
    </row>
    <row r="6" spans="1:134">
      <c r="A6" s="12"/>
      <c r="B6" s="25">
        <v>315.2</v>
      </c>
      <c r="C6" s="20" t="s">
        <v>87</v>
      </c>
      <c r="D6" s="46">
        <v>450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 t="shared" si="1"/>
        <v>450</v>
      </c>
      <c r="P6" s="47">
        <f t="shared" si="2"/>
        <v>1.859504132231405</v>
      </c>
      <c r="Q6" s="9"/>
    </row>
    <row r="7" spans="1:134">
      <c r="A7" s="12"/>
      <c r="B7" s="25">
        <v>319.89999999999998</v>
      </c>
      <c r="C7" s="20" t="s">
        <v>81</v>
      </c>
      <c r="D7" s="46">
        <v>23847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si="1"/>
        <v>23847</v>
      </c>
      <c r="P7" s="47">
        <f t="shared" si="2"/>
        <v>98.54132231404958</v>
      </c>
      <c r="Q7" s="9"/>
    </row>
    <row r="8" spans="1:134" ht="15.75">
      <c r="A8" s="29" t="s">
        <v>69</v>
      </c>
      <c r="B8" s="30"/>
      <c r="C8" s="31"/>
      <c r="D8" s="32">
        <f t="shared" ref="D8:N8" si="3">SUM(D9:D9)</f>
        <v>34816</v>
      </c>
      <c r="E8" s="32">
        <f t="shared" si="3"/>
        <v>0</v>
      </c>
      <c r="F8" s="32">
        <f t="shared" si="3"/>
        <v>0</v>
      </c>
      <c r="G8" s="32">
        <f t="shared" si="3"/>
        <v>0</v>
      </c>
      <c r="H8" s="32">
        <f t="shared" si="3"/>
        <v>0</v>
      </c>
      <c r="I8" s="32">
        <f t="shared" si="3"/>
        <v>0</v>
      </c>
      <c r="J8" s="32">
        <f t="shared" si="3"/>
        <v>0</v>
      </c>
      <c r="K8" s="32">
        <f t="shared" si="3"/>
        <v>0</v>
      </c>
      <c r="L8" s="32">
        <f t="shared" si="3"/>
        <v>0</v>
      </c>
      <c r="M8" s="32">
        <f t="shared" si="3"/>
        <v>0</v>
      </c>
      <c r="N8" s="32">
        <f t="shared" si="3"/>
        <v>0</v>
      </c>
      <c r="O8" s="44">
        <f t="shared" si="1"/>
        <v>34816</v>
      </c>
      <c r="P8" s="45">
        <f t="shared" si="2"/>
        <v>143.86776859504133</v>
      </c>
      <c r="Q8" s="10"/>
    </row>
    <row r="9" spans="1:134">
      <c r="A9" s="12"/>
      <c r="B9" s="25">
        <v>323.10000000000002</v>
      </c>
      <c r="C9" s="20" t="s">
        <v>55</v>
      </c>
      <c r="D9" s="46">
        <v>34816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1"/>
        <v>34816</v>
      </c>
      <c r="P9" s="47">
        <f t="shared" si="2"/>
        <v>143.86776859504133</v>
      </c>
      <c r="Q9" s="9"/>
    </row>
    <row r="10" spans="1:134" ht="15.75">
      <c r="A10" s="29" t="s">
        <v>88</v>
      </c>
      <c r="B10" s="30"/>
      <c r="C10" s="31"/>
      <c r="D10" s="32">
        <f t="shared" ref="D10:N10" si="4">SUM(D11:D14)</f>
        <v>19723</v>
      </c>
      <c r="E10" s="32">
        <f t="shared" si="4"/>
        <v>0</v>
      </c>
      <c r="F10" s="32">
        <f t="shared" si="4"/>
        <v>0</v>
      </c>
      <c r="G10" s="32">
        <f t="shared" si="4"/>
        <v>2221</v>
      </c>
      <c r="H10" s="32">
        <f t="shared" si="4"/>
        <v>0</v>
      </c>
      <c r="I10" s="32">
        <f t="shared" si="4"/>
        <v>0</v>
      </c>
      <c r="J10" s="32">
        <f t="shared" si="4"/>
        <v>0</v>
      </c>
      <c r="K10" s="32">
        <f t="shared" si="4"/>
        <v>0</v>
      </c>
      <c r="L10" s="32">
        <f t="shared" si="4"/>
        <v>0</v>
      </c>
      <c r="M10" s="32">
        <f t="shared" si="4"/>
        <v>0</v>
      </c>
      <c r="N10" s="32">
        <f t="shared" si="4"/>
        <v>0</v>
      </c>
      <c r="O10" s="44">
        <f t="shared" si="1"/>
        <v>21944</v>
      </c>
      <c r="P10" s="45">
        <f t="shared" si="2"/>
        <v>90.67768595041322</v>
      </c>
      <c r="Q10" s="10"/>
    </row>
    <row r="11" spans="1:134">
      <c r="A11" s="12"/>
      <c r="B11" s="25">
        <v>335.125</v>
      </c>
      <c r="C11" s="20" t="s">
        <v>89</v>
      </c>
      <c r="D11" s="46">
        <v>7559</v>
      </c>
      <c r="E11" s="46">
        <v>0</v>
      </c>
      <c r="F11" s="46">
        <v>0</v>
      </c>
      <c r="G11" s="46">
        <v>2221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1"/>
        <v>9780</v>
      </c>
      <c r="P11" s="47">
        <f t="shared" si="2"/>
        <v>40.413223140495866</v>
      </c>
      <c r="Q11" s="9"/>
    </row>
    <row r="12" spans="1:134">
      <c r="A12" s="12"/>
      <c r="B12" s="25">
        <v>335.14</v>
      </c>
      <c r="C12" s="20" t="s">
        <v>60</v>
      </c>
      <c r="D12" s="46">
        <v>117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1"/>
        <v>117</v>
      </c>
      <c r="P12" s="47">
        <f t="shared" si="2"/>
        <v>0.48347107438016529</v>
      </c>
      <c r="Q12" s="9"/>
    </row>
    <row r="13" spans="1:134">
      <c r="A13" s="12"/>
      <c r="B13" s="25">
        <v>335.15</v>
      </c>
      <c r="C13" s="20" t="s">
        <v>61</v>
      </c>
      <c r="D13" s="46">
        <v>1461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1"/>
        <v>1461</v>
      </c>
      <c r="P13" s="47">
        <f t="shared" si="2"/>
        <v>6.0371900826446279</v>
      </c>
      <c r="Q13" s="9"/>
    </row>
    <row r="14" spans="1:134">
      <c r="A14" s="12"/>
      <c r="B14" s="25">
        <v>335.18</v>
      </c>
      <c r="C14" s="20" t="s">
        <v>90</v>
      </c>
      <c r="D14" s="46">
        <v>10586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1"/>
        <v>10586</v>
      </c>
      <c r="P14" s="47">
        <f t="shared" si="2"/>
        <v>43.743801652892564</v>
      </c>
      <c r="Q14" s="9"/>
    </row>
    <row r="15" spans="1:134" ht="15.75">
      <c r="A15" s="29" t="s">
        <v>24</v>
      </c>
      <c r="B15" s="30"/>
      <c r="C15" s="31"/>
      <c r="D15" s="32">
        <f t="shared" ref="D15:N15" si="5">SUM(D16:D16)</f>
        <v>0</v>
      </c>
      <c r="E15" s="32">
        <f t="shared" si="5"/>
        <v>24829</v>
      </c>
      <c r="F15" s="32">
        <f t="shared" si="5"/>
        <v>0</v>
      </c>
      <c r="G15" s="32">
        <f t="shared" si="5"/>
        <v>0</v>
      </c>
      <c r="H15" s="32">
        <f t="shared" si="5"/>
        <v>0</v>
      </c>
      <c r="I15" s="32">
        <f t="shared" si="5"/>
        <v>0</v>
      </c>
      <c r="J15" s="32">
        <f t="shared" si="5"/>
        <v>0</v>
      </c>
      <c r="K15" s="32">
        <f t="shared" si="5"/>
        <v>0</v>
      </c>
      <c r="L15" s="32">
        <f t="shared" si="5"/>
        <v>0</v>
      </c>
      <c r="M15" s="32">
        <f t="shared" si="5"/>
        <v>0</v>
      </c>
      <c r="N15" s="32">
        <f t="shared" si="5"/>
        <v>0</v>
      </c>
      <c r="O15" s="32">
        <f t="shared" si="1"/>
        <v>24829</v>
      </c>
      <c r="P15" s="45">
        <f t="shared" si="2"/>
        <v>102.59917355371901</v>
      </c>
      <c r="Q15" s="10"/>
    </row>
    <row r="16" spans="1:134">
      <c r="A16" s="12"/>
      <c r="B16" s="25">
        <v>342.2</v>
      </c>
      <c r="C16" s="20" t="s">
        <v>27</v>
      </c>
      <c r="D16" s="46">
        <v>0</v>
      </c>
      <c r="E16" s="46">
        <v>24829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1"/>
        <v>24829</v>
      </c>
      <c r="P16" s="47">
        <f t="shared" si="2"/>
        <v>102.59917355371901</v>
      </c>
      <c r="Q16" s="9"/>
    </row>
    <row r="17" spans="1:120" ht="15.75">
      <c r="A17" s="29" t="s">
        <v>25</v>
      </c>
      <c r="B17" s="30"/>
      <c r="C17" s="31"/>
      <c r="D17" s="32">
        <f t="shared" ref="D17:N17" si="6">SUM(D18:D18)</f>
        <v>1239</v>
      </c>
      <c r="E17" s="32">
        <f t="shared" si="6"/>
        <v>0</v>
      </c>
      <c r="F17" s="32">
        <f t="shared" si="6"/>
        <v>0</v>
      </c>
      <c r="G17" s="32">
        <f t="shared" si="6"/>
        <v>0</v>
      </c>
      <c r="H17" s="32">
        <f t="shared" si="6"/>
        <v>0</v>
      </c>
      <c r="I17" s="32">
        <f t="shared" si="6"/>
        <v>0</v>
      </c>
      <c r="J17" s="32">
        <f t="shared" si="6"/>
        <v>0</v>
      </c>
      <c r="K17" s="32">
        <f t="shared" si="6"/>
        <v>0</v>
      </c>
      <c r="L17" s="32">
        <f t="shared" si="6"/>
        <v>0</v>
      </c>
      <c r="M17" s="32">
        <f t="shared" si="6"/>
        <v>0</v>
      </c>
      <c r="N17" s="32">
        <f t="shared" si="6"/>
        <v>0</v>
      </c>
      <c r="O17" s="32">
        <f t="shared" si="1"/>
        <v>1239</v>
      </c>
      <c r="P17" s="45">
        <f t="shared" si="2"/>
        <v>5.1198347107438016</v>
      </c>
      <c r="Q17" s="10"/>
    </row>
    <row r="18" spans="1:120">
      <c r="A18" s="13"/>
      <c r="B18" s="39">
        <v>359</v>
      </c>
      <c r="C18" s="21" t="s">
        <v>30</v>
      </c>
      <c r="D18" s="46">
        <v>1239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1"/>
        <v>1239</v>
      </c>
      <c r="P18" s="47">
        <f t="shared" si="2"/>
        <v>5.1198347107438016</v>
      </c>
      <c r="Q18" s="9"/>
    </row>
    <row r="19" spans="1:120" ht="15.75">
      <c r="A19" s="29" t="s">
        <v>1</v>
      </c>
      <c r="B19" s="30"/>
      <c r="C19" s="31"/>
      <c r="D19" s="32">
        <f t="shared" ref="D19:N19" si="7">SUM(D20:D21)</f>
        <v>10078</v>
      </c>
      <c r="E19" s="32">
        <f t="shared" si="7"/>
        <v>4</v>
      </c>
      <c r="F19" s="32">
        <f t="shared" si="7"/>
        <v>0</v>
      </c>
      <c r="G19" s="32">
        <f t="shared" si="7"/>
        <v>132</v>
      </c>
      <c r="H19" s="32">
        <f t="shared" si="7"/>
        <v>0</v>
      </c>
      <c r="I19" s="32">
        <f t="shared" si="7"/>
        <v>0</v>
      </c>
      <c r="J19" s="32">
        <f t="shared" si="7"/>
        <v>0</v>
      </c>
      <c r="K19" s="32">
        <f t="shared" si="7"/>
        <v>0</v>
      </c>
      <c r="L19" s="32">
        <f t="shared" si="7"/>
        <v>0</v>
      </c>
      <c r="M19" s="32">
        <f t="shared" si="7"/>
        <v>0</v>
      </c>
      <c r="N19" s="32">
        <f t="shared" si="7"/>
        <v>0</v>
      </c>
      <c r="O19" s="32">
        <f t="shared" si="1"/>
        <v>10214</v>
      </c>
      <c r="P19" s="45">
        <f t="shared" si="2"/>
        <v>42.206611570247937</v>
      </c>
      <c r="Q19" s="10"/>
    </row>
    <row r="20" spans="1:120">
      <c r="A20" s="12"/>
      <c r="B20" s="25">
        <v>361.1</v>
      </c>
      <c r="C20" s="20" t="s">
        <v>31</v>
      </c>
      <c r="D20" s="46">
        <v>117</v>
      </c>
      <c r="E20" s="46">
        <v>4</v>
      </c>
      <c r="F20" s="46">
        <v>0</v>
      </c>
      <c r="G20" s="46">
        <v>132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1"/>
        <v>253</v>
      </c>
      <c r="P20" s="47">
        <f t="shared" si="2"/>
        <v>1.0454545454545454</v>
      </c>
      <c r="Q20" s="9"/>
    </row>
    <row r="21" spans="1:120">
      <c r="A21" s="12"/>
      <c r="B21" s="25">
        <v>369.9</v>
      </c>
      <c r="C21" s="20" t="s">
        <v>33</v>
      </c>
      <c r="D21" s="46">
        <v>9961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1"/>
        <v>9961</v>
      </c>
      <c r="P21" s="47">
        <f t="shared" si="2"/>
        <v>41.16115702479339</v>
      </c>
      <c r="Q21" s="9"/>
    </row>
    <row r="22" spans="1:120" ht="15.75">
      <c r="A22" s="29" t="s">
        <v>26</v>
      </c>
      <c r="B22" s="30"/>
      <c r="C22" s="31"/>
      <c r="D22" s="32">
        <f t="shared" ref="D22:N22" si="8">SUM(D23:D23)</f>
        <v>2345</v>
      </c>
      <c r="E22" s="32">
        <f t="shared" si="8"/>
        <v>471</v>
      </c>
      <c r="F22" s="32">
        <f t="shared" si="8"/>
        <v>0</v>
      </c>
      <c r="G22" s="32">
        <f t="shared" si="8"/>
        <v>0</v>
      </c>
      <c r="H22" s="32">
        <f t="shared" si="8"/>
        <v>0</v>
      </c>
      <c r="I22" s="32">
        <f t="shared" si="8"/>
        <v>0</v>
      </c>
      <c r="J22" s="32">
        <f t="shared" si="8"/>
        <v>0</v>
      </c>
      <c r="K22" s="32">
        <f t="shared" si="8"/>
        <v>0</v>
      </c>
      <c r="L22" s="32">
        <f t="shared" si="8"/>
        <v>0</v>
      </c>
      <c r="M22" s="32">
        <f t="shared" si="8"/>
        <v>0</v>
      </c>
      <c r="N22" s="32">
        <f t="shared" si="8"/>
        <v>0</v>
      </c>
      <c r="O22" s="32">
        <f t="shared" si="1"/>
        <v>2816</v>
      </c>
      <c r="P22" s="45">
        <f t="shared" si="2"/>
        <v>11.636363636363637</v>
      </c>
      <c r="Q22" s="9"/>
    </row>
    <row r="23" spans="1:120" ht="15.75" thickBot="1">
      <c r="A23" s="12"/>
      <c r="B23" s="25">
        <v>381</v>
      </c>
      <c r="C23" s="20" t="s">
        <v>34</v>
      </c>
      <c r="D23" s="46">
        <v>2345</v>
      </c>
      <c r="E23" s="46">
        <v>471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1"/>
        <v>2816</v>
      </c>
      <c r="P23" s="47">
        <f t="shared" si="2"/>
        <v>11.636363636363637</v>
      </c>
      <c r="Q23" s="9"/>
    </row>
    <row r="24" spans="1:120" ht="16.5" thickBot="1">
      <c r="A24" s="14" t="s">
        <v>28</v>
      </c>
      <c r="B24" s="23"/>
      <c r="C24" s="22"/>
      <c r="D24" s="15">
        <f t="shared" ref="D24:N24" si="9">SUM(D5,D8,D10,D15,D17,D19,D22)</f>
        <v>92498</v>
      </c>
      <c r="E24" s="15">
        <f t="shared" si="9"/>
        <v>25304</v>
      </c>
      <c r="F24" s="15">
        <f t="shared" si="9"/>
        <v>0</v>
      </c>
      <c r="G24" s="15">
        <f t="shared" si="9"/>
        <v>2353</v>
      </c>
      <c r="H24" s="15">
        <f t="shared" si="9"/>
        <v>0</v>
      </c>
      <c r="I24" s="15">
        <f t="shared" si="9"/>
        <v>0</v>
      </c>
      <c r="J24" s="15">
        <f t="shared" si="9"/>
        <v>0</v>
      </c>
      <c r="K24" s="15">
        <f t="shared" si="9"/>
        <v>0</v>
      </c>
      <c r="L24" s="15">
        <f t="shared" si="9"/>
        <v>0</v>
      </c>
      <c r="M24" s="15">
        <f t="shared" si="9"/>
        <v>0</v>
      </c>
      <c r="N24" s="15">
        <f t="shared" si="9"/>
        <v>0</v>
      </c>
      <c r="O24" s="15">
        <f t="shared" si="1"/>
        <v>120155</v>
      </c>
      <c r="P24" s="38">
        <f t="shared" si="2"/>
        <v>496.5082644628099</v>
      </c>
      <c r="Q24" s="6"/>
      <c r="R24" s="2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</row>
    <row r="25" spans="1:120">
      <c r="A25" s="16"/>
      <c r="B25" s="18"/>
      <c r="C25" s="18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9"/>
    </row>
    <row r="26" spans="1:120">
      <c r="A26" s="40"/>
      <c r="B26" s="41"/>
      <c r="C26" s="41"/>
      <c r="D26" s="42"/>
      <c r="E26" s="42"/>
      <c r="F26" s="42"/>
      <c r="G26" s="42"/>
      <c r="H26" s="42"/>
      <c r="I26" s="42"/>
      <c r="J26" s="42"/>
      <c r="K26" s="42"/>
      <c r="L26" s="42"/>
      <c r="M26" s="48" t="s">
        <v>82</v>
      </c>
      <c r="N26" s="48"/>
      <c r="O26" s="48"/>
      <c r="P26" s="43">
        <v>242</v>
      </c>
    </row>
    <row r="27" spans="1:120">
      <c r="A27" s="49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1"/>
    </row>
    <row r="28" spans="1:120" ht="15.75" customHeight="1" thickBot="1">
      <c r="A28" s="52" t="s">
        <v>45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4"/>
    </row>
  </sheetData>
  <mergeCells count="10">
    <mergeCell ref="M26:O26"/>
    <mergeCell ref="A27:P27"/>
    <mergeCell ref="A28:P28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78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35</v>
      </c>
      <c r="B3" s="62"/>
      <c r="C3" s="63"/>
      <c r="D3" s="67" t="s">
        <v>20</v>
      </c>
      <c r="E3" s="68"/>
      <c r="F3" s="68"/>
      <c r="G3" s="68"/>
      <c r="H3" s="69"/>
      <c r="I3" s="67" t="s">
        <v>21</v>
      </c>
      <c r="J3" s="69"/>
      <c r="K3" s="67" t="s">
        <v>23</v>
      </c>
      <c r="L3" s="69"/>
      <c r="M3" s="36"/>
      <c r="N3" s="37"/>
      <c r="O3" s="70" t="s">
        <v>40</v>
      </c>
      <c r="P3" s="11"/>
      <c r="Q3"/>
    </row>
    <row r="4" spans="1:133" ht="32.25" customHeight="1" thickBot="1">
      <c r="A4" s="64"/>
      <c r="B4" s="65"/>
      <c r="C4" s="66"/>
      <c r="D4" s="34" t="s">
        <v>2</v>
      </c>
      <c r="E4" s="34" t="s">
        <v>36</v>
      </c>
      <c r="F4" s="34" t="s">
        <v>37</v>
      </c>
      <c r="G4" s="34" t="s">
        <v>38</v>
      </c>
      <c r="H4" s="34" t="s">
        <v>3</v>
      </c>
      <c r="I4" s="34" t="s">
        <v>4</v>
      </c>
      <c r="J4" s="35" t="s">
        <v>39</v>
      </c>
      <c r="K4" s="35" t="s">
        <v>5</v>
      </c>
      <c r="L4" s="35" t="s">
        <v>6</v>
      </c>
      <c r="M4" s="35" t="s">
        <v>7</v>
      </c>
      <c r="N4" s="35" t="s">
        <v>22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SUM(D6:D7)</f>
        <v>18380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4" si="1">SUM(D5:M5)</f>
        <v>18380</v>
      </c>
      <c r="O5" s="33">
        <f t="shared" ref="O5:O24" si="2">(N5/O$26)</f>
        <v>76.583333333333329</v>
      </c>
      <c r="P5" s="6"/>
    </row>
    <row r="6" spans="1:133">
      <c r="A6" s="12"/>
      <c r="B6" s="25">
        <v>312.60000000000002</v>
      </c>
      <c r="C6" s="20" t="s">
        <v>8</v>
      </c>
      <c r="D6" s="46">
        <v>17858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17858</v>
      </c>
      <c r="O6" s="47">
        <f t="shared" si="2"/>
        <v>74.408333333333331</v>
      </c>
      <c r="P6" s="9"/>
    </row>
    <row r="7" spans="1:133">
      <c r="A7" s="12"/>
      <c r="B7" s="25">
        <v>315</v>
      </c>
      <c r="C7" s="20" t="s">
        <v>58</v>
      </c>
      <c r="D7" s="46">
        <v>522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522</v>
      </c>
      <c r="O7" s="47">
        <f t="shared" si="2"/>
        <v>2.1749999999999998</v>
      </c>
      <c r="P7" s="9"/>
    </row>
    <row r="8" spans="1:133" ht="15.75">
      <c r="A8" s="29" t="s">
        <v>69</v>
      </c>
      <c r="B8" s="30"/>
      <c r="C8" s="31"/>
      <c r="D8" s="32">
        <f t="shared" ref="D8:M8" si="3">SUM(D9:D9)</f>
        <v>37111</v>
      </c>
      <c r="E8" s="32">
        <f t="shared" si="3"/>
        <v>0</v>
      </c>
      <c r="F8" s="32">
        <f t="shared" si="3"/>
        <v>0</v>
      </c>
      <c r="G8" s="32">
        <f t="shared" si="3"/>
        <v>0</v>
      </c>
      <c r="H8" s="32">
        <f t="shared" si="3"/>
        <v>0</v>
      </c>
      <c r="I8" s="32">
        <f t="shared" si="3"/>
        <v>0</v>
      </c>
      <c r="J8" s="32">
        <f t="shared" si="3"/>
        <v>0</v>
      </c>
      <c r="K8" s="32">
        <f t="shared" si="3"/>
        <v>0</v>
      </c>
      <c r="L8" s="32">
        <f t="shared" si="3"/>
        <v>0</v>
      </c>
      <c r="M8" s="32">
        <f t="shared" si="3"/>
        <v>0</v>
      </c>
      <c r="N8" s="44">
        <f t="shared" si="1"/>
        <v>37111</v>
      </c>
      <c r="O8" s="45">
        <f t="shared" si="2"/>
        <v>154.62916666666666</v>
      </c>
      <c r="P8" s="10"/>
    </row>
    <row r="9" spans="1:133">
      <c r="A9" s="12"/>
      <c r="B9" s="25">
        <v>323.10000000000002</v>
      </c>
      <c r="C9" s="20" t="s">
        <v>55</v>
      </c>
      <c r="D9" s="46">
        <v>37111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37111</v>
      </c>
      <c r="O9" s="47">
        <f t="shared" si="2"/>
        <v>154.62916666666666</v>
      </c>
      <c r="P9" s="9"/>
    </row>
    <row r="10" spans="1:133" ht="15.75">
      <c r="A10" s="29" t="s">
        <v>12</v>
      </c>
      <c r="B10" s="30"/>
      <c r="C10" s="31"/>
      <c r="D10" s="32">
        <f t="shared" ref="D10:M10" si="4">SUM(D11:D14)</f>
        <v>18306</v>
      </c>
      <c r="E10" s="32">
        <f t="shared" si="4"/>
        <v>2132</v>
      </c>
      <c r="F10" s="32">
        <f t="shared" si="4"/>
        <v>0</v>
      </c>
      <c r="G10" s="32">
        <f t="shared" si="4"/>
        <v>0</v>
      </c>
      <c r="H10" s="32">
        <f t="shared" si="4"/>
        <v>0</v>
      </c>
      <c r="I10" s="32">
        <f t="shared" si="4"/>
        <v>0</v>
      </c>
      <c r="J10" s="32">
        <f t="shared" si="4"/>
        <v>0</v>
      </c>
      <c r="K10" s="32">
        <f t="shared" si="4"/>
        <v>0</v>
      </c>
      <c r="L10" s="32">
        <f t="shared" si="4"/>
        <v>0</v>
      </c>
      <c r="M10" s="32">
        <f t="shared" si="4"/>
        <v>0</v>
      </c>
      <c r="N10" s="44">
        <f t="shared" si="1"/>
        <v>20438</v>
      </c>
      <c r="O10" s="45">
        <f t="shared" si="2"/>
        <v>85.158333333333331</v>
      </c>
      <c r="P10" s="10"/>
    </row>
    <row r="11" spans="1:133">
      <c r="A11" s="12"/>
      <c r="B11" s="25">
        <v>335.12</v>
      </c>
      <c r="C11" s="20" t="s">
        <v>59</v>
      </c>
      <c r="D11" s="46">
        <v>7470</v>
      </c>
      <c r="E11" s="46">
        <v>2132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9602</v>
      </c>
      <c r="O11" s="47">
        <f t="shared" si="2"/>
        <v>40.008333333333333</v>
      </c>
      <c r="P11" s="9"/>
    </row>
    <row r="12" spans="1:133">
      <c r="A12" s="12"/>
      <c r="B12" s="25">
        <v>335.14</v>
      </c>
      <c r="C12" s="20" t="s">
        <v>60</v>
      </c>
      <c r="D12" s="46">
        <v>161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161</v>
      </c>
      <c r="O12" s="47">
        <f t="shared" si="2"/>
        <v>0.67083333333333328</v>
      </c>
      <c r="P12" s="9"/>
    </row>
    <row r="13" spans="1:133">
      <c r="A13" s="12"/>
      <c r="B13" s="25">
        <v>335.15</v>
      </c>
      <c r="C13" s="20" t="s">
        <v>61</v>
      </c>
      <c r="D13" s="46">
        <v>1440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1440</v>
      </c>
      <c r="O13" s="47">
        <f t="shared" si="2"/>
        <v>6</v>
      </c>
      <c r="P13" s="9"/>
    </row>
    <row r="14" spans="1:133">
      <c r="A14" s="12"/>
      <c r="B14" s="25">
        <v>335.18</v>
      </c>
      <c r="C14" s="20" t="s">
        <v>62</v>
      </c>
      <c r="D14" s="46">
        <v>9235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9235</v>
      </c>
      <c r="O14" s="47">
        <f t="shared" si="2"/>
        <v>38.479166666666664</v>
      </c>
      <c r="P14" s="9"/>
    </row>
    <row r="15" spans="1:133" ht="15.75">
      <c r="A15" s="29" t="s">
        <v>24</v>
      </c>
      <c r="B15" s="30"/>
      <c r="C15" s="31"/>
      <c r="D15" s="32">
        <f t="shared" ref="D15:M15" si="5">SUM(D16:D16)</f>
        <v>0</v>
      </c>
      <c r="E15" s="32">
        <f t="shared" si="5"/>
        <v>28449</v>
      </c>
      <c r="F15" s="32">
        <f t="shared" si="5"/>
        <v>0</v>
      </c>
      <c r="G15" s="32">
        <f t="shared" si="5"/>
        <v>0</v>
      </c>
      <c r="H15" s="32">
        <f t="shared" si="5"/>
        <v>0</v>
      </c>
      <c r="I15" s="32">
        <f t="shared" si="5"/>
        <v>0</v>
      </c>
      <c r="J15" s="32">
        <f t="shared" si="5"/>
        <v>0</v>
      </c>
      <c r="K15" s="32">
        <f t="shared" si="5"/>
        <v>0</v>
      </c>
      <c r="L15" s="32">
        <f t="shared" si="5"/>
        <v>0</v>
      </c>
      <c r="M15" s="32">
        <f t="shared" si="5"/>
        <v>0</v>
      </c>
      <c r="N15" s="32">
        <f t="shared" si="1"/>
        <v>28449</v>
      </c>
      <c r="O15" s="45">
        <f t="shared" si="2"/>
        <v>118.53749999999999</v>
      </c>
      <c r="P15" s="10"/>
    </row>
    <row r="16" spans="1:133">
      <c r="A16" s="12"/>
      <c r="B16" s="25">
        <v>342.2</v>
      </c>
      <c r="C16" s="20" t="s">
        <v>27</v>
      </c>
      <c r="D16" s="46">
        <v>0</v>
      </c>
      <c r="E16" s="46">
        <v>28449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28449</v>
      </c>
      <c r="O16" s="47">
        <f t="shared" si="2"/>
        <v>118.53749999999999</v>
      </c>
      <c r="P16" s="9"/>
    </row>
    <row r="17" spans="1:119" ht="15.75">
      <c r="A17" s="29" t="s">
        <v>25</v>
      </c>
      <c r="B17" s="30"/>
      <c r="C17" s="31"/>
      <c r="D17" s="32">
        <f t="shared" ref="D17:M17" si="6">SUM(D18:D18)</f>
        <v>569</v>
      </c>
      <c r="E17" s="32">
        <f t="shared" si="6"/>
        <v>0</v>
      </c>
      <c r="F17" s="32">
        <f t="shared" si="6"/>
        <v>0</v>
      </c>
      <c r="G17" s="32">
        <f t="shared" si="6"/>
        <v>0</v>
      </c>
      <c r="H17" s="32">
        <f t="shared" si="6"/>
        <v>0</v>
      </c>
      <c r="I17" s="32">
        <f t="shared" si="6"/>
        <v>0</v>
      </c>
      <c r="J17" s="32">
        <f t="shared" si="6"/>
        <v>0</v>
      </c>
      <c r="K17" s="32">
        <f t="shared" si="6"/>
        <v>0</v>
      </c>
      <c r="L17" s="32">
        <f t="shared" si="6"/>
        <v>0</v>
      </c>
      <c r="M17" s="32">
        <f t="shared" si="6"/>
        <v>0</v>
      </c>
      <c r="N17" s="32">
        <f t="shared" si="1"/>
        <v>569</v>
      </c>
      <c r="O17" s="45">
        <f t="shared" si="2"/>
        <v>2.3708333333333331</v>
      </c>
      <c r="P17" s="10"/>
    </row>
    <row r="18" spans="1:119">
      <c r="A18" s="13"/>
      <c r="B18" s="39">
        <v>359</v>
      </c>
      <c r="C18" s="21" t="s">
        <v>30</v>
      </c>
      <c r="D18" s="46">
        <v>569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569</v>
      </c>
      <c r="O18" s="47">
        <f t="shared" si="2"/>
        <v>2.3708333333333331</v>
      </c>
      <c r="P18" s="9"/>
    </row>
    <row r="19" spans="1:119" ht="15.75">
      <c r="A19" s="29" t="s">
        <v>1</v>
      </c>
      <c r="B19" s="30"/>
      <c r="C19" s="31"/>
      <c r="D19" s="32">
        <f t="shared" ref="D19:M19" si="7">SUM(D20:D21)</f>
        <v>5477</v>
      </c>
      <c r="E19" s="32">
        <f t="shared" si="7"/>
        <v>2206</v>
      </c>
      <c r="F19" s="32">
        <f t="shared" si="7"/>
        <v>0</v>
      </c>
      <c r="G19" s="32">
        <f t="shared" si="7"/>
        <v>0</v>
      </c>
      <c r="H19" s="32">
        <f t="shared" si="7"/>
        <v>0</v>
      </c>
      <c r="I19" s="32">
        <f t="shared" si="7"/>
        <v>0</v>
      </c>
      <c r="J19" s="32">
        <f t="shared" si="7"/>
        <v>0</v>
      </c>
      <c r="K19" s="32">
        <f t="shared" si="7"/>
        <v>0</v>
      </c>
      <c r="L19" s="32">
        <f t="shared" si="7"/>
        <v>0</v>
      </c>
      <c r="M19" s="32">
        <f t="shared" si="7"/>
        <v>0</v>
      </c>
      <c r="N19" s="32">
        <f t="shared" si="1"/>
        <v>7683</v>
      </c>
      <c r="O19" s="45">
        <f t="shared" si="2"/>
        <v>32.012500000000003</v>
      </c>
      <c r="P19" s="10"/>
    </row>
    <row r="20" spans="1:119">
      <c r="A20" s="12"/>
      <c r="B20" s="25">
        <v>361.1</v>
      </c>
      <c r="C20" s="20" t="s">
        <v>31</v>
      </c>
      <c r="D20" s="46">
        <v>261</v>
      </c>
      <c r="E20" s="46">
        <v>2206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2467</v>
      </c>
      <c r="O20" s="47">
        <f t="shared" si="2"/>
        <v>10.279166666666667</v>
      </c>
      <c r="P20" s="9"/>
    </row>
    <row r="21" spans="1:119">
      <c r="A21" s="12"/>
      <c r="B21" s="25">
        <v>369.9</v>
      </c>
      <c r="C21" s="20" t="s">
        <v>33</v>
      </c>
      <c r="D21" s="46">
        <v>5216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5216</v>
      </c>
      <c r="O21" s="47">
        <f t="shared" si="2"/>
        <v>21.733333333333334</v>
      </c>
      <c r="P21" s="9"/>
    </row>
    <row r="22" spans="1:119" ht="15.75">
      <c r="A22" s="29" t="s">
        <v>26</v>
      </c>
      <c r="B22" s="30"/>
      <c r="C22" s="31"/>
      <c r="D22" s="32">
        <f t="shared" ref="D22:M22" si="8">SUM(D23:D23)</f>
        <v>3298</v>
      </c>
      <c r="E22" s="32">
        <f t="shared" si="8"/>
        <v>0</v>
      </c>
      <c r="F22" s="32">
        <f t="shared" si="8"/>
        <v>0</v>
      </c>
      <c r="G22" s="32">
        <f t="shared" si="8"/>
        <v>0</v>
      </c>
      <c r="H22" s="32">
        <f t="shared" si="8"/>
        <v>0</v>
      </c>
      <c r="I22" s="32">
        <f t="shared" si="8"/>
        <v>0</v>
      </c>
      <c r="J22" s="32">
        <f t="shared" si="8"/>
        <v>0</v>
      </c>
      <c r="K22" s="32">
        <f t="shared" si="8"/>
        <v>0</v>
      </c>
      <c r="L22" s="32">
        <f t="shared" si="8"/>
        <v>0</v>
      </c>
      <c r="M22" s="32">
        <f t="shared" si="8"/>
        <v>0</v>
      </c>
      <c r="N22" s="32">
        <f t="shared" si="1"/>
        <v>3298</v>
      </c>
      <c r="O22" s="45">
        <f t="shared" si="2"/>
        <v>13.741666666666667</v>
      </c>
      <c r="P22" s="9"/>
    </row>
    <row r="23" spans="1:119" ht="15.75" thickBot="1">
      <c r="A23" s="12"/>
      <c r="B23" s="25">
        <v>381</v>
      </c>
      <c r="C23" s="20" t="s">
        <v>34</v>
      </c>
      <c r="D23" s="46">
        <v>3298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3298</v>
      </c>
      <c r="O23" s="47">
        <f t="shared" si="2"/>
        <v>13.741666666666667</v>
      </c>
      <c r="P23" s="9"/>
    </row>
    <row r="24" spans="1:119" ht="16.5" thickBot="1">
      <c r="A24" s="14" t="s">
        <v>28</v>
      </c>
      <c r="B24" s="23"/>
      <c r="C24" s="22"/>
      <c r="D24" s="15">
        <f t="shared" ref="D24:M24" si="9">SUM(D5,D8,D10,D15,D17,D19,D22)</f>
        <v>83141</v>
      </c>
      <c r="E24" s="15">
        <f t="shared" si="9"/>
        <v>32787</v>
      </c>
      <c r="F24" s="15">
        <f t="shared" si="9"/>
        <v>0</v>
      </c>
      <c r="G24" s="15">
        <f t="shared" si="9"/>
        <v>0</v>
      </c>
      <c r="H24" s="15">
        <f t="shared" si="9"/>
        <v>0</v>
      </c>
      <c r="I24" s="15">
        <f t="shared" si="9"/>
        <v>0</v>
      </c>
      <c r="J24" s="15">
        <f t="shared" si="9"/>
        <v>0</v>
      </c>
      <c r="K24" s="15">
        <f t="shared" si="9"/>
        <v>0</v>
      </c>
      <c r="L24" s="15">
        <f t="shared" si="9"/>
        <v>0</v>
      </c>
      <c r="M24" s="15">
        <f t="shared" si="9"/>
        <v>0</v>
      </c>
      <c r="N24" s="15">
        <f t="shared" si="1"/>
        <v>115928</v>
      </c>
      <c r="O24" s="38">
        <f t="shared" si="2"/>
        <v>483.03333333333336</v>
      </c>
      <c r="P24" s="6"/>
      <c r="Q24" s="2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</row>
    <row r="25" spans="1:119">
      <c r="A25" s="16"/>
      <c r="B25" s="18"/>
      <c r="C25" s="18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9"/>
    </row>
    <row r="26" spans="1:119">
      <c r="A26" s="40"/>
      <c r="B26" s="41"/>
      <c r="C26" s="41"/>
      <c r="D26" s="42"/>
      <c r="E26" s="42"/>
      <c r="F26" s="42"/>
      <c r="G26" s="42"/>
      <c r="H26" s="42"/>
      <c r="I26" s="42"/>
      <c r="J26" s="42"/>
      <c r="K26" s="42"/>
      <c r="L26" s="48" t="s">
        <v>79</v>
      </c>
      <c r="M26" s="48"/>
      <c r="N26" s="48"/>
      <c r="O26" s="43">
        <v>240</v>
      </c>
    </row>
    <row r="27" spans="1:119">
      <c r="A27" s="49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1"/>
    </row>
    <row r="28" spans="1:119" ht="15.75" customHeight="1" thickBot="1">
      <c r="A28" s="52" t="s">
        <v>45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4"/>
    </row>
  </sheetData>
  <mergeCells count="10">
    <mergeCell ref="L26:N26"/>
    <mergeCell ref="A27:O27"/>
    <mergeCell ref="A28:O2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76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35</v>
      </c>
      <c r="B3" s="62"/>
      <c r="C3" s="63"/>
      <c r="D3" s="67" t="s">
        <v>20</v>
      </c>
      <c r="E3" s="68"/>
      <c r="F3" s="68"/>
      <c r="G3" s="68"/>
      <c r="H3" s="69"/>
      <c r="I3" s="67" t="s">
        <v>21</v>
      </c>
      <c r="J3" s="69"/>
      <c r="K3" s="67" t="s">
        <v>23</v>
      </c>
      <c r="L3" s="69"/>
      <c r="M3" s="36"/>
      <c r="N3" s="37"/>
      <c r="O3" s="70" t="s">
        <v>40</v>
      </c>
      <c r="P3" s="11"/>
      <c r="Q3"/>
    </row>
    <row r="4" spans="1:133" ht="32.25" customHeight="1" thickBot="1">
      <c r="A4" s="64"/>
      <c r="B4" s="65"/>
      <c r="C4" s="66"/>
      <c r="D4" s="34" t="s">
        <v>2</v>
      </c>
      <c r="E4" s="34" t="s">
        <v>36</v>
      </c>
      <c r="F4" s="34" t="s">
        <v>37</v>
      </c>
      <c r="G4" s="34" t="s">
        <v>38</v>
      </c>
      <c r="H4" s="34" t="s">
        <v>3</v>
      </c>
      <c r="I4" s="34" t="s">
        <v>4</v>
      </c>
      <c r="J4" s="35" t="s">
        <v>39</v>
      </c>
      <c r="K4" s="35" t="s">
        <v>5</v>
      </c>
      <c r="L4" s="35" t="s">
        <v>6</v>
      </c>
      <c r="M4" s="35" t="s">
        <v>7</v>
      </c>
      <c r="N4" s="35" t="s">
        <v>22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SUM(D6:D7)</f>
        <v>22146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4" si="1">SUM(D5:M5)</f>
        <v>22146</v>
      </c>
      <c r="O5" s="33">
        <f t="shared" ref="O5:O24" si="2">(N5/O$26)</f>
        <v>93.050420168067234</v>
      </c>
      <c r="P5" s="6"/>
    </row>
    <row r="6" spans="1:133">
      <c r="A6" s="12"/>
      <c r="B6" s="25">
        <v>312.60000000000002</v>
      </c>
      <c r="C6" s="20" t="s">
        <v>8</v>
      </c>
      <c r="D6" s="46">
        <v>21680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21680</v>
      </c>
      <c r="O6" s="47">
        <f t="shared" si="2"/>
        <v>91.092436974789919</v>
      </c>
      <c r="P6" s="9"/>
    </row>
    <row r="7" spans="1:133">
      <c r="A7" s="12"/>
      <c r="B7" s="25">
        <v>315</v>
      </c>
      <c r="C7" s="20" t="s">
        <v>58</v>
      </c>
      <c r="D7" s="46">
        <v>466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466</v>
      </c>
      <c r="O7" s="47">
        <f t="shared" si="2"/>
        <v>1.9579831932773109</v>
      </c>
      <c r="P7" s="9"/>
    </row>
    <row r="8" spans="1:133" ht="15.75">
      <c r="A8" s="29" t="s">
        <v>69</v>
      </c>
      <c r="B8" s="30"/>
      <c r="C8" s="31"/>
      <c r="D8" s="32">
        <f t="shared" ref="D8:M8" si="3">SUM(D9:D9)</f>
        <v>36453</v>
      </c>
      <c r="E8" s="32">
        <f t="shared" si="3"/>
        <v>0</v>
      </c>
      <c r="F8" s="32">
        <f t="shared" si="3"/>
        <v>0</v>
      </c>
      <c r="G8" s="32">
        <f t="shared" si="3"/>
        <v>0</v>
      </c>
      <c r="H8" s="32">
        <f t="shared" si="3"/>
        <v>0</v>
      </c>
      <c r="I8" s="32">
        <f t="shared" si="3"/>
        <v>0</v>
      </c>
      <c r="J8" s="32">
        <f t="shared" si="3"/>
        <v>0</v>
      </c>
      <c r="K8" s="32">
        <f t="shared" si="3"/>
        <v>0</v>
      </c>
      <c r="L8" s="32">
        <f t="shared" si="3"/>
        <v>0</v>
      </c>
      <c r="M8" s="32">
        <f t="shared" si="3"/>
        <v>0</v>
      </c>
      <c r="N8" s="44">
        <f t="shared" si="1"/>
        <v>36453</v>
      </c>
      <c r="O8" s="45">
        <f t="shared" si="2"/>
        <v>153.16386554621849</v>
      </c>
      <c r="P8" s="10"/>
    </row>
    <row r="9" spans="1:133">
      <c r="A9" s="12"/>
      <c r="B9" s="25">
        <v>323.10000000000002</v>
      </c>
      <c r="C9" s="20" t="s">
        <v>55</v>
      </c>
      <c r="D9" s="46">
        <v>36453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36453</v>
      </c>
      <c r="O9" s="47">
        <f t="shared" si="2"/>
        <v>153.16386554621849</v>
      </c>
      <c r="P9" s="9"/>
    </row>
    <row r="10" spans="1:133" ht="15.75">
      <c r="A10" s="29" t="s">
        <v>12</v>
      </c>
      <c r="B10" s="30"/>
      <c r="C10" s="31"/>
      <c r="D10" s="32">
        <f t="shared" ref="D10:M10" si="4">SUM(D11:D14)</f>
        <v>19982</v>
      </c>
      <c r="E10" s="32">
        <f t="shared" si="4"/>
        <v>2197</v>
      </c>
      <c r="F10" s="32">
        <f t="shared" si="4"/>
        <v>0</v>
      </c>
      <c r="G10" s="32">
        <f t="shared" si="4"/>
        <v>0</v>
      </c>
      <c r="H10" s="32">
        <f t="shared" si="4"/>
        <v>0</v>
      </c>
      <c r="I10" s="32">
        <f t="shared" si="4"/>
        <v>0</v>
      </c>
      <c r="J10" s="32">
        <f t="shared" si="4"/>
        <v>0</v>
      </c>
      <c r="K10" s="32">
        <f t="shared" si="4"/>
        <v>0</v>
      </c>
      <c r="L10" s="32">
        <f t="shared" si="4"/>
        <v>0</v>
      </c>
      <c r="M10" s="32">
        <f t="shared" si="4"/>
        <v>0</v>
      </c>
      <c r="N10" s="44">
        <f t="shared" si="1"/>
        <v>22179</v>
      </c>
      <c r="O10" s="45">
        <f t="shared" si="2"/>
        <v>93.189075630252105</v>
      </c>
      <c r="P10" s="10"/>
    </row>
    <row r="11" spans="1:133">
      <c r="A11" s="12"/>
      <c r="B11" s="25">
        <v>335.12</v>
      </c>
      <c r="C11" s="20" t="s">
        <v>59</v>
      </c>
      <c r="D11" s="46">
        <v>7470</v>
      </c>
      <c r="E11" s="46">
        <v>2197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9667</v>
      </c>
      <c r="O11" s="47">
        <f t="shared" si="2"/>
        <v>40.617647058823529</v>
      </c>
      <c r="P11" s="9"/>
    </row>
    <row r="12" spans="1:133">
      <c r="A12" s="12"/>
      <c r="B12" s="25">
        <v>335.14</v>
      </c>
      <c r="C12" s="20" t="s">
        <v>60</v>
      </c>
      <c r="D12" s="46">
        <v>220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220</v>
      </c>
      <c r="O12" s="47">
        <f t="shared" si="2"/>
        <v>0.92436974789915971</v>
      </c>
      <c r="P12" s="9"/>
    </row>
    <row r="13" spans="1:133">
      <c r="A13" s="12"/>
      <c r="B13" s="25">
        <v>335.15</v>
      </c>
      <c r="C13" s="20" t="s">
        <v>61</v>
      </c>
      <c r="D13" s="46">
        <v>1440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1440</v>
      </c>
      <c r="O13" s="47">
        <f t="shared" si="2"/>
        <v>6.0504201680672267</v>
      </c>
      <c r="P13" s="9"/>
    </row>
    <row r="14" spans="1:133">
      <c r="A14" s="12"/>
      <c r="B14" s="25">
        <v>335.18</v>
      </c>
      <c r="C14" s="20" t="s">
        <v>62</v>
      </c>
      <c r="D14" s="46">
        <v>10852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10852</v>
      </c>
      <c r="O14" s="47">
        <f t="shared" si="2"/>
        <v>45.596638655462186</v>
      </c>
      <c r="P14" s="9"/>
    </row>
    <row r="15" spans="1:133" ht="15.75">
      <c r="A15" s="29" t="s">
        <v>24</v>
      </c>
      <c r="B15" s="30"/>
      <c r="C15" s="31"/>
      <c r="D15" s="32">
        <f t="shared" ref="D15:M15" si="5">SUM(D16:D16)</f>
        <v>0</v>
      </c>
      <c r="E15" s="32">
        <f t="shared" si="5"/>
        <v>41995</v>
      </c>
      <c r="F15" s="32">
        <f t="shared" si="5"/>
        <v>0</v>
      </c>
      <c r="G15" s="32">
        <f t="shared" si="5"/>
        <v>0</v>
      </c>
      <c r="H15" s="32">
        <f t="shared" si="5"/>
        <v>0</v>
      </c>
      <c r="I15" s="32">
        <f t="shared" si="5"/>
        <v>0</v>
      </c>
      <c r="J15" s="32">
        <f t="shared" si="5"/>
        <v>0</v>
      </c>
      <c r="K15" s="32">
        <f t="shared" si="5"/>
        <v>0</v>
      </c>
      <c r="L15" s="32">
        <f t="shared" si="5"/>
        <v>0</v>
      </c>
      <c r="M15" s="32">
        <f t="shared" si="5"/>
        <v>0</v>
      </c>
      <c r="N15" s="32">
        <f t="shared" si="1"/>
        <v>41995</v>
      </c>
      <c r="O15" s="45">
        <f t="shared" si="2"/>
        <v>176.44957983193277</v>
      </c>
      <c r="P15" s="10"/>
    </row>
    <row r="16" spans="1:133">
      <c r="A16" s="12"/>
      <c r="B16" s="25">
        <v>342.2</v>
      </c>
      <c r="C16" s="20" t="s">
        <v>27</v>
      </c>
      <c r="D16" s="46">
        <v>0</v>
      </c>
      <c r="E16" s="46">
        <v>41995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41995</v>
      </c>
      <c r="O16" s="47">
        <f t="shared" si="2"/>
        <v>176.44957983193277</v>
      </c>
      <c r="P16" s="9"/>
    </row>
    <row r="17" spans="1:119" ht="15.75">
      <c r="A17" s="29" t="s">
        <v>25</v>
      </c>
      <c r="B17" s="30"/>
      <c r="C17" s="31"/>
      <c r="D17" s="32">
        <f t="shared" ref="D17:M17" si="6">SUM(D18:D18)</f>
        <v>1354</v>
      </c>
      <c r="E17" s="32">
        <f t="shared" si="6"/>
        <v>0</v>
      </c>
      <c r="F17" s="32">
        <f t="shared" si="6"/>
        <v>0</v>
      </c>
      <c r="G17" s="32">
        <f t="shared" si="6"/>
        <v>0</v>
      </c>
      <c r="H17" s="32">
        <f t="shared" si="6"/>
        <v>0</v>
      </c>
      <c r="I17" s="32">
        <f t="shared" si="6"/>
        <v>0</v>
      </c>
      <c r="J17" s="32">
        <f t="shared" si="6"/>
        <v>0</v>
      </c>
      <c r="K17" s="32">
        <f t="shared" si="6"/>
        <v>0</v>
      </c>
      <c r="L17" s="32">
        <f t="shared" si="6"/>
        <v>0</v>
      </c>
      <c r="M17" s="32">
        <f t="shared" si="6"/>
        <v>0</v>
      </c>
      <c r="N17" s="32">
        <f t="shared" si="1"/>
        <v>1354</v>
      </c>
      <c r="O17" s="45">
        <f t="shared" si="2"/>
        <v>5.6890756302521011</v>
      </c>
      <c r="P17" s="10"/>
    </row>
    <row r="18" spans="1:119">
      <c r="A18" s="13"/>
      <c r="B18" s="39">
        <v>359</v>
      </c>
      <c r="C18" s="21" t="s">
        <v>30</v>
      </c>
      <c r="D18" s="46">
        <v>1354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1354</v>
      </c>
      <c r="O18" s="47">
        <f t="shared" si="2"/>
        <v>5.6890756302521011</v>
      </c>
      <c r="P18" s="9"/>
    </row>
    <row r="19" spans="1:119" ht="15.75">
      <c r="A19" s="29" t="s">
        <v>1</v>
      </c>
      <c r="B19" s="30"/>
      <c r="C19" s="31"/>
      <c r="D19" s="32">
        <f t="shared" ref="D19:M19" si="7">SUM(D20:D21)</f>
        <v>5853</v>
      </c>
      <c r="E19" s="32">
        <f t="shared" si="7"/>
        <v>1206</v>
      </c>
      <c r="F19" s="32">
        <f t="shared" si="7"/>
        <v>0</v>
      </c>
      <c r="G19" s="32">
        <f t="shared" si="7"/>
        <v>0</v>
      </c>
      <c r="H19" s="32">
        <f t="shared" si="7"/>
        <v>0</v>
      </c>
      <c r="I19" s="32">
        <f t="shared" si="7"/>
        <v>0</v>
      </c>
      <c r="J19" s="32">
        <f t="shared" si="7"/>
        <v>0</v>
      </c>
      <c r="K19" s="32">
        <f t="shared" si="7"/>
        <v>0</v>
      </c>
      <c r="L19" s="32">
        <f t="shared" si="7"/>
        <v>0</v>
      </c>
      <c r="M19" s="32">
        <f t="shared" si="7"/>
        <v>0</v>
      </c>
      <c r="N19" s="32">
        <f t="shared" si="1"/>
        <v>7059</v>
      </c>
      <c r="O19" s="45">
        <f t="shared" si="2"/>
        <v>29.659663865546218</v>
      </c>
      <c r="P19" s="10"/>
    </row>
    <row r="20" spans="1:119">
      <c r="A20" s="12"/>
      <c r="B20" s="25">
        <v>361.1</v>
      </c>
      <c r="C20" s="20" t="s">
        <v>31</v>
      </c>
      <c r="D20" s="46">
        <v>135</v>
      </c>
      <c r="E20" s="46">
        <v>1206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1341</v>
      </c>
      <c r="O20" s="47">
        <f t="shared" si="2"/>
        <v>5.6344537815126055</v>
      </c>
      <c r="P20" s="9"/>
    </row>
    <row r="21" spans="1:119">
      <c r="A21" s="12"/>
      <c r="B21" s="25">
        <v>369.9</v>
      </c>
      <c r="C21" s="20" t="s">
        <v>33</v>
      </c>
      <c r="D21" s="46">
        <v>5718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5718</v>
      </c>
      <c r="O21" s="47">
        <f t="shared" si="2"/>
        <v>24.025210084033613</v>
      </c>
      <c r="P21" s="9"/>
    </row>
    <row r="22" spans="1:119" ht="15.75">
      <c r="A22" s="29" t="s">
        <v>26</v>
      </c>
      <c r="B22" s="30"/>
      <c r="C22" s="31"/>
      <c r="D22" s="32">
        <f t="shared" ref="D22:M22" si="8">SUM(D23:D23)</f>
        <v>0</v>
      </c>
      <c r="E22" s="32">
        <f t="shared" si="8"/>
        <v>2013</v>
      </c>
      <c r="F22" s="32">
        <f t="shared" si="8"/>
        <v>0</v>
      </c>
      <c r="G22" s="32">
        <f t="shared" si="8"/>
        <v>0</v>
      </c>
      <c r="H22" s="32">
        <f t="shared" si="8"/>
        <v>0</v>
      </c>
      <c r="I22" s="32">
        <f t="shared" si="8"/>
        <v>0</v>
      </c>
      <c r="J22" s="32">
        <f t="shared" si="8"/>
        <v>0</v>
      </c>
      <c r="K22" s="32">
        <f t="shared" si="8"/>
        <v>0</v>
      </c>
      <c r="L22" s="32">
        <f t="shared" si="8"/>
        <v>0</v>
      </c>
      <c r="M22" s="32">
        <f t="shared" si="8"/>
        <v>0</v>
      </c>
      <c r="N22" s="32">
        <f t="shared" si="1"/>
        <v>2013</v>
      </c>
      <c r="O22" s="45">
        <f t="shared" si="2"/>
        <v>8.4579831932773111</v>
      </c>
      <c r="P22" s="9"/>
    </row>
    <row r="23" spans="1:119" ht="15.75" thickBot="1">
      <c r="A23" s="12"/>
      <c r="B23" s="25">
        <v>381</v>
      </c>
      <c r="C23" s="20" t="s">
        <v>34</v>
      </c>
      <c r="D23" s="46">
        <v>0</v>
      </c>
      <c r="E23" s="46">
        <v>2013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2013</v>
      </c>
      <c r="O23" s="47">
        <f t="shared" si="2"/>
        <v>8.4579831932773111</v>
      </c>
      <c r="P23" s="9"/>
    </row>
    <row r="24" spans="1:119" ht="16.5" thickBot="1">
      <c r="A24" s="14" t="s">
        <v>28</v>
      </c>
      <c r="B24" s="23"/>
      <c r="C24" s="22"/>
      <c r="D24" s="15">
        <f t="shared" ref="D24:M24" si="9">SUM(D5,D8,D10,D15,D17,D19,D22)</f>
        <v>85788</v>
      </c>
      <c r="E24" s="15">
        <f t="shared" si="9"/>
        <v>47411</v>
      </c>
      <c r="F24" s="15">
        <f t="shared" si="9"/>
        <v>0</v>
      </c>
      <c r="G24" s="15">
        <f t="shared" si="9"/>
        <v>0</v>
      </c>
      <c r="H24" s="15">
        <f t="shared" si="9"/>
        <v>0</v>
      </c>
      <c r="I24" s="15">
        <f t="shared" si="9"/>
        <v>0</v>
      </c>
      <c r="J24" s="15">
        <f t="shared" si="9"/>
        <v>0</v>
      </c>
      <c r="K24" s="15">
        <f t="shared" si="9"/>
        <v>0</v>
      </c>
      <c r="L24" s="15">
        <f t="shared" si="9"/>
        <v>0</v>
      </c>
      <c r="M24" s="15">
        <f t="shared" si="9"/>
        <v>0</v>
      </c>
      <c r="N24" s="15">
        <f t="shared" si="1"/>
        <v>133199</v>
      </c>
      <c r="O24" s="38">
        <f t="shared" si="2"/>
        <v>559.65966386554624</v>
      </c>
      <c r="P24" s="6"/>
      <c r="Q24" s="2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</row>
    <row r="25" spans="1:119">
      <c r="A25" s="16"/>
      <c r="B25" s="18"/>
      <c r="C25" s="18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9"/>
    </row>
    <row r="26" spans="1:119">
      <c r="A26" s="40"/>
      <c r="B26" s="41"/>
      <c r="C26" s="41"/>
      <c r="D26" s="42"/>
      <c r="E26" s="42"/>
      <c r="F26" s="42"/>
      <c r="G26" s="42"/>
      <c r="H26" s="42"/>
      <c r="I26" s="42"/>
      <c r="J26" s="42"/>
      <c r="K26" s="42"/>
      <c r="L26" s="48" t="s">
        <v>77</v>
      </c>
      <c r="M26" s="48"/>
      <c r="N26" s="48"/>
      <c r="O26" s="43">
        <v>238</v>
      </c>
    </row>
    <row r="27" spans="1:119">
      <c r="A27" s="49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1"/>
    </row>
    <row r="28" spans="1:119" ht="15.75" customHeight="1" thickBot="1">
      <c r="A28" s="52" t="s">
        <v>45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4"/>
    </row>
  </sheetData>
  <mergeCells count="10">
    <mergeCell ref="L26:N26"/>
    <mergeCell ref="A27:O27"/>
    <mergeCell ref="A28:O2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74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35</v>
      </c>
      <c r="B3" s="62"/>
      <c r="C3" s="63"/>
      <c r="D3" s="67" t="s">
        <v>20</v>
      </c>
      <c r="E3" s="68"/>
      <c r="F3" s="68"/>
      <c r="G3" s="68"/>
      <c r="H3" s="69"/>
      <c r="I3" s="67" t="s">
        <v>21</v>
      </c>
      <c r="J3" s="69"/>
      <c r="K3" s="67" t="s">
        <v>23</v>
      </c>
      <c r="L3" s="69"/>
      <c r="M3" s="36"/>
      <c r="N3" s="37"/>
      <c r="O3" s="70" t="s">
        <v>40</v>
      </c>
      <c r="P3" s="11"/>
      <c r="Q3"/>
    </row>
    <row r="4" spans="1:133" ht="32.25" customHeight="1" thickBot="1">
      <c r="A4" s="64"/>
      <c r="B4" s="65"/>
      <c r="C4" s="66"/>
      <c r="D4" s="34" t="s">
        <v>2</v>
      </c>
      <c r="E4" s="34" t="s">
        <v>36</v>
      </c>
      <c r="F4" s="34" t="s">
        <v>37</v>
      </c>
      <c r="G4" s="34" t="s">
        <v>38</v>
      </c>
      <c r="H4" s="34" t="s">
        <v>3</v>
      </c>
      <c r="I4" s="34" t="s">
        <v>4</v>
      </c>
      <c r="J4" s="35" t="s">
        <v>39</v>
      </c>
      <c r="K4" s="35" t="s">
        <v>5</v>
      </c>
      <c r="L4" s="35" t="s">
        <v>6</v>
      </c>
      <c r="M4" s="35" t="s">
        <v>7</v>
      </c>
      <c r="N4" s="35" t="s">
        <v>22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SUM(D6:D7)</f>
        <v>19007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4" si="1">SUM(D5:M5)</f>
        <v>19007</v>
      </c>
      <c r="O5" s="33">
        <f t="shared" ref="O5:O24" si="2">(N5/O$26)</f>
        <v>79.861344537815128</v>
      </c>
      <c r="P5" s="6"/>
    </row>
    <row r="6" spans="1:133">
      <c r="A6" s="12"/>
      <c r="B6" s="25">
        <v>312.60000000000002</v>
      </c>
      <c r="C6" s="20" t="s">
        <v>8</v>
      </c>
      <c r="D6" s="46">
        <v>18205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18205</v>
      </c>
      <c r="O6" s="47">
        <f t="shared" si="2"/>
        <v>76.491596638655466</v>
      </c>
      <c r="P6" s="9"/>
    </row>
    <row r="7" spans="1:133">
      <c r="A7" s="12"/>
      <c r="B7" s="25">
        <v>315</v>
      </c>
      <c r="C7" s="20" t="s">
        <v>58</v>
      </c>
      <c r="D7" s="46">
        <v>802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802</v>
      </c>
      <c r="O7" s="47">
        <f t="shared" si="2"/>
        <v>3.3697478991596639</v>
      </c>
      <c r="P7" s="9"/>
    </row>
    <row r="8" spans="1:133" ht="15.75">
      <c r="A8" s="29" t="s">
        <v>69</v>
      </c>
      <c r="B8" s="30"/>
      <c r="C8" s="31"/>
      <c r="D8" s="32">
        <f t="shared" ref="D8:M8" si="3">SUM(D9:D9)</f>
        <v>35047</v>
      </c>
      <c r="E8" s="32">
        <f t="shared" si="3"/>
        <v>0</v>
      </c>
      <c r="F8" s="32">
        <f t="shared" si="3"/>
        <v>0</v>
      </c>
      <c r="G8" s="32">
        <f t="shared" si="3"/>
        <v>0</v>
      </c>
      <c r="H8" s="32">
        <f t="shared" si="3"/>
        <v>0</v>
      </c>
      <c r="I8" s="32">
        <f t="shared" si="3"/>
        <v>0</v>
      </c>
      <c r="J8" s="32">
        <f t="shared" si="3"/>
        <v>0</v>
      </c>
      <c r="K8" s="32">
        <f t="shared" si="3"/>
        <v>0</v>
      </c>
      <c r="L8" s="32">
        <f t="shared" si="3"/>
        <v>0</v>
      </c>
      <c r="M8" s="32">
        <f t="shared" si="3"/>
        <v>0</v>
      </c>
      <c r="N8" s="44">
        <f t="shared" si="1"/>
        <v>35047</v>
      </c>
      <c r="O8" s="45">
        <f t="shared" si="2"/>
        <v>147.25630252100839</v>
      </c>
      <c r="P8" s="10"/>
    </row>
    <row r="9" spans="1:133">
      <c r="A9" s="12"/>
      <c r="B9" s="25">
        <v>323.10000000000002</v>
      </c>
      <c r="C9" s="20" t="s">
        <v>55</v>
      </c>
      <c r="D9" s="46">
        <v>35047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35047</v>
      </c>
      <c r="O9" s="47">
        <f t="shared" si="2"/>
        <v>147.25630252100839</v>
      </c>
      <c r="P9" s="9"/>
    </row>
    <row r="10" spans="1:133" ht="15.75">
      <c r="A10" s="29" t="s">
        <v>12</v>
      </c>
      <c r="B10" s="30"/>
      <c r="C10" s="31"/>
      <c r="D10" s="32">
        <f t="shared" ref="D10:M10" si="4">SUM(D11:D14)</f>
        <v>17316</v>
      </c>
      <c r="E10" s="32">
        <f t="shared" si="4"/>
        <v>2345</v>
      </c>
      <c r="F10" s="32">
        <f t="shared" si="4"/>
        <v>0</v>
      </c>
      <c r="G10" s="32">
        <f t="shared" si="4"/>
        <v>0</v>
      </c>
      <c r="H10" s="32">
        <f t="shared" si="4"/>
        <v>0</v>
      </c>
      <c r="I10" s="32">
        <f t="shared" si="4"/>
        <v>0</v>
      </c>
      <c r="J10" s="32">
        <f t="shared" si="4"/>
        <v>0</v>
      </c>
      <c r="K10" s="32">
        <f t="shared" si="4"/>
        <v>0</v>
      </c>
      <c r="L10" s="32">
        <f t="shared" si="4"/>
        <v>0</v>
      </c>
      <c r="M10" s="32">
        <f t="shared" si="4"/>
        <v>0</v>
      </c>
      <c r="N10" s="44">
        <f t="shared" si="1"/>
        <v>19661</v>
      </c>
      <c r="O10" s="45">
        <f t="shared" si="2"/>
        <v>82.609243697478988</v>
      </c>
      <c r="P10" s="10"/>
    </row>
    <row r="11" spans="1:133">
      <c r="A11" s="12"/>
      <c r="B11" s="25">
        <v>335.12</v>
      </c>
      <c r="C11" s="20" t="s">
        <v>59</v>
      </c>
      <c r="D11" s="46">
        <v>7244</v>
      </c>
      <c r="E11" s="46">
        <v>2345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9589</v>
      </c>
      <c r="O11" s="47">
        <f t="shared" si="2"/>
        <v>40.289915966386552</v>
      </c>
      <c r="P11" s="9"/>
    </row>
    <row r="12" spans="1:133">
      <c r="A12" s="12"/>
      <c r="B12" s="25">
        <v>335.14</v>
      </c>
      <c r="C12" s="20" t="s">
        <v>60</v>
      </c>
      <c r="D12" s="46">
        <v>78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78</v>
      </c>
      <c r="O12" s="47">
        <f t="shared" si="2"/>
        <v>0.32773109243697479</v>
      </c>
      <c r="P12" s="9"/>
    </row>
    <row r="13" spans="1:133">
      <c r="A13" s="12"/>
      <c r="B13" s="25">
        <v>335.15</v>
      </c>
      <c r="C13" s="20" t="s">
        <v>61</v>
      </c>
      <c r="D13" s="46">
        <v>1440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1440</v>
      </c>
      <c r="O13" s="47">
        <f t="shared" si="2"/>
        <v>6.0504201680672267</v>
      </c>
      <c r="P13" s="9"/>
    </row>
    <row r="14" spans="1:133">
      <c r="A14" s="12"/>
      <c r="B14" s="25">
        <v>335.18</v>
      </c>
      <c r="C14" s="20" t="s">
        <v>62</v>
      </c>
      <c r="D14" s="46">
        <v>8554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8554</v>
      </c>
      <c r="O14" s="47">
        <f t="shared" si="2"/>
        <v>35.941176470588232</v>
      </c>
      <c r="P14" s="9"/>
    </row>
    <row r="15" spans="1:133" ht="15.75">
      <c r="A15" s="29" t="s">
        <v>24</v>
      </c>
      <c r="B15" s="30"/>
      <c r="C15" s="31"/>
      <c r="D15" s="32">
        <f t="shared" ref="D15:M15" si="5">SUM(D16:D16)</f>
        <v>0</v>
      </c>
      <c r="E15" s="32">
        <f t="shared" si="5"/>
        <v>41796</v>
      </c>
      <c r="F15" s="32">
        <f t="shared" si="5"/>
        <v>0</v>
      </c>
      <c r="G15" s="32">
        <f t="shared" si="5"/>
        <v>0</v>
      </c>
      <c r="H15" s="32">
        <f t="shared" si="5"/>
        <v>0</v>
      </c>
      <c r="I15" s="32">
        <f t="shared" si="5"/>
        <v>0</v>
      </c>
      <c r="J15" s="32">
        <f t="shared" si="5"/>
        <v>0</v>
      </c>
      <c r="K15" s="32">
        <f t="shared" si="5"/>
        <v>0</v>
      </c>
      <c r="L15" s="32">
        <f t="shared" si="5"/>
        <v>0</v>
      </c>
      <c r="M15" s="32">
        <f t="shared" si="5"/>
        <v>0</v>
      </c>
      <c r="N15" s="32">
        <f t="shared" si="1"/>
        <v>41796</v>
      </c>
      <c r="O15" s="45">
        <f t="shared" si="2"/>
        <v>175.61344537815125</v>
      </c>
      <c r="P15" s="10"/>
    </row>
    <row r="16" spans="1:133">
      <c r="A16" s="12"/>
      <c r="B16" s="25">
        <v>342.2</v>
      </c>
      <c r="C16" s="20" t="s">
        <v>27</v>
      </c>
      <c r="D16" s="46">
        <v>0</v>
      </c>
      <c r="E16" s="46">
        <v>41796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41796</v>
      </c>
      <c r="O16" s="47">
        <f t="shared" si="2"/>
        <v>175.61344537815125</v>
      </c>
      <c r="P16" s="9"/>
    </row>
    <row r="17" spans="1:119" ht="15.75">
      <c r="A17" s="29" t="s">
        <v>25</v>
      </c>
      <c r="B17" s="30"/>
      <c r="C17" s="31"/>
      <c r="D17" s="32">
        <f t="shared" ref="D17:M17" si="6">SUM(D18:D18)</f>
        <v>994</v>
      </c>
      <c r="E17" s="32">
        <f t="shared" si="6"/>
        <v>0</v>
      </c>
      <c r="F17" s="32">
        <f t="shared" si="6"/>
        <v>0</v>
      </c>
      <c r="G17" s="32">
        <f t="shared" si="6"/>
        <v>0</v>
      </c>
      <c r="H17" s="32">
        <f t="shared" si="6"/>
        <v>0</v>
      </c>
      <c r="I17" s="32">
        <f t="shared" si="6"/>
        <v>0</v>
      </c>
      <c r="J17" s="32">
        <f t="shared" si="6"/>
        <v>0</v>
      </c>
      <c r="K17" s="32">
        <f t="shared" si="6"/>
        <v>0</v>
      </c>
      <c r="L17" s="32">
        <f t="shared" si="6"/>
        <v>0</v>
      </c>
      <c r="M17" s="32">
        <f t="shared" si="6"/>
        <v>0</v>
      </c>
      <c r="N17" s="32">
        <f t="shared" si="1"/>
        <v>994</v>
      </c>
      <c r="O17" s="45">
        <f t="shared" si="2"/>
        <v>4.1764705882352944</v>
      </c>
      <c r="P17" s="10"/>
    </row>
    <row r="18" spans="1:119">
      <c r="A18" s="13"/>
      <c r="B18" s="39">
        <v>359</v>
      </c>
      <c r="C18" s="21" t="s">
        <v>30</v>
      </c>
      <c r="D18" s="46">
        <v>994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994</v>
      </c>
      <c r="O18" s="47">
        <f t="shared" si="2"/>
        <v>4.1764705882352944</v>
      </c>
      <c r="P18" s="9"/>
    </row>
    <row r="19" spans="1:119" ht="15.75">
      <c r="A19" s="29" t="s">
        <v>1</v>
      </c>
      <c r="B19" s="30"/>
      <c r="C19" s="31"/>
      <c r="D19" s="32">
        <f t="shared" ref="D19:M19" si="7">SUM(D20:D21)</f>
        <v>7907</v>
      </c>
      <c r="E19" s="32">
        <f t="shared" si="7"/>
        <v>154</v>
      </c>
      <c r="F19" s="32">
        <f t="shared" si="7"/>
        <v>0</v>
      </c>
      <c r="G19" s="32">
        <f t="shared" si="7"/>
        <v>0</v>
      </c>
      <c r="H19" s="32">
        <f t="shared" si="7"/>
        <v>0</v>
      </c>
      <c r="I19" s="32">
        <f t="shared" si="7"/>
        <v>0</v>
      </c>
      <c r="J19" s="32">
        <f t="shared" si="7"/>
        <v>0</v>
      </c>
      <c r="K19" s="32">
        <f t="shared" si="7"/>
        <v>0</v>
      </c>
      <c r="L19" s="32">
        <f t="shared" si="7"/>
        <v>0</v>
      </c>
      <c r="M19" s="32">
        <f t="shared" si="7"/>
        <v>0</v>
      </c>
      <c r="N19" s="32">
        <f t="shared" si="1"/>
        <v>8061</v>
      </c>
      <c r="O19" s="45">
        <f t="shared" si="2"/>
        <v>33.869747899159663</v>
      </c>
      <c r="P19" s="10"/>
    </row>
    <row r="20" spans="1:119">
      <c r="A20" s="12"/>
      <c r="B20" s="25">
        <v>361.1</v>
      </c>
      <c r="C20" s="20" t="s">
        <v>31</v>
      </c>
      <c r="D20" s="46">
        <v>134</v>
      </c>
      <c r="E20" s="46">
        <v>154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288</v>
      </c>
      <c r="O20" s="47">
        <f t="shared" si="2"/>
        <v>1.2100840336134453</v>
      </c>
      <c r="P20" s="9"/>
    </row>
    <row r="21" spans="1:119">
      <c r="A21" s="12"/>
      <c r="B21" s="25">
        <v>369.9</v>
      </c>
      <c r="C21" s="20" t="s">
        <v>33</v>
      </c>
      <c r="D21" s="46">
        <v>7773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7773</v>
      </c>
      <c r="O21" s="47">
        <f t="shared" si="2"/>
        <v>32.659663865546221</v>
      </c>
      <c r="P21" s="9"/>
    </row>
    <row r="22" spans="1:119" ht="15.75">
      <c r="A22" s="29" t="s">
        <v>26</v>
      </c>
      <c r="B22" s="30"/>
      <c r="C22" s="31"/>
      <c r="D22" s="32">
        <f t="shared" ref="D22:M22" si="8">SUM(D23:D23)</f>
        <v>2137</v>
      </c>
      <c r="E22" s="32">
        <f t="shared" si="8"/>
        <v>127</v>
      </c>
      <c r="F22" s="32">
        <f t="shared" si="8"/>
        <v>0</v>
      </c>
      <c r="G22" s="32">
        <f t="shared" si="8"/>
        <v>0</v>
      </c>
      <c r="H22" s="32">
        <f t="shared" si="8"/>
        <v>0</v>
      </c>
      <c r="I22" s="32">
        <f t="shared" si="8"/>
        <v>0</v>
      </c>
      <c r="J22" s="32">
        <f t="shared" si="8"/>
        <v>0</v>
      </c>
      <c r="K22" s="32">
        <f t="shared" si="8"/>
        <v>0</v>
      </c>
      <c r="L22" s="32">
        <f t="shared" si="8"/>
        <v>0</v>
      </c>
      <c r="M22" s="32">
        <f t="shared" si="8"/>
        <v>0</v>
      </c>
      <c r="N22" s="32">
        <f t="shared" si="1"/>
        <v>2264</v>
      </c>
      <c r="O22" s="45">
        <f t="shared" si="2"/>
        <v>9.5126050420168067</v>
      </c>
      <c r="P22" s="9"/>
    </row>
    <row r="23" spans="1:119" ht="15.75" thickBot="1">
      <c r="A23" s="12"/>
      <c r="B23" s="25">
        <v>381</v>
      </c>
      <c r="C23" s="20" t="s">
        <v>34</v>
      </c>
      <c r="D23" s="46">
        <v>2137</v>
      </c>
      <c r="E23" s="46">
        <v>127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2264</v>
      </c>
      <c r="O23" s="47">
        <f t="shared" si="2"/>
        <v>9.5126050420168067</v>
      </c>
      <c r="P23" s="9"/>
    </row>
    <row r="24" spans="1:119" ht="16.5" thickBot="1">
      <c r="A24" s="14" t="s">
        <v>28</v>
      </c>
      <c r="B24" s="23"/>
      <c r="C24" s="22"/>
      <c r="D24" s="15">
        <f t="shared" ref="D24:M24" si="9">SUM(D5,D8,D10,D15,D17,D19,D22)</f>
        <v>82408</v>
      </c>
      <c r="E24" s="15">
        <f t="shared" si="9"/>
        <v>44422</v>
      </c>
      <c r="F24" s="15">
        <f t="shared" si="9"/>
        <v>0</v>
      </c>
      <c r="G24" s="15">
        <f t="shared" si="9"/>
        <v>0</v>
      </c>
      <c r="H24" s="15">
        <f t="shared" si="9"/>
        <v>0</v>
      </c>
      <c r="I24" s="15">
        <f t="shared" si="9"/>
        <v>0</v>
      </c>
      <c r="J24" s="15">
        <f t="shared" si="9"/>
        <v>0</v>
      </c>
      <c r="K24" s="15">
        <f t="shared" si="9"/>
        <v>0</v>
      </c>
      <c r="L24" s="15">
        <f t="shared" si="9"/>
        <v>0</v>
      </c>
      <c r="M24" s="15">
        <f t="shared" si="9"/>
        <v>0</v>
      </c>
      <c r="N24" s="15">
        <f t="shared" si="1"/>
        <v>126830</v>
      </c>
      <c r="O24" s="38">
        <f t="shared" si="2"/>
        <v>532.89915966386559</v>
      </c>
      <c r="P24" s="6"/>
      <c r="Q24" s="2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</row>
    <row r="25" spans="1:119">
      <c r="A25" s="16"/>
      <c r="B25" s="18"/>
      <c r="C25" s="18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9"/>
    </row>
    <row r="26" spans="1:119">
      <c r="A26" s="40"/>
      <c r="B26" s="41"/>
      <c r="C26" s="41"/>
      <c r="D26" s="42"/>
      <c r="E26" s="42"/>
      <c r="F26" s="42"/>
      <c r="G26" s="42"/>
      <c r="H26" s="42"/>
      <c r="I26" s="42"/>
      <c r="J26" s="42"/>
      <c r="K26" s="42"/>
      <c r="L26" s="48" t="s">
        <v>75</v>
      </c>
      <c r="M26" s="48"/>
      <c r="N26" s="48"/>
      <c r="O26" s="43">
        <v>238</v>
      </c>
    </row>
    <row r="27" spans="1:119">
      <c r="A27" s="49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1"/>
    </row>
    <row r="28" spans="1:119" ht="15.75" customHeight="1" thickBot="1">
      <c r="A28" s="52" t="s">
        <v>45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4"/>
    </row>
  </sheetData>
  <mergeCells count="10">
    <mergeCell ref="L26:N26"/>
    <mergeCell ref="A27:O27"/>
    <mergeCell ref="A28:O2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71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35</v>
      </c>
      <c r="B3" s="62"/>
      <c r="C3" s="63"/>
      <c r="D3" s="67" t="s">
        <v>20</v>
      </c>
      <c r="E3" s="68"/>
      <c r="F3" s="68"/>
      <c r="G3" s="68"/>
      <c r="H3" s="69"/>
      <c r="I3" s="67" t="s">
        <v>21</v>
      </c>
      <c r="J3" s="69"/>
      <c r="K3" s="67" t="s">
        <v>23</v>
      </c>
      <c r="L3" s="69"/>
      <c r="M3" s="36"/>
      <c r="N3" s="37"/>
      <c r="O3" s="70" t="s">
        <v>40</v>
      </c>
      <c r="P3" s="11"/>
      <c r="Q3"/>
    </row>
    <row r="4" spans="1:133" ht="32.25" customHeight="1" thickBot="1">
      <c r="A4" s="64"/>
      <c r="B4" s="65"/>
      <c r="C4" s="66"/>
      <c r="D4" s="34" t="s">
        <v>2</v>
      </c>
      <c r="E4" s="34" t="s">
        <v>36</v>
      </c>
      <c r="F4" s="34" t="s">
        <v>37</v>
      </c>
      <c r="G4" s="34" t="s">
        <v>38</v>
      </c>
      <c r="H4" s="34" t="s">
        <v>3</v>
      </c>
      <c r="I4" s="34" t="s">
        <v>4</v>
      </c>
      <c r="J4" s="35" t="s">
        <v>39</v>
      </c>
      <c r="K4" s="35" t="s">
        <v>5</v>
      </c>
      <c r="L4" s="35" t="s">
        <v>6</v>
      </c>
      <c r="M4" s="35" t="s">
        <v>7</v>
      </c>
      <c r="N4" s="35" t="s">
        <v>22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SUM(D6:D7)</f>
        <v>16098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4" si="1">SUM(D5:M5)</f>
        <v>16098</v>
      </c>
      <c r="O5" s="33">
        <f t="shared" ref="O5:O24" si="2">(N5/O$26)</f>
        <v>69.090128755364802</v>
      </c>
      <c r="P5" s="6"/>
    </row>
    <row r="6" spans="1:133">
      <c r="A6" s="12"/>
      <c r="B6" s="25">
        <v>312.60000000000002</v>
      </c>
      <c r="C6" s="20" t="s">
        <v>8</v>
      </c>
      <c r="D6" s="46">
        <v>15463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15463</v>
      </c>
      <c r="O6" s="47">
        <f t="shared" si="2"/>
        <v>66.36480686695279</v>
      </c>
      <c r="P6" s="9"/>
    </row>
    <row r="7" spans="1:133">
      <c r="A7" s="12"/>
      <c r="B7" s="25">
        <v>315</v>
      </c>
      <c r="C7" s="20" t="s">
        <v>58</v>
      </c>
      <c r="D7" s="46">
        <v>635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635</v>
      </c>
      <c r="O7" s="47">
        <f t="shared" si="2"/>
        <v>2.7253218884120169</v>
      </c>
      <c r="P7" s="9"/>
    </row>
    <row r="8" spans="1:133" ht="15.75">
      <c r="A8" s="29" t="s">
        <v>69</v>
      </c>
      <c r="B8" s="30"/>
      <c r="C8" s="31"/>
      <c r="D8" s="32">
        <f t="shared" ref="D8:M8" si="3">SUM(D9:D9)</f>
        <v>32827</v>
      </c>
      <c r="E8" s="32">
        <f t="shared" si="3"/>
        <v>0</v>
      </c>
      <c r="F8" s="32">
        <f t="shared" si="3"/>
        <v>0</v>
      </c>
      <c r="G8" s="32">
        <f t="shared" si="3"/>
        <v>0</v>
      </c>
      <c r="H8" s="32">
        <f t="shared" si="3"/>
        <v>0</v>
      </c>
      <c r="I8" s="32">
        <f t="shared" si="3"/>
        <v>0</v>
      </c>
      <c r="J8" s="32">
        <f t="shared" si="3"/>
        <v>0</v>
      </c>
      <c r="K8" s="32">
        <f t="shared" si="3"/>
        <v>0</v>
      </c>
      <c r="L8" s="32">
        <f t="shared" si="3"/>
        <v>0</v>
      </c>
      <c r="M8" s="32">
        <f t="shared" si="3"/>
        <v>0</v>
      </c>
      <c r="N8" s="44">
        <f t="shared" si="1"/>
        <v>32827</v>
      </c>
      <c r="O8" s="45">
        <f t="shared" si="2"/>
        <v>140.88841201716738</v>
      </c>
      <c r="P8" s="10"/>
    </row>
    <row r="9" spans="1:133">
      <c r="A9" s="12"/>
      <c r="B9" s="25">
        <v>323.10000000000002</v>
      </c>
      <c r="C9" s="20" t="s">
        <v>55</v>
      </c>
      <c r="D9" s="46">
        <v>32827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32827</v>
      </c>
      <c r="O9" s="47">
        <f t="shared" si="2"/>
        <v>140.88841201716738</v>
      </c>
      <c r="P9" s="9"/>
    </row>
    <row r="10" spans="1:133" ht="15.75">
      <c r="A10" s="29" t="s">
        <v>12</v>
      </c>
      <c r="B10" s="30"/>
      <c r="C10" s="31"/>
      <c r="D10" s="32">
        <f t="shared" ref="D10:M10" si="4">SUM(D11:D14)</f>
        <v>16696</v>
      </c>
      <c r="E10" s="32">
        <f t="shared" si="4"/>
        <v>2351</v>
      </c>
      <c r="F10" s="32">
        <f t="shared" si="4"/>
        <v>0</v>
      </c>
      <c r="G10" s="32">
        <f t="shared" si="4"/>
        <v>0</v>
      </c>
      <c r="H10" s="32">
        <f t="shared" si="4"/>
        <v>0</v>
      </c>
      <c r="I10" s="32">
        <f t="shared" si="4"/>
        <v>0</v>
      </c>
      <c r="J10" s="32">
        <f t="shared" si="4"/>
        <v>0</v>
      </c>
      <c r="K10" s="32">
        <f t="shared" si="4"/>
        <v>0</v>
      </c>
      <c r="L10" s="32">
        <f t="shared" si="4"/>
        <v>0</v>
      </c>
      <c r="M10" s="32">
        <f t="shared" si="4"/>
        <v>0</v>
      </c>
      <c r="N10" s="44">
        <f t="shared" si="1"/>
        <v>19047</v>
      </c>
      <c r="O10" s="45">
        <f t="shared" si="2"/>
        <v>81.746781115879827</v>
      </c>
      <c r="P10" s="10"/>
    </row>
    <row r="11" spans="1:133">
      <c r="A11" s="12"/>
      <c r="B11" s="25">
        <v>335.12</v>
      </c>
      <c r="C11" s="20" t="s">
        <v>59</v>
      </c>
      <c r="D11" s="46">
        <v>7243</v>
      </c>
      <c r="E11" s="46">
        <v>2351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9594</v>
      </c>
      <c r="O11" s="47">
        <f t="shared" si="2"/>
        <v>41.175965665236049</v>
      </c>
      <c r="P11" s="9"/>
    </row>
    <row r="12" spans="1:133">
      <c r="A12" s="12"/>
      <c r="B12" s="25">
        <v>335.14</v>
      </c>
      <c r="C12" s="20" t="s">
        <v>60</v>
      </c>
      <c r="D12" s="46">
        <v>118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118</v>
      </c>
      <c r="O12" s="47">
        <f t="shared" si="2"/>
        <v>0.50643776824034337</v>
      </c>
      <c r="P12" s="9"/>
    </row>
    <row r="13" spans="1:133">
      <c r="A13" s="12"/>
      <c r="B13" s="25">
        <v>335.15</v>
      </c>
      <c r="C13" s="20" t="s">
        <v>61</v>
      </c>
      <c r="D13" s="46">
        <v>1440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1440</v>
      </c>
      <c r="O13" s="47">
        <f t="shared" si="2"/>
        <v>6.1802575107296134</v>
      </c>
      <c r="P13" s="9"/>
    </row>
    <row r="14" spans="1:133">
      <c r="A14" s="12"/>
      <c r="B14" s="25">
        <v>335.18</v>
      </c>
      <c r="C14" s="20" t="s">
        <v>62</v>
      </c>
      <c r="D14" s="46">
        <v>7895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7895</v>
      </c>
      <c r="O14" s="47">
        <f t="shared" si="2"/>
        <v>33.884120171673821</v>
      </c>
      <c r="P14" s="9"/>
    </row>
    <row r="15" spans="1:133" ht="15.75">
      <c r="A15" s="29" t="s">
        <v>24</v>
      </c>
      <c r="B15" s="30"/>
      <c r="C15" s="31"/>
      <c r="D15" s="32">
        <f t="shared" ref="D15:M15" si="5">SUM(D16:D16)</f>
        <v>2300</v>
      </c>
      <c r="E15" s="32">
        <f t="shared" si="5"/>
        <v>0</v>
      </c>
      <c r="F15" s="32">
        <f t="shared" si="5"/>
        <v>0</v>
      </c>
      <c r="G15" s="32">
        <f t="shared" si="5"/>
        <v>0</v>
      </c>
      <c r="H15" s="32">
        <f t="shared" si="5"/>
        <v>0</v>
      </c>
      <c r="I15" s="32">
        <f t="shared" si="5"/>
        <v>0</v>
      </c>
      <c r="J15" s="32">
        <f t="shared" si="5"/>
        <v>0</v>
      </c>
      <c r="K15" s="32">
        <f t="shared" si="5"/>
        <v>0</v>
      </c>
      <c r="L15" s="32">
        <f t="shared" si="5"/>
        <v>0</v>
      </c>
      <c r="M15" s="32">
        <f t="shared" si="5"/>
        <v>0</v>
      </c>
      <c r="N15" s="32">
        <f t="shared" si="1"/>
        <v>2300</v>
      </c>
      <c r="O15" s="45">
        <f t="shared" si="2"/>
        <v>9.8712446351931327</v>
      </c>
      <c r="P15" s="10"/>
    </row>
    <row r="16" spans="1:133">
      <c r="A16" s="12"/>
      <c r="B16" s="25">
        <v>347.2</v>
      </c>
      <c r="C16" s="20" t="s">
        <v>72</v>
      </c>
      <c r="D16" s="46">
        <v>2300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2300</v>
      </c>
      <c r="O16" s="47">
        <f t="shared" si="2"/>
        <v>9.8712446351931327</v>
      </c>
      <c r="P16" s="9"/>
    </row>
    <row r="17" spans="1:119" ht="15.75">
      <c r="A17" s="29" t="s">
        <v>25</v>
      </c>
      <c r="B17" s="30"/>
      <c r="C17" s="31"/>
      <c r="D17" s="32">
        <f t="shared" ref="D17:M17" si="6">SUM(D18:D18)</f>
        <v>174</v>
      </c>
      <c r="E17" s="32">
        <f t="shared" si="6"/>
        <v>0</v>
      </c>
      <c r="F17" s="32">
        <f t="shared" si="6"/>
        <v>0</v>
      </c>
      <c r="G17" s="32">
        <f t="shared" si="6"/>
        <v>0</v>
      </c>
      <c r="H17" s="32">
        <f t="shared" si="6"/>
        <v>0</v>
      </c>
      <c r="I17" s="32">
        <f t="shared" si="6"/>
        <v>0</v>
      </c>
      <c r="J17" s="32">
        <f t="shared" si="6"/>
        <v>0</v>
      </c>
      <c r="K17" s="32">
        <f t="shared" si="6"/>
        <v>0</v>
      </c>
      <c r="L17" s="32">
        <f t="shared" si="6"/>
        <v>0</v>
      </c>
      <c r="M17" s="32">
        <f t="shared" si="6"/>
        <v>0</v>
      </c>
      <c r="N17" s="32">
        <f t="shared" si="1"/>
        <v>174</v>
      </c>
      <c r="O17" s="45">
        <f t="shared" si="2"/>
        <v>0.74678111587982832</v>
      </c>
      <c r="P17" s="10"/>
    </row>
    <row r="18" spans="1:119">
      <c r="A18" s="13"/>
      <c r="B18" s="39">
        <v>359</v>
      </c>
      <c r="C18" s="21" t="s">
        <v>30</v>
      </c>
      <c r="D18" s="46">
        <v>174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174</v>
      </c>
      <c r="O18" s="47">
        <f t="shared" si="2"/>
        <v>0.74678111587982832</v>
      </c>
      <c r="P18" s="9"/>
    </row>
    <row r="19" spans="1:119" ht="15.75">
      <c r="A19" s="29" t="s">
        <v>1</v>
      </c>
      <c r="B19" s="30"/>
      <c r="C19" s="31"/>
      <c r="D19" s="32">
        <f t="shared" ref="D19:M19" si="7">SUM(D20:D21)</f>
        <v>8641</v>
      </c>
      <c r="E19" s="32">
        <f t="shared" si="7"/>
        <v>247</v>
      </c>
      <c r="F19" s="32">
        <f t="shared" si="7"/>
        <v>0</v>
      </c>
      <c r="G19" s="32">
        <f t="shared" si="7"/>
        <v>0</v>
      </c>
      <c r="H19" s="32">
        <f t="shared" si="7"/>
        <v>0</v>
      </c>
      <c r="I19" s="32">
        <f t="shared" si="7"/>
        <v>0</v>
      </c>
      <c r="J19" s="32">
        <f t="shared" si="7"/>
        <v>0</v>
      </c>
      <c r="K19" s="32">
        <f t="shared" si="7"/>
        <v>0</v>
      </c>
      <c r="L19" s="32">
        <f t="shared" si="7"/>
        <v>0</v>
      </c>
      <c r="M19" s="32">
        <f t="shared" si="7"/>
        <v>0</v>
      </c>
      <c r="N19" s="32">
        <f t="shared" si="1"/>
        <v>8888</v>
      </c>
      <c r="O19" s="45">
        <f t="shared" si="2"/>
        <v>38.145922746781117</v>
      </c>
      <c r="P19" s="10"/>
    </row>
    <row r="20" spans="1:119">
      <c r="A20" s="12"/>
      <c r="B20" s="25">
        <v>361.1</v>
      </c>
      <c r="C20" s="20" t="s">
        <v>31</v>
      </c>
      <c r="D20" s="46">
        <v>199</v>
      </c>
      <c r="E20" s="46">
        <v>247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446</v>
      </c>
      <c r="O20" s="47">
        <f t="shared" si="2"/>
        <v>1.9141630901287554</v>
      </c>
      <c r="P20" s="9"/>
    </row>
    <row r="21" spans="1:119">
      <c r="A21" s="12"/>
      <c r="B21" s="25">
        <v>369.9</v>
      </c>
      <c r="C21" s="20" t="s">
        <v>33</v>
      </c>
      <c r="D21" s="46">
        <v>8442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8442</v>
      </c>
      <c r="O21" s="47">
        <f t="shared" si="2"/>
        <v>36.231759656652358</v>
      </c>
      <c r="P21" s="9"/>
    </row>
    <row r="22" spans="1:119" ht="15.75">
      <c r="A22" s="29" t="s">
        <v>26</v>
      </c>
      <c r="B22" s="30"/>
      <c r="C22" s="31"/>
      <c r="D22" s="32">
        <f t="shared" ref="D22:M22" si="8">SUM(D23:D23)</f>
        <v>2351</v>
      </c>
      <c r="E22" s="32">
        <f t="shared" si="8"/>
        <v>3</v>
      </c>
      <c r="F22" s="32">
        <f t="shared" si="8"/>
        <v>0</v>
      </c>
      <c r="G22" s="32">
        <f t="shared" si="8"/>
        <v>0</v>
      </c>
      <c r="H22" s="32">
        <f t="shared" si="8"/>
        <v>0</v>
      </c>
      <c r="I22" s="32">
        <f t="shared" si="8"/>
        <v>0</v>
      </c>
      <c r="J22" s="32">
        <f t="shared" si="8"/>
        <v>0</v>
      </c>
      <c r="K22" s="32">
        <f t="shared" si="8"/>
        <v>0</v>
      </c>
      <c r="L22" s="32">
        <f t="shared" si="8"/>
        <v>0</v>
      </c>
      <c r="M22" s="32">
        <f t="shared" si="8"/>
        <v>0</v>
      </c>
      <c r="N22" s="32">
        <f t="shared" si="1"/>
        <v>2354</v>
      </c>
      <c r="O22" s="45">
        <f t="shared" si="2"/>
        <v>10.103004291845494</v>
      </c>
      <c r="P22" s="9"/>
    </row>
    <row r="23" spans="1:119" ht="15.75" thickBot="1">
      <c r="A23" s="12"/>
      <c r="B23" s="25">
        <v>381</v>
      </c>
      <c r="C23" s="20" t="s">
        <v>34</v>
      </c>
      <c r="D23" s="46">
        <v>2351</v>
      </c>
      <c r="E23" s="46">
        <v>3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2354</v>
      </c>
      <c r="O23" s="47">
        <f t="shared" si="2"/>
        <v>10.103004291845494</v>
      </c>
      <c r="P23" s="9"/>
    </row>
    <row r="24" spans="1:119" ht="16.5" thickBot="1">
      <c r="A24" s="14" t="s">
        <v>28</v>
      </c>
      <c r="B24" s="23"/>
      <c r="C24" s="22"/>
      <c r="D24" s="15">
        <f t="shared" ref="D24:M24" si="9">SUM(D5,D8,D10,D15,D17,D19,D22)</f>
        <v>79087</v>
      </c>
      <c r="E24" s="15">
        <f t="shared" si="9"/>
        <v>2601</v>
      </c>
      <c r="F24" s="15">
        <f t="shared" si="9"/>
        <v>0</v>
      </c>
      <c r="G24" s="15">
        <f t="shared" si="9"/>
        <v>0</v>
      </c>
      <c r="H24" s="15">
        <f t="shared" si="9"/>
        <v>0</v>
      </c>
      <c r="I24" s="15">
        <f t="shared" si="9"/>
        <v>0</v>
      </c>
      <c r="J24" s="15">
        <f t="shared" si="9"/>
        <v>0</v>
      </c>
      <c r="K24" s="15">
        <f t="shared" si="9"/>
        <v>0</v>
      </c>
      <c r="L24" s="15">
        <f t="shared" si="9"/>
        <v>0</v>
      </c>
      <c r="M24" s="15">
        <f t="shared" si="9"/>
        <v>0</v>
      </c>
      <c r="N24" s="15">
        <f t="shared" si="1"/>
        <v>81688</v>
      </c>
      <c r="O24" s="38">
        <f t="shared" si="2"/>
        <v>350.59227467811161</v>
      </c>
      <c r="P24" s="6"/>
      <c r="Q24" s="2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</row>
    <row r="25" spans="1:119">
      <c r="A25" s="16"/>
      <c r="B25" s="18"/>
      <c r="C25" s="18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9"/>
    </row>
    <row r="26" spans="1:119">
      <c r="A26" s="40"/>
      <c r="B26" s="41"/>
      <c r="C26" s="41"/>
      <c r="D26" s="42"/>
      <c r="E26" s="42"/>
      <c r="F26" s="42"/>
      <c r="G26" s="42"/>
      <c r="H26" s="42"/>
      <c r="I26" s="42"/>
      <c r="J26" s="42"/>
      <c r="K26" s="42"/>
      <c r="L26" s="48" t="s">
        <v>73</v>
      </c>
      <c r="M26" s="48"/>
      <c r="N26" s="48"/>
      <c r="O26" s="43">
        <v>233</v>
      </c>
    </row>
    <row r="27" spans="1:119">
      <c r="A27" s="49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1"/>
    </row>
    <row r="28" spans="1:119" ht="15.75" customHeight="1" thickBot="1">
      <c r="A28" s="52" t="s">
        <v>45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4"/>
    </row>
  </sheetData>
  <mergeCells count="10">
    <mergeCell ref="L26:N26"/>
    <mergeCell ref="A27:O27"/>
    <mergeCell ref="A28:O2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68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35</v>
      </c>
      <c r="B3" s="62"/>
      <c r="C3" s="63"/>
      <c r="D3" s="67" t="s">
        <v>20</v>
      </c>
      <c r="E3" s="68"/>
      <c r="F3" s="68"/>
      <c r="G3" s="68"/>
      <c r="H3" s="69"/>
      <c r="I3" s="67" t="s">
        <v>21</v>
      </c>
      <c r="J3" s="69"/>
      <c r="K3" s="67" t="s">
        <v>23</v>
      </c>
      <c r="L3" s="69"/>
      <c r="M3" s="36"/>
      <c r="N3" s="37"/>
      <c r="O3" s="70" t="s">
        <v>40</v>
      </c>
      <c r="P3" s="11"/>
      <c r="Q3"/>
    </row>
    <row r="4" spans="1:133" ht="32.25" customHeight="1" thickBot="1">
      <c r="A4" s="64"/>
      <c r="B4" s="65"/>
      <c r="C4" s="66"/>
      <c r="D4" s="34" t="s">
        <v>2</v>
      </c>
      <c r="E4" s="34" t="s">
        <v>36</v>
      </c>
      <c r="F4" s="34" t="s">
        <v>37</v>
      </c>
      <c r="G4" s="34" t="s">
        <v>38</v>
      </c>
      <c r="H4" s="34" t="s">
        <v>3</v>
      </c>
      <c r="I4" s="34" t="s">
        <v>4</v>
      </c>
      <c r="J4" s="35" t="s">
        <v>39</v>
      </c>
      <c r="K4" s="35" t="s">
        <v>5</v>
      </c>
      <c r="L4" s="35" t="s">
        <v>6</v>
      </c>
      <c r="M4" s="35" t="s">
        <v>7</v>
      </c>
      <c r="N4" s="35" t="s">
        <v>22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SUM(D6:D7)</f>
        <v>19031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4" si="1">SUM(D5:M5)</f>
        <v>19031</v>
      </c>
      <c r="O5" s="33">
        <f t="shared" ref="O5:O24" si="2">(N5/O$26)</f>
        <v>82.03017241379311</v>
      </c>
      <c r="P5" s="6"/>
    </row>
    <row r="6" spans="1:133">
      <c r="A6" s="12"/>
      <c r="B6" s="25">
        <v>312.60000000000002</v>
      </c>
      <c r="C6" s="20" t="s">
        <v>8</v>
      </c>
      <c r="D6" s="46">
        <v>18430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18430</v>
      </c>
      <c r="O6" s="47">
        <f t="shared" si="2"/>
        <v>79.439655172413794</v>
      </c>
      <c r="P6" s="9"/>
    </row>
    <row r="7" spans="1:133">
      <c r="A7" s="12"/>
      <c r="B7" s="25">
        <v>315</v>
      </c>
      <c r="C7" s="20" t="s">
        <v>58</v>
      </c>
      <c r="D7" s="46">
        <v>601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601</v>
      </c>
      <c r="O7" s="47">
        <f t="shared" si="2"/>
        <v>2.5905172413793105</v>
      </c>
      <c r="P7" s="9"/>
    </row>
    <row r="8" spans="1:133" ht="15.75">
      <c r="A8" s="29" t="s">
        <v>69</v>
      </c>
      <c r="B8" s="30"/>
      <c r="C8" s="31"/>
      <c r="D8" s="32">
        <f t="shared" ref="D8:M8" si="3">SUM(D9:D9)</f>
        <v>33174</v>
      </c>
      <c r="E8" s="32">
        <f t="shared" si="3"/>
        <v>0</v>
      </c>
      <c r="F8" s="32">
        <f t="shared" si="3"/>
        <v>0</v>
      </c>
      <c r="G8" s="32">
        <f t="shared" si="3"/>
        <v>0</v>
      </c>
      <c r="H8" s="32">
        <f t="shared" si="3"/>
        <v>0</v>
      </c>
      <c r="I8" s="32">
        <f t="shared" si="3"/>
        <v>0</v>
      </c>
      <c r="J8" s="32">
        <f t="shared" si="3"/>
        <v>0</v>
      </c>
      <c r="K8" s="32">
        <f t="shared" si="3"/>
        <v>0</v>
      </c>
      <c r="L8" s="32">
        <f t="shared" si="3"/>
        <v>0</v>
      </c>
      <c r="M8" s="32">
        <f t="shared" si="3"/>
        <v>0</v>
      </c>
      <c r="N8" s="44">
        <f t="shared" si="1"/>
        <v>33174</v>
      </c>
      <c r="O8" s="45">
        <f t="shared" si="2"/>
        <v>142.99137931034483</v>
      </c>
      <c r="P8" s="10"/>
    </row>
    <row r="9" spans="1:133">
      <c r="A9" s="12"/>
      <c r="B9" s="25">
        <v>323.10000000000002</v>
      </c>
      <c r="C9" s="20" t="s">
        <v>55</v>
      </c>
      <c r="D9" s="46">
        <v>33174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33174</v>
      </c>
      <c r="O9" s="47">
        <f t="shared" si="2"/>
        <v>142.99137931034483</v>
      </c>
      <c r="P9" s="9"/>
    </row>
    <row r="10" spans="1:133" ht="15.75">
      <c r="A10" s="29" t="s">
        <v>12</v>
      </c>
      <c r="B10" s="30"/>
      <c r="C10" s="31"/>
      <c r="D10" s="32">
        <f t="shared" ref="D10:M10" si="4">SUM(D11:D14)</f>
        <v>17588</v>
      </c>
      <c r="E10" s="32">
        <f t="shared" si="4"/>
        <v>2364</v>
      </c>
      <c r="F10" s="32">
        <f t="shared" si="4"/>
        <v>0</v>
      </c>
      <c r="G10" s="32">
        <f t="shared" si="4"/>
        <v>0</v>
      </c>
      <c r="H10" s="32">
        <f t="shared" si="4"/>
        <v>0</v>
      </c>
      <c r="I10" s="32">
        <f t="shared" si="4"/>
        <v>0</v>
      </c>
      <c r="J10" s="32">
        <f t="shared" si="4"/>
        <v>0</v>
      </c>
      <c r="K10" s="32">
        <f t="shared" si="4"/>
        <v>0</v>
      </c>
      <c r="L10" s="32">
        <f t="shared" si="4"/>
        <v>0</v>
      </c>
      <c r="M10" s="32">
        <f t="shared" si="4"/>
        <v>0</v>
      </c>
      <c r="N10" s="44">
        <f t="shared" si="1"/>
        <v>19952</v>
      </c>
      <c r="O10" s="45">
        <f t="shared" si="2"/>
        <v>86</v>
      </c>
      <c r="P10" s="10"/>
    </row>
    <row r="11" spans="1:133">
      <c r="A11" s="12"/>
      <c r="B11" s="25">
        <v>335.12</v>
      </c>
      <c r="C11" s="20" t="s">
        <v>59</v>
      </c>
      <c r="D11" s="46">
        <v>7202</v>
      </c>
      <c r="E11" s="46">
        <v>2364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9566</v>
      </c>
      <c r="O11" s="47">
        <f t="shared" si="2"/>
        <v>41.232758620689658</v>
      </c>
      <c r="P11" s="9"/>
    </row>
    <row r="12" spans="1:133">
      <c r="A12" s="12"/>
      <c r="B12" s="25">
        <v>335.14</v>
      </c>
      <c r="C12" s="20" t="s">
        <v>60</v>
      </c>
      <c r="D12" s="46">
        <v>274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274</v>
      </c>
      <c r="O12" s="47">
        <f t="shared" si="2"/>
        <v>1.1810344827586208</v>
      </c>
      <c r="P12" s="9"/>
    </row>
    <row r="13" spans="1:133">
      <c r="A13" s="12"/>
      <c r="B13" s="25">
        <v>335.15</v>
      </c>
      <c r="C13" s="20" t="s">
        <v>61</v>
      </c>
      <c r="D13" s="46">
        <v>1440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1440</v>
      </c>
      <c r="O13" s="47">
        <f t="shared" si="2"/>
        <v>6.2068965517241379</v>
      </c>
      <c r="P13" s="9"/>
    </row>
    <row r="14" spans="1:133">
      <c r="A14" s="12"/>
      <c r="B14" s="25">
        <v>335.18</v>
      </c>
      <c r="C14" s="20" t="s">
        <v>62</v>
      </c>
      <c r="D14" s="46">
        <v>8672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8672</v>
      </c>
      <c r="O14" s="47">
        <f t="shared" si="2"/>
        <v>37.379310344827587</v>
      </c>
      <c r="P14" s="9"/>
    </row>
    <row r="15" spans="1:133" ht="15.75">
      <c r="A15" s="29" t="s">
        <v>24</v>
      </c>
      <c r="B15" s="30"/>
      <c r="C15" s="31"/>
      <c r="D15" s="32">
        <f t="shared" ref="D15:M15" si="5">SUM(D16:D16)</f>
        <v>0</v>
      </c>
      <c r="E15" s="32">
        <f t="shared" si="5"/>
        <v>5658</v>
      </c>
      <c r="F15" s="32">
        <f t="shared" si="5"/>
        <v>0</v>
      </c>
      <c r="G15" s="32">
        <f t="shared" si="5"/>
        <v>0</v>
      </c>
      <c r="H15" s="32">
        <f t="shared" si="5"/>
        <v>0</v>
      </c>
      <c r="I15" s="32">
        <f t="shared" si="5"/>
        <v>0</v>
      </c>
      <c r="J15" s="32">
        <f t="shared" si="5"/>
        <v>0</v>
      </c>
      <c r="K15" s="32">
        <f t="shared" si="5"/>
        <v>0</v>
      </c>
      <c r="L15" s="32">
        <f t="shared" si="5"/>
        <v>0</v>
      </c>
      <c r="M15" s="32">
        <f t="shared" si="5"/>
        <v>0</v>
      </c>
      <c r="N15" s="32">
        <f t="shared" si="1"/>
        <v>5658</v>
      </c>
      <c r="O15" s="45">
        <f t="shared" si="2"/>
        <v>24.387931034482758</v>
      </c>
      <c r="P15" s="10"/>
    </row>
    <row r="16" spans="1:133">
      <c r="A16" s="12"/>
      <c r="B16" s="25">
        <v>342.2</v>
      </c>
      <c r="C16" s="20" t="s">
        <v>27</v>
      </c>
      <c r="D16" s="46">
        <v>0</v>
      </c>
      <c r="E16" s="46">
        <v>5658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5658</v>
      </c>
      <c r="O16" s="47">
        <f t="shared" si="2"/>
        <v>24.387931034482758</v>
      </c>
      <c r="P16" s="9"/>
    </row>
    <row r="17" spans="1:119" ht="15.75">
      <c r="A17" s="29" t="s">
        <v>25</v>
      </c>
      <c r="B17" s="30"/>
      <c r="C17" s="31"/>
      <c r="D17" s="32">
        <f t="shared" ref="D17:M17" si="6">SUM(D18:D18)</f>
        <v>1040</v>
      </c>
      <c r="E17" s="32">
        <f t="shared" si="6"/>
        <v>0</v>
      </c>
      <c r="F17" s="32">
        <f t="shared" si="6"/>
        <v>0</v>
      </c>
      <c r="G17" s="32">
        <f t="shared" si="6"/>
        <v>0</v>
      </c>
      <c r="H17" s="32">
        <f t="shared" si="6"/>
        <v>0</v>
      </c>
      <c r="I17" s="32">
        <f t="shared" si="6"/>
        <v>0</v>
      </c>
      <c r="J17" s="32">
        <f t="shared" si="6"/>
        <v>0</v>
      </c>
      <c r="K17" s="32">
        <f t="shared" si="6"/>
        <v>0</v>
      </c>
      <c r="L17" s="32">
        <f t="shared" si="6"/>
        <v>0</v>
      </c>
      <c r="M17" s="32">
        <f t="shared" si="6"/>
        <v>0</v>
      </c>
      <c r="N17" s="32">
        <f t="shared" si="1"/>
        <v>1040</v>
      </c>
      <c r="O17" s="45">
        <f t="shared" si="2"/>
        <v>4.4827586206896548</v>
      </c>
      <c r="P17" s="10"/>
    </row>
    <row r="18" spans="1:119">
      <c r="A18" s="13"/>
      <c r="B18" s="39">
        <v>359</v>
      </c>
      <c r="C18" s="21" t="s">
        <v>30</v>
      </c>
      <c r="D18" s="46">
        <v>1040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1040</v>
      </c>
      <c r="O18" s="47">
        <f t="shared" si="2"/>
        <v>4.4827586206896548</v>
      </c>
      <c r="P18" s="9"/>
    </row>
    <row r="19" spans="1:119" ht="15.75">
      <c r="A19" s="29" t="s">
        <v>1</v>
      </c>
      <c r="B19" s="30"/>
      <c r="C19" s="31"/>
      <c r="D19" s="32">
        <f t="shared" ref="D19:M19" si="7">SUM(D20:D21)</f>
        <v>8790</v>
      </c>
      <c r="E19" s="32">
        <f t="shared" si="7"/>
        <v>223</v>
      </c>
      <c r="F19" s="32">
        <f t="shared" si="7"/>
        <v>0</v>
      </c>
      <c r="G19" s="32">
        <f t="shared" si="7"/>
        <v>0</v>
      </c>
      <c r="H19" s="32">
        <f t="shared" si="7"/>
        <v>0</v>
      </c>
      <c r="I19" s="32">
        <f t="shared" si="7"/>
        <v>0</v>
      </c>
      <c r="J19" s="32">
        <f t="shared" si="7"/>
        <v>0</v>
      </c>
      <c r="K19" s="32">
        <f t="shared" si="7"/>
        <v>0</v>
      </c>
      <c r="L19" s="32">
        <f t="shared" si="7"/>
        <v>0</v>
      </c>
      <c r="M19" s="32">
        <f t="shared" si="7"/>
        <v>0</v>
      </c>
      <c r="N19" s="32">
        <f t="shared" si="1"/>
        <v>9013</v>
      </c>
      <c r="O19" s="45">
        <f t="shared" si="2"/>
        <v>38.849137931034484</v>
      </c>
      <c r="P19" s="10"/>
    </row>
    <row r="20" spans="1:119">
      <c r="A20" s="12"/>
      <c r="B20" s="25">
        <v>361.1</v>
      </c>
      <c r="C20" s="20" t="s">
        <v>31</v>
      </c>
      <c r="D20" s="46">
        <v>187</v>
      </c>
      <c r="E20" s="46">
        <v>223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410</v>
      </c>
      <c r="O20" s="47">
        <f t="shared" si="2"/>
        <v>1.7672413793103448</v>
      </c>
      <c r="P20" s="9"/>
    </row>
    <row r="21" spans="1:119">
      <c r="A21" s="12"/>
      <c r="B21" s="25">
        <v>369.9</v>
      </c>
      <c r="C21" s="20" t="s">
        <v>33</v>
      </c>
      <c r="D21" s="46">
        <v>8603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8603</v>
      </c>
      <c r="O21" s="47">
        <f t="shared" si="2"/>
        <v>37.081896551724135</v>
      </c>
      <c r="P21" s="9"/>
    </row>
    <row r="22" spans="1:119" ht="15.75">
      <c r="A22" s="29" t="s">
        <v>26</v>
      </c>
      <c r="B22" s="30"/>
      <c r="C22" s="31"/>
      <c r="D22" s="32">
        <f t="shared" ref="D22:M22" si="8">SUM(D23:D23)</f>
        <v>2364</v>
      </c>
      <c r="E22" s="32">
        <f t="shared" si="8"/>
        <v>96</v>
      </c>
      <c r="F22" s="32">
        <f t="shared" si="8"/>
        <v>0</v>
      </c>
      <c r="G22" s="32">
        <f t="shared" si="8"/>
        <v>0</v>
      </c>
      <c r="H22" s="32">
        <f t="shared" si="8"/>
        <v>0</v>
      </c>
      <c r="I22" s="32">
        <f t="shared" si="8"/>
        <v>0</v>
      </c>
      <c r="J22" s="32">
        <f t="shared" si="8"/>
        <v>0</v>
      </c>
      <c r="K22" s="32">
        <f t="shared" si="8"/>
        <v>0</v>
      </c>
      <c r="L22" s="32">
        <f t="shared" si="8"/>
        <v>0</v>
      </c>
      <c r="M22" s="32">
        <f t="shared" si="8"/>
        <v>0</v>
      </c>
      <c r="N22" s="32">
        <f t="shared" si="1"/>
        <v>2460</v>
      </c>
      <c r="O22" s="45">
        <f t="shared" si="2"/>
        <v>10.603448275862069</v>
      </c>
      <c r="P22" s="9"/>
    </row>
    <row r="23" spans="1:119" ht="15.75" thickBot="1">
      <c r="A23" s="12"/>
      <c r="B23" s="25">
        <v>381</v>
      </c>
      <c r="C23" s="20" t="s">
        <v>34</v>
      </c>
      <c r="D23" s="46">
        <v>2364</v>
      </c>
      <c r="E23" s="46">
        <v>96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2460</v>
      </c>
      <c r="O23" s="47">
        <f t="shared" si="2"/>
        <v>10.603448275862069</v>
      </c>
      <c r="P23" s="9"/>
    </row>
    <row r="24" spans="1:119" ht="16.5" thickBot="1">
      <c r="A24" s="14" t="s">
        <v>28</v>
      </c>
      <c r="B24" s="23"/>
      <c r="C24" s="22"/>
      <c r="D24" s="15">
        <f t="shared" ref="D24:M24" si="9">SUM(D5,D8,D10,D15,D17,D19,D22)</f>
        <v>81987</v>
      </c>
      <c r="E24" s="15">
        <f t="shared" si="9"/>
        <v>8341</v>
      </c>
      <c r="F24" s="15">
        <f t="shared" si="9"/>
        <v>0</v>
      </c>
      <c r="G24" s="15">
        <f t="shared" si="9"/>
        <v>0</v>
      </c>
      <c r="H24" s="15">
        <f t="shared" si="9"/>
        <v>0</v>
      </c>
      <c r="I24" s="15">
        <f t="shared" si="9"/>
        <v>0</v>
      </c>
      <c r="J24" s="15">
        <f t="shared" si="9"/>
        <v>0</v>
      </c>
      <c r="K24" s="15">
        <f t="shared" si="9"/>
        <v>0</v>
      </c>
      <c r="L24" s="15">
        <f t="shared" si="9"/>
        <v>0</v>
      </c>
      <c r="M24" s="15">
        <f t="shared" si="9"/>
        <v>0</v>
      </c>
      <c r="N24" s="15">
        <f t="shared" si="1"/>
        <v>90328</v>
      </c>
      <c r="O24" s="38">
        <f t="shared" si="2"/>
        <v>389.34482758620692</v>
      </c>
      <c r="P24" s="6"/>
      <c r="Q24" s="2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</row>
    <row r="25" spans="1:119">
      <c r="A25" s="16"/>
      <c r="B25" s="18"/>
      <c r="C25" s="18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9"/>
    </row>
    <row r="26" spans="1:119">
      <c r="A26" s="40"/>
      <c r="B26" s="41"/>
      <c r="C26" s="41"/>
      <c r="D26" s="42"/>
      <c r="E26" s="42"/>
      <c r="F26" s="42"/>
      <c r="G26" s="42"/>
      <c r="H26" s="42"/>
      <c r="I26" s="42"/>
      <c r="J26" s="42"/>
      <c r="K26" s="42"/>
      <c r="L26" s="48" t="s">
        <v>70</v>
      </c>
      <c r="M26" s="48"/>
      <c r="N26" s="48"/>
      <c r="O26" s="43">
        <v>232</v>
      </c>
    </row>
    <row r="27" spans="1:119">
      <c r="A27" s="49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1"/>
    </row>
    <row r="28" spans="1:119" ht="15.75" customHeight="1" thickBot="1">
      <c r="A28" s="52" t="s">
        <v>45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4"/>
    </row>
  </sheetData>
  <mergeCells count="10">
    <mergeCell ref="L26:N26"/>
    <mergeCell ref="A27:O27"/>
    <mergeCell ref="A28:O2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66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35</v>
      </c>
      <c r="B3" s="62"/>
      <c r="C3" s="63"/>
      <c r="D3" s="67" t="s">
        <v>20</v>
      </c>
      <c r="E3" s="68"/>
      <c r="F3" s="68"/>
      <c r="G3" s="68"/>
      <c r="H3" s="69"/>
      <c r="I3" s="67" t="s">
        <v>21</v>
      </c>
      <c r="J3" s="69"/>
      <c r="K3" s="67" t="s">
        <v>23</v>
      </c>
      <c r="L3" s="69"/>
      <c r="M3" s="36"/>
      <c r="N3" s="37"/>
      <c r="O3" s="70" t="s">
        <v>40</v>
      </c>
      <c r="P3" s="11"/>
      <c r="Q3"/>
    </row>
    <row r="4" spans="1:133" ht="32.25" customHeight="1" thickBot="1">
      <c r="A4" s="64"/>
      <c r="B4" s="65"/>
      <c r="C4" s="66"/>
      <c r="D4" s="34" t="s">
        <v>2</v>
      </c>
      <c r="E4" s="34" t="s">
        <v>36</v>
      </c>
      <c r="F4" s="34" t="s">
        <v>37</v>
      </c>
      <c r="G4" s="34" t="s">
        <v>38</v>
      </c>
      <c r="H4" s="34" t="s">
        <v>3</v>
      </c>
      <c r="I4" s="34" t="s">
        <v>4</v>
      </c>
      <c r="J4" s="35" t="s">
        <v>39</v>
      </c>
      <c r="K4" s="35" t="s">
        <v>5</v>
      </c>
      <c r="L4" s="35" t="s">
        <v>6</v>
      </c>
      <c r="M4" s="35" t="s">
        <v>7</v>
      </c>
      <c r="N4" s="35" t="s">
        <v>22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SUM(D6:D8)</f>
        <v>53500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3" si="1">SUM(D5:M5)</f>
        <v>53500</v>
      </c>
      <c r="O5" s="33">
        <f t="shared" ref="O5:O23" si="2">(N5/O$25)</f>
        <v>243.18181818181819</v>
      </c>
      <c r="P5" s="6"/>
    </row>
    <row r="6" spans="1:133">
      <c r="A6" s="12"/>
      <c r="B6" s="25">
        <v>312.60000000000002</v>
      </c>
      <c r="C6" s="20" t="s">
        <v>8</v>
      </c>
      <c r="D6" s="46">
        <v>17031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17031</v>
      </c>
      <c r="O6" s="47">
        <f t="shared" si="2"/>
        <v>77.413636363636357</v>
      </c>
      <c r="P6" s="9"/>
    </row>
    <row r="7" spans="1:133">
      <c r="A7" s="12"/>
      <c r="B7" s="25">
        <v>314.10000000000002</v>
      </c>
      <c r="C7" s="20" t="s">
        <v>9</v>
      </c>
      <c r="D7" s="46">
        <v>35770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35770</v>
      </c>
      <c r="O7" s="47">
        <f t="shared" si="2"/>
        <v>162.59090909090909</v>
      </c>
      <c r="P7" s="9"/>
    </row>
    <row r="8" spans="1:133">
      <c r="A8" s="12"/>
      <c r="B8" s="25">
        <v>315</v>
      </c>
      <c r="C8" s="20" t="s">
        <v>58</v>
      </c>
      <c r="D8" s="46">
        <v>699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699</v>
      </c>
      <c r="O8" s="47">
        <f t="shared" si="2"/>
        <v>3.1772727272727272</v>
      </c>
      <c r="P8" s="9"/>
    </row>
    <row r="9" spans="1:133" ht="15.75">
      <c r="A9" s="29" t="s">
        <v>12</v>
      </c>
      <c r="B9" s="30"/>
      <c r="C9" s="31"/>
      <c r="D9" s="32">
        <f t="shared" ref="D9:M9" si="3">SUM(D10:D13)</f>
        <v>16991</v>
      </c>
      <c r="E9" s="32">
        <f t="shared" si="3"/>
        <v>2354</v>
      </c>
      <c r="F9" s="32">
        <f t="shared" si="3"/>
        <v>0</v>
      </c>
      <c r="G9" s="32">
        <f t="shared" si="3"/>
        <v>0</v>
      </c>
      <c r="H9" s="32">
        <f t="shared" si="3"/>
        <v>0</v>
      </c>
      <c r="I9" s="32">
        <f t="shared" si="3"/>
        <v>0</v>
      </c>
      <c r="J9" s="32">
        <f t="shared" si="3"/>
        <v>0</v>
      </c>
      <c r="K9" s="32">
        <f t="shared" si="3"/>
        <v>0</v>
      </c>
      <c r="L9" s="32">
        <f t="shared" si="3"/>
        <v>0</v>
      </c>
      <c r="M9" s="32">
        <f t="shared" si="3"/>
        <v>0</v>
      </c>
      <c r="N9" s="44">
        <f t="shared" si="1"/>
        <v>19345</v>
      </c>
      <c r="O9" s="45">
        <f t="shared" si="2"/>
        <v>87.931818181818187</v>
      </c>
      <c r="P9" s="10"/>
    </row>
    <row r="10" spans="1:133">
      <c r="A10" s="12"/>
      <c r="B10" s="25">
        <v>335.12</v>
      </c>
      <c r="C10" s="20" t="s">
        <v>59</v>
      </c>
      <c r="D10" s="46">
        <v>7225</v>
      </c>
      <c r="E10" s="46">
        <v>2354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9579</v>
      </c>
      <c r="O10" s="47">
        <f t="shared" si="2"/>
        <v>43.540909090909089</v>
      </c>
      <c r="P10" s="9"/>
    </row>
    <row r="11" spans="1:133">
      <c r="A11" s="12"/>
      <c r="B11" s="25">
        <v>335.14</v>
      </c>
      <c r="C11" s="20" t="s">
        <v>60</v>
      </c>
      <c r="D11" s="46">
        <v>235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235</v>
      </c>
      <c r="O11" s="47">
        <f t="shared" si="2"/>
        <v>1.0681818181818181</v>
      </c>
      <c r="P11" s="9"/>
    </row>
    <row r="12" spans="1:133">
      <c r="A12" s="12"/>
      <c r="B12" s="25">
        <v>335.15</v>
      </c>
      <c r="C12" s="20" t="s">
        <v>61</v>
      </c>
      <c r="D12" s="46">
        <v>1441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1441</v>
      </c>
      <c r="O12" s="47">
        <f t="shared" si="2"/>
        <v>6.55</v>
      </c>
      <c r="P12" s="9"/>
    </row>
    <row r="13" spans="1:133">
      <c r="A13" s="12"/>
      <c r="B13" s="25">
        <v>335.18</v>
      </c>
      <c r="C13" s="20" t="s">
        <v>62</v>
      </c>
      <c r="D13" s="46">
        <v>8090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8090</v>
      </c>
      <c r="O13" s="47">
        <f t="shared" si="2"/>
        <v>36.772727272727273</v>
      </c>
      <c r="P13" s="9"/>
    </row>
    <row r="14" spans="1:133" ht="15.75">
      <c r="A14" s="29" t="s">
        <v>24</v>
      </c>
      <c r="B14" s="30"/>
      <c r="C14" s="31"/>
      <c r="D14" s="32">
        <f t="shared" ref="D14:M14" si="4">SUM(D15:D15)</f>
        <v>0</v>
      </c>
      <c r="E14" s="32">
        <f t="shared" si="4"/>
        <v>25681</v>
      </c>
      <c r="F14" s="32">
        <f t="shared" si="4"/>
        <v>0</v>
      </c>
      <c r="G14" s="32">
        <f t="shared" si="4"/>
        <v>0</v>
      </c>
      <c r="H14" s="32">
        <f t="shared" si="4"/>
        <v>0</v>
      </c>
      <c r="I14" s="32">
        <f t="shared" si="4"/>
        <v>0</v>
      </c>
      <c r="J14" s="32">
        <f t="shared" si="4"/>
        <v>0</v>
      </c>
      <c r="K14" s="32">
        <f t="shared" si="4"/>
        <v>0</v>
      </c>
      <c r="L14" s="32">
        <f t="shared" si="4"/>
        <v>0</v>
      </c>
      <c r="M14" s="32">
        <f t="shared" si="4"/>
        <v>0</v>
      </c>
      <c r="N14" s="32">
        <f t="shared" si="1"/>
        <v>25681</v>
      </c>
      <c r="O14" s="45">
        <f t="shared" si="2"/>
        <v>116.73181818181818</v>
      </c>
      <c r="P14" s="10"/>
    </row>
    <row r="15" spans="1:133">
      <c r="A15" s="12"/>
      <c r="B15" s="25">
        <v>342.2</v>
      </c>
      <c r="C15" s="20" t="s">
        <v>27</v>
      </c>
      <c r="D15" s="46">
        <v>0</v>
      </c>
      <c r="E15" s="46">
        <v>25681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25681</v>
      </c>
      <c r="O15" s="47">
        <f t="shared" si="2"/>
        <v>116.73181818181818</v>
      </c>
      <c r="P15" s="9"/>
    </row>
    <row r="16" spans="1:133" ht="15.75">
      <c r="A16" s="29" t="s">
        <v>25</v>
      </c>
      <c r="B16" s="30"/>
      <c r="C16" s="31"/>
      <c r="D16" s="32">
        <f t="shared" ref="D16:M16" si="5">SUM(D17:D17)</f>
        <v>80</v>
      </c>
      <c r="E16" s="32">
        <f t="shared" si="5"/>
        <v>0</v>
      </c>
      <c r="F16" s="32">
        <f t="shared" si="5"/>
        <v>0</v>
      </c>
      <c r="G16" s="32">
        <f t="shared" si="5"/>
        <v>0</v>
      </c>
      <c r="H16" s="32">
        <f t="shared" si="5"/>
        <v>0</v>
      </c>
      <c r="I16" s="32">
        <f t="shared" si="5"/>
        <v>0</v>
      </c>
      <c r="J16" s="32">
        <f t="shared" si="5"/>
        <v>0</v>
      </c>
      <c r="K16" s="32">
        <f t="shared" si="5"/>
        <v>0</v>
      </c>
      <c r="L16" s="32">
        <f t="shared" si="5"/>
        <v>0</v>
      </c>
      <c r="M16" s="32">
        <f t="shared" si="5"/>
        <v>0</v>
      </c>
      <c r="N16" s="32">
        <f t="shared" si="1"/>
        <v>80</v>
      </c>
      <c r="O16" s="45">
        <f t="shared" si="2"/>
        <v>0.36363636363636365</v>
      </c>
      <c r="P16" s="10"/>
    </row>
    <row r="17" spans="1:119">
      <c r="A17" s="13"/>
      <c r="B17" s="39">
        <v>359</v>
      </c>
      <c r="C17" s="21" t="s">
        <v>30</v>
      </c>
      <c r="D17" s="46">
        <v>80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80</v>
      </c>
      <c r="O17" s="47">
        <f t="shared" si="2"/>
        <v>0.36363636363636365</v>
      </c>
      <c r="P17" s="9"/>
    </row>
    <row r="18" spans="1:119" ht="15.75">
      <c r="A18" s="29" t="s">
        <v>1</v>
      </c>
      <c r="B18" s="30"/>
      <c r="C18" s="31"/>
      <c r="D18" s="32">
        <f t="shared" ref="D18:M18" si="6">SUM(D19:D20)</f>
        <v>9831</v>
      </c>
      <c r="E18" s="32">
        <f t="shared" si="6"/>
        <v>278</v>
      </c>
      <c r="F18" s="32">
        <f t="shared" si="6"/>
        <v>0</v>
      </c>
      <c r="G18" s="32">
        <f t="shared" si="6"/>
        <v>0</v>
      </c>
      <c r="H18" s="32">
        <f t="shared" si="6"/>
        <v>0</v>
      </c>
      <c r="I18" s="32">
        <f t="shared" si="6"/>
        <v>0</v>
      </c>
      <c r="J18" s="32">
        <f t="shared" si="6"/>
        <v>0</v>
      </c>
      <c r="K18" s="32">
        <f t="shared" si="6"/>
        <v>0</v>
      </c>
      <c r="L18" s="32">
        <f t="shared" si="6"/>
        <v>0</v>
      </c>
      <c r="M18" s="32">
        <f t="shared" si="6"/>
        <v>0</v>
      </c>
      <c r="N18" s="32">
        <f t="shared" si="1"/>
        <v>10109</v>
      </c>
      <c r="O18" s="45">
        <f t="shared" si="2"/>
        <v>45.95</v>
      </c>
      <c r="P18" s="10"/>
    </row>
    <row r="19" spans="1:119">
      <c r="A19" s="12"/>
      <c r="B19" s="25">
        <v>361.1</v>
      </c>
      <c r="C19" s="20" t="s">
        <v>31</v>
      </c>
      <c r="D19" s="46">
        <v>231</v>
      </c>
      <c r="E19" s="46">
        <v>278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509</v>
      </c>
      <c r="O19" s="47">
        <f t="shared" si="2"/>
        <v>2.3136363636363635</v>
      </c>
      <c r="P19" s="9"/>
    </row>
    <row r="20" spans="1:119">
      <c r="A20" s="12"/>
      <c r="B20" s="25">
        <v>369.9</v>
      </c>
      <c r="C20" s="20" t="s">
        <v>33</v>
      </c>
      <c r="D20" s="46">
        <v>9600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9600</v>
      </c>
      <c r="O20" s="47">
        <f t="shared" si="2"/>
        <v>43.636363636363633</v>
      </c>
      <c r="P20" s="9"/>
    </row>
    <row r="21" spans="1:119" ht="15.75">
      <c r="A21" s="29" t="s">
        <v>26</v>
      </c>
      <c r="B21" s="30"/>
      <c r="C21" s="31"/>
      <c r="D21" s="32">
        <f t="shared" ref="D21:M21" si="7">SUM(D22:D22)</f>
        <v>375</v>
      </c>
      <c r="E21" s="32">
        <f t="shared" si="7"/>
        <v>0</v>
      </c>
      <c r="F21" s="32">
        <f t="shared" si="7"/>
        <v>0</v>
      </c>
      <c r="G21" s="32">
        <f t="shared" si="7"/>
        <v>0</v>
      </c>
      <c r="H21" s="32">
        <f t="shared" si="7"/>
        <v>0</v>
      </c>
      <c r="I21" s="32">
        <f t="shared" si="7"/>
        <v>0</v>
      </c>
      <c r="J21" s="32">
        <f t="shared" si="7"/>
        <v>0</v>
      </c>
      <c r="K21" s="32">
        <f t="shared" si="7"/>
        <v>0</v>
      </c>
      <c r="L21" s="32">
        <f t="shared" si="7"/>
        <v>0</v>
      </c>
      <c r="M21" s="32">
        <f t="shared" si="7"/>
        <v>0</v>
      </c>
      <c r="N21" s="32">
        <f t="shared" si="1"/>
        <v>375</v>
      </c>
      <c r="O21" s="45">
        <f t="shared" si="2"/>
        <v>1.7045454545454546</v>
      </c>
      <c r="P21" s="9"/>
    </row>
    <row r="22" spans="1:119" ht="15.75" thickBot="1">
      <c r="A22" s="12"/>
      <c r="B22" s="25">
        <v>381</v>
      </c>
      <c r="C22" s="20" t="s">
        <v>34</v>
      </c>
      <c r="D22" s="46">
        <v>375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375</v>
      </c>
      <c r="O22" s="47">
        <f t="shared" si="2"/>
        <v>1.7045454545454546</v>
      </c>
      <c r="P22" s="9"/>
    </row>
    <row r="23" spans="1:119" ht="16.5" thickBot="1">
      <c r="A23" s="14" t="s">
        <v>28</v>
      </c>
      <c r="B23" s="23"/>
      <c r="C23" s="22"/>
      <c r="D23" s="15">
        <f>SUM(D5,D9,D14,D16,D18,D21)</f>
        <v>80777</v>
      </c>
      <c r="E23" s="15">
        <f t="shared" ref="E23:M23" si="8">SUM(E5,E9,E14,E16,E18,E21)</f>
        <v>28313</v>
      </c>
      <c r="F23" s="15">
        <f t="shared" si="8"/>
        <v>0</v>
      </c>
      <c r="G23" s="15">
        <f t="shared" si="8"/>
        <v>0</v>
      </c>
      <c r="H23" s="15">
        <f t="shared" si="8"/>
        <v>0</v>
      </c>
      <c r="I23" s="15">
        <f t="shared" si="8"/>
        <v>0</v>
      </c>
      <c r="J23" s="15">
        <f t="shared" si="8"/>
        <v>0</v>
      </c>
      <c r="K23" s="15">
        <f t="shared" si="8"/>
        <v>0</v>
      </c>
      <c r="L23" s="15">
        <f t="shared" si="8"/>
        <v>0</v>
      </c>
      <c r="M23" s="15">
        <f t="shared" si="8"/>
        <v>0</v>
      </c>
      <c r="N23" s="15">
        <f t="shared" si="1"/>
        <v>109090</v>
      </c>
      <c r="O23" s="38">
        <f t="shared" si="2"/>
        <v>495.86363636363637</v>
      </c>
      <c r="P23" s="6"/>
      <c r="Q23" s="2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</row>
    <row r="24" spans="1:119">
      <c r="A24" s="16"/>
      <c r="B24" s="18"/>
      <c r="C24" s="18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9"/>
    </row>
    <row r="25" spans="1:119">
      <c r="A25" s="40"/>
      <c r="B25" s="41"/>
      <c r="C25" s="41"/>
      <c r="D25" s="42"/>
      <c r="E25" s="42"/>
      <c r="F25" s="42"/>
      <c r="G25" s="42"/>
      <c r="H25" s="42"/>
      <c r="I25" s="42"/>
      <c r="J25" s="42"/>
      <c r="K25" s="42"/>
      <c r="L25" s="48" t="s">
        <v>67</v>
      </c>
      <c r="M25" s="48"/>
      <c r="N25" s="48"/>
      <c r="O25" s="43">
        <v>220</v>
      </c>
    </row>
    <row r="26" spans="1:119">
      <c r="A26" s="49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1"/>
    </row>
    <row r="27" spans="1:119" ht="15.75" customHeight="1" thickBot="1">
      <c r="A27" s="52" t="s">
        <v>45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4"/>
    </row>
  </sheetData>
  <mergeCells count="10">
    <mergeCell ref="L25:N25"/>
    <mergeCell ref="A26:O26"/>
    <mergeCell ref="A27:O2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64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35</v>
      </c>
      <c r="B3" s="62"/>
      <c r="C3" s="63"/>
      <c r="D3" s="67" t="s">
        <v>20</v>
      </c>
      <c r="E3" s="68"/>
      <c r="F3" s="68"/>
      <c r="G3" s="68"/>
      <c r="H3" s="69"/>
      <c r="I3" s="67" t="s">
        <v>21</v>
      </c>
      <c r="J3" s="69"/>
      <c r="K3" s="67" t="s">
        <v>23</v>
      </c>
      <c r="L3" s="69"/>
      <c r="M3" s="36"/>
      <c r="N3" s="37"/>
      <c r="O3" s="70" t="s">
        <v>40</v>
      </c>
      <c r="P3" s="11"/>
      <c r="Q3"/>
    </row>
    <row r="4" spans="1:133" ht="32.25" customHeight="1" thickBot="1">
      <c r="A4" s="64"/>
      <c r="B4" s="65"/>
      <c r="C4" s="66"/>
      <c r="D4" s="34" t="s">
        <v>2</v>
      </c>
      <c r="E4" s="34" t="s">
        <v>36</v>
      </c>
      <c r="F4" s="34" t="s">
        <v>37</v>
      </c>
      <c r="G4" s="34" t="s">
        <v>38</v>
      </c>
      <c r="H4" s="34" t="s">
        <v>3</v>
      </c>
      <c r="I4" s="34" t="s">
        <v>4</v>
      </c>
      <c r="J4" s="35" t="s">
        <v>39</v>
      </c>
      <c r="K4" s="35" t="s">
        <v>5</v>
      </c>
      <c r="L4" s="35" t="s">
        <v>6</v>
      </c>
      <c r="M4" s="35" t="s">
        <v>7</v>
      </c>
      <c r="N4" s="35" t="s">
        <v>22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SUM(D6:D8)</f>
        <v>46364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1" si="1">SUM(D5:M5)</f>
        <v>46364</v>
      </c>
      <c r="O5" s="33">
        <f t="shared" ref="O5:O21" si="2">(N5/O$23)</f>
        <v>186.95161290322579</v>
      </c>
      <c r="P5" s="6"/>
    </row>
    <row r="6" spans="1:133">
      <c r="A6" s="12"/>
      <c r="B6" s="25">
        <v>312.60000000000002</v>
      </c>
      <c r="C6" s="20" t="s">
        <v>8</v>
      </c>
      <c r="D6" s="46">
        <v>15297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15297</v>
      </c>
      <c r="O6" s="47">
        <f t="shared" si="2"/>
        <v>61.681451612903224</v>
      </c>
      <c r="P6" s="9"/>
    </row>
    <row r="7" spans="1:133">
      <c r="A7" s="12"/>
      <c r="B7" s="25">
        <v>314.10000000000002</v>
      </c>
      <c r="C7" s="20" t="s">
        <v>9</v>
      </c>
      <c r="D7" s="46">
        <v>30340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30340</v>
      </c>
      <c r="O7" s="47">
        <f t="shared" si="2"/>
        <v>122.33870967741936</v>
      </c>
      <c r="P7" s="9"/>
    </row>
    <row r="8" spans="1:133">
      <c r="A8" s="12"/>
      <c r="B8" s="25">
        <v>315</v>
      </c>
      <c r="C8" s="20" t="s">
        <v>58</v>
      </c>
      <c r="D8" s="46">
        <v>727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727</v>
      </c>
      <c r="O8" s="47">
        <f t="shared" si="2"/>
        <v>2.931451612903226</v>
      </c>
      <c r="P8" s="9"/>
    </row>
    <row r="9" spans="1:133" ht="15.75">
      <c r="A9" s="29" t="s">
        <v>12</v>
      </c>
      <c r="B9" s="30"/>
      <c r="C9" s="31"/>
      <c r="D9" s="32">
        <f t="shared" ref="D9:M9" si="3">SUM(D10:D13)</f>
        <v>16283</v>
      </c>
      <c r="E9" s="32">
        <f t="shared" si="3"/>
        <v>2800</v>
      </c>
      <c r="F9" s="32">
        <f t="shared" si="3"/>
        <v>0</v>
      </c>
      <c r="G9" s="32">
        <f t="shared" si="3"/>
        <v>0</v>
      </c>
      <c r="H9" s="32">
        <f t="shared" si="3"/>
        <v>0</v>
      </c>
      <c r="I9" s="32">
        <f t="shared" si="3"/>
        <v>0</v>
      </c>
      <c r="J9" s="32">
        <f t="shared" si="3"/>
        <v>0</v>
      </c>
      <c r="K9" s="32">
        <f t="shared" si="3"/>
        <v>0</v>
      </c>
      <c r="L9" s="32">
        <f t="shared" si="3"/>
        <v>0</v>
      </c>
      <c r="M9" s="32">
        <f t="shared" si="3"/>
        <v>0</v>
      </c>
      <c r="N9" s="44">
        <f t="shared" si="1"/>
        <v>19083</v>
      </c>
      <c r="O9" s="45">
        <f t="shared" si="2"/>
        <v>76.947580645161295</v>
      </c>
      <c r="P9" s="10"/>
    </row>
    <row r="10" spans="1:133">
      <c r="A10" s="12"/>
      <c r="B10" s="25">
        <v>335.12</v>
      </c>
      <c r="C10" s="20" t="s">
        <v>59</v>
      </c>
      <c r="D10" s="46">
        <v>6768</v>
      </c>
      <c r="E10" s="46">
        <v>2800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9568</v>
      </c>
      <c r="O10" s="47">
        <f t="shared" si="2"/>
        <v>38.58064516129032</v>
      </c>
      <c r="P10" s="9"/>
    </row>
    <row r="11" spans="1:133">
      <c r="A11" s="12"/>
      <c r="B11" s="25">
        <v>335.14</v>
      </c>
      <c r="C11" s="20" t="s">
        <v>60</v>
      </c>
      <c r="D11" s="46">
        <v>246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246</v>
      </c>
      <c r="O11" s="47">
        <f t="shared" si="2"/>
        <v>0.99193548387096775</v>
      </c>
      <c r="P11" s="9"/>
    </row>
    <row r="12" spans="1:133">
      <c r="A12" s="12"/>
      <c r="B12" s="25">
        <v>335.15</v>
      </c>
      <c r="C12" s="20" t="s">
        <v>61</v>
      </c>
      <c r="D12" s="46">
        <v>1440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1440</v>
      </c>
      <c r="O12" s="47">
        <f t="shared" si="2"/>
        <v>5.806451612903226</v>
      </c>
      <c r="P12" s="9"/>
    </row>
    <row r="13" spans="1:133">
      <c r="A13" s="12"/>
      <c r="B13" s="25">
        <v>335.18</v>
      </c>
      <c r="C13" s="20" t="s">
        <v>62</v>
      </c>
      <c r="D13" s="46">
        <v>7829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7829</v>
      </c>
      <c r="O13" s="47">
        <f t="shared" si="2"/>
        <v>31.568548387096776</v>
      </c>
      <c r="P13" s="9"/>
    </row>
    <row r="14" spans="1:133" ht="15.75">
      <c r="A14" s="29" t="s">
        <v>24</v>
      </c>
      <c r="B14" s="30"/>
      <c r="C14" s="31"/>
      <c r="D14" s="32">
        <f t="shared" ref="D14:M14" si="4">SUM(D15:D15)</f>
        <v>0</v>
      </c>
      <c r="E14" s="32">
        <f t="shared" si="4"/>
        <v>25191</v>
      </c>
      <c r="F14" s="32">
        <f t="shared" si="4"/>
        <v>0</v>
      </c>
      <c r="G14" s="32">
        <f t="shared" si="4"/>
        <v>0</v>
      </c>
      <c r="H14" s="32">
        <f t="shared" si="4"/>
        <v>0</v>
      </c>
      <c r="I14" s="32">
        <f t="shared" si="4"/>
        <v>0</v>
      </c>
      <c r="J14" s="32">
        <f t="shared" si="4"/>
        <v>0</v>
      </c>
      <c r="K14" s="32">
        <f t="shared" si="4"/>
        <v>0</v>
      </c>
      <c r="L14" s="32">
        <f t="shared" si="4"/>
        <v>0</v>
      </c>
      <c r="M14" s="32">
        <f t="shared" si="4"/>
        <v>0</v>
      </c>
      <c r="N14" s="32">
        <f t="shared" si="1"/>
        <v>25191</v>
      </c>
      <c r="O14" s="45">
        <f t="shared" si="2"/>
        <v>101.57661290322581</v>
      </c>
      <c r="P14" s="10"/>
    </row>
    <row r="15" spans="1:133">
      <c r="A15" s="12"/>
      <c r="B15" s="25">
        <v>342.2</v>
      </c>
      <c r="C15" s="20" t="s">
        <v>27</v>
      </c>
      <c r="D15" s="46">
        <v>0</v>
      </c>
      <c r="E15" s="46">
        <v>25191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25191</v>
      </c>
      <c r="O15" s="47">
        <f t="shared" si="2"/>
        <v>101.57661290322581</v>
      </c>
      <c r="P15" s="9"/>
    </row>
    <row r="16" spans="1:133" ht="15.75">
      <c r="A16" s="29" t="s">
        <v>25</v>
      </c>
      <c r="B16" s="30"/>
      <c r="C16" s="31"/>
      <c r="D16" s="32">
        <f t="shared" ref="D16:M16" si="5">SUM(D17:D17)</f>
        <v>30</v>
      </c>
      <c r="E16" s="32">
        <f t="shared" si="5"/>
        <v>0</v>
      </c>
      <c r="F16" s="32">
        <f t="shared" si="5"/>
        <v>0</v>
      </c>
      <c r="G16" s="32">
        <f t="shared" si="5"/>
        <v>0</v>
      </c>
      <c r="H16" s="32">
        <f t="shared" si="5"/>
        <v>0</v>
      </c>
      <c r="I16" s="32">
        <f t="shared" si="5"/>
        <v>0</v>
      </c>
      <c r="J16" s="32">
        <f t="shared" si="5"/>
        <v>0</v>
      </c>
      <c r="K16" s="32">
        <f t="shared" si="5"/>
        <v>0</v>
      </c>
      <c r="L16" s="32">
        <f t="shared" si="5"/>
        <v>0</v>
      </c>
      <c r="M16" s="32">
        <f t="shared" si="5"/>
        <v>0</v>
      </c>
      <c r="N16" s="32">
        <f t="shared" si="1"/>
        <v>30</v>
      </c>
      <c r="O16" s="45">
        <f t="shared" si="2"/>
        <v>0.12096774193548387</v>
      </c>
      <c r="P16" s="10"/>
    </row>
    <row r="17" spans="1:119">
      <c r="A17" s="13"/>
      <c r="B17" s="39">
        <v>359</v>
      </c>
      <c r="C17" s="21" t="s">
        <v>30</v>
      </c>
      <c r="D17" s="46">
        <v>30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30</v>
      </c>
      <c r="O17" s="47">
        <f t="shared" si="2"/>
        <v>0.12096774193548387</v>
      </c>
      <c r="P17" s="9"/>
    </row>
    <row r="18" spans="1:119" ht="15.75">
      <c r="A18" s="29" t="s">
        <v>1</v>
      </c>
      <c r="B18" s="30"/>
      <c r="C18" s="31"/>
      <c r="D18" s="32">
        <f t="shared" ref="D18:M18" si="6">SUM(D19:D20)</f>
        <v>9681</v>
      </c>
      <c r="E18" s="32">
        <f t="shared" si="6"/>
        <v>31</v>
      </c>
      <c r="F18" s="32">
        <f t="shared" si="6"/>
        <v>0</v>
      </c>
      <c r="G18" s="32">
        <f t="shared" si="6"/>
        <v>0</v>
      </c>
      <c r="H18" s="32">
        <f t="shared" si="6"/>
        <v>0</v>
      </c>
      <c r="I18" s="32">
        <f t="shared" si="6"/>
        <v>0</v>
      </c>
      <c r="J18" s="32">
        <f t="shared" si="6"/>
        <v>0</v>
      </c>
      <c r="K18" s="32">
        <f t="shared" si="6"/>
        <v>0</v>
      </c>
      <c r="L18" s="32">
        <f t="shared" si="6"/>
        <v>0</v>
      </c>
      <c r="M18" s="32">
        <f t="shared" si="6"/>
        <v>0</v>
      </c>
      <c r="N18" s="32">
        <f t="shared" si="1"/>
        <v>9712</v>
      </c>
      <c r="O18" s="45">
        <f t="shared" si="2"/>
        <v>39.161290322580648</v>
      </c>
      <c r="P18" s="10"/>
    </row>
    <row r="19" spans="1:119">
      <c r="A19" s="12"/>
      <c r="B19" s="25">
        <v>361.1</v>
      </c>
      <c r="C19" s="20" t="s">
        <v>31</v>
      </c>
      <c r="D19" s="46">
        <v>4</v>
      </c>
      <c r="E19" s="46">
        <v>31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35</v>
      </c>
      <c r="O19" s="47">
        <f t="shared" si="2"/>
        <v>0.14112903225806453</v>
      </c>
      <c r="P19" s="9"/>
    </row>
    <row r="20" spans="1:119" ht="15.75" thickBot="1">
      <c r="A20" s="12"/>
      <c r="B20" s="25">
        <v>369.9</v>
      </c>
      <c r="C20" s="20" t="s">
        <v>33</v>
      </c>
      <c r="D20" s="46">
        <v>9677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9677</v>
      </c>
      <c r="O20" s="47">
        <f t="shared" si="2"/>
        <v>39.020161290322584</v>
      </c>
      <c r="P20" s="9"/>
    </row>
    <row r="21" spans="1:119" ht="16.5" thickBot="1">
      <c r="A21" s="14" t="s">
        <v>28</v>
      </c>
      <c r="B21" s="23"/>
      <c r="C21" s="22"/>
      <c r="D21" s="15">
        <f>SUM(D5,D9,D14,D16,D18)</f>
        <v>72358</v>
      </c>
      <c r="E21" s="15">
        <f t="shared" ref="E21:M21" si="7">SUM(E5,E9,E14,E16,E18)</f>
        <v>28022</v>
      </c>
      <c r="F21" s="15">
        <f t="shared" si="7"/>
        <v>0</v>
      </c>
      <c r="G21" s="15">
        <f t="shared" si="7"/>
        <v>0</v>
      </c>
      <c r="H21" s="15">
        <f t="shared" si="7"/>
        <v>0</v>
      </c>
      <c r="I21" s="15">
        <f t="shared" si="7"/>
        <v>0</v>
      </c>
      <c r="J21" s="15">
        <f t="shared" si="7"/>
        <v>0</v>
      </c>
      <c r="K21" s="15">
        <f t="shared" si="7"/>
        <v>0</v>
      </c>
      <c r="L21" s="15">
        <f t="shared" si="7"/>
        <v>0</v>
      </c>
      <c r="M21" s="15">
        <f t="shared" si="7"/>
        <v>0</v>
      </c>
      <c r="N21" s="15">
        <f t="shared" si="1"/>
        <v>100380</v>
      </c>
      <c r="O21" s="38">
        <f t="shared" si="2"/>
        <v>404.75806451612902</v>
      </c>
      <c r="P21" s="6"/>
      <c r="Q21" s="2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</row>
    <row r="22" spans="1:119">
      <c r="A22" s="16"/>
      <c r="B22" s="18"/>
      <c r="C22" s="18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9"/>
    </row>
    <row r="23" spans="1:119">
      <c r="A23" s="40"/>
      <c r="B23" s="41"/>
      <c r="C23" s="41"/>
      <c r="D23" s="42"/>
      <c r="E23" s="42"/>
      <c r="F23" s="42"/>
      <c r="G23" s="42"/>
      <c r="H23" s="42"/>
      <c r="I23" s="42"/>
      <c r="J23" s="42"/>
      <c r="K23" s="42"/>
      <c r="L23" s="48" t="s">
        <v>65</v>
      </c>
      <c r="M23" s="48"/>
      <c r="N23" s="48"/>
      <c r="O23" s="43">
        <v>248</v>
      </c>
    </row>
    <row r="24" spans="1:119">
      <c r="A24" s="49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1"/>
    </row>
    <row r="25" spans="1:119" ht="15.75" customHeight="1" thickBot="1">
      <c r="A25" s="52" t="s">
        <v>45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4"/>
    </row>
  </sheetData>
  <mergeCells count="10">
    <mergeCell ref="L23:N23"/>
    <mergeCell ref="A24:O24"/>
    <mergeCell ref="A25:O2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30</vt:i4>
      </vt:variant>
    </vt:vector>
  </HeadingPairs>
  <TitlesOfParts>
    <vt:vector size="45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2023-08-07T18:56:14Z</cp:lastPrinted>
  <dcterms:created xsi:type="dcterms:W3CDTF">2000-08-31T21:26:31Z</dcterms:created>
  <dcterms:modified xsi:type="dcterms:W3CDTF">2023-08-07T18:56:18Z</dcterms:modified>
</cp:coreProperties>
</file>