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'2008'!$A$1:$O$39</definedName>
    <definedName name="_xlnm.Print_Area" localSheetId="12">'2009'!$A$1:$O$36</definedName>
    <definedName name="_xlnm.Print_Area" localSheetId="11">'2010'!$A$1:$O$40</definedName>
    <definedName name="_xlnm.Print_Area" localSheetId="10">'2011'!$A$1:$O$40</definedName>
    <definedName name="_xlnm.Print_Area" localSheetId="9">'2012'!$A$1:$O$42</definedName>
    <definedName name="_xlnm.Print_Area" localSheetId="8">'2013'!$A$1:$O$41</definedName>
    <definedName name="_xlnm.Print_Area" localSheetId="7">'2014'!$A$1:$O$37</definedName>
    <definedName name="_xlnm.Print_Area" localSheetId="6">'2015'!$A$1:$O$38</definedName>
    <definedName name="_xlnm.Print_Area" localSheetId="5">'2016'!$A$1:$O$38</definedName>
    <definedName name="_xlnm.Print_Area" localSheetId="4">'2017'!$A$1:$O$43</definedName>
    <definedName name="_xlnm.Print_Area" localSheetId="3">'2018'!$A$1:$O$41</definedName>
    <definedName name="_xlnm.Print_Area" localSheetId="2">'2019'!$A$1:$O$39</definedName>
    <definedName name="_xlnm.Print_Area" localSheetId="1">'2020'!$A$1:$O$39</definedName>
    <definedName name="_xlnm.Print_Area" localSheetId="0">'2021'!$A$1:$P$36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<sst xmlns="http://schemas.openxmlformats.org/spreadsheetml/2006/main" count="718" uniqueCount="133">
  <si>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</si>
  <si>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</si>
  <si>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</si>
  <si>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</si>
  <si>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</si>
  <si>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</si>
  <si>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</si>
  <si>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</si>
  <si>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</si>
  <si>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</si>
  <si>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</si>
  <si>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</si>
  <si>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</si>
  <si>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</si>
  <si>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</si>
  <si>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</si>
  <si>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</si>
  <si>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</si>
  <si>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</si>
  <si>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</si>
  <si>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</si>
  <si>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Other Permits, Fees, and Special Assessments</t>
  </si>
  <si>
    <t>Intergovernmental Revenue</t>
  </si>
  <si>
    <t>State Grant - Physical Environment - Stormwater Management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</si>
  <si>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</si>
  <si>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</si>
  <si>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</si>
  <si>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</si>
  <si>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</si>
  <si>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</si>
  <si>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</si>
  <si>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</si>
  <si>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</si>
  <si>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</si>
  <si>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</si>
  <si>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</si>
  <si>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Garbage / Solid Waste</t>
  </si>
  <si>
    <t>Total - All Account Codes</t>
  </si>
  <si>
    <t>Court-Ordered Judgments and Fines - As Decided by County Court Criminal</t>
  </si>
  <si>
    <t>Interest and Other Earnings - Interest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</si>
  <si>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</si>
  <si>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</si>
  <si>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</si>
  <si>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</si>
  <si>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</si>
  <si>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</si>
  <si>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</si>
  <si>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</si>
  <si>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Local Fiscal Year Ended September 30, 2010</t>
  </si>
  <si>
    <t>2010 Municipal Census Population:</t>
  </si>
  <si>
    <t>El Portal Revenues Reported by Account Code and Fund Type</t>
  </si>
  <si>
    <t>Local Fiscal Year Ended September 30, 2011</t>
  </si>
  <si>
    <t>First Local Option Fuel Tax (1 to 6 Cents)</t>
  </si>
  <si>
    <t>Utility Service Tax - Other</t>
  </si>
  <si>
    <t>Licenses</t>
  </si>
  <si>
    <t>State Grant - General Government</t>
  </si>
  <si>
    <t>State Grant - Transportation - Other Transportation</t>
  </si>
  <si>
    <t>Public Safety - Law Enforcement Services</t>
  </si>
  <si>
    <t>Judgments and Fines - Other Court-Ordered</t>
  </si>
  <si>
    <t>Other Miscellaneous Revenues - Other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</si>
  <si>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</si>
  <si>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</si>
  <si>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2009</t>
  </si>
  <si>
    <t>General Gov't (Not Court-Related) - Other General Gov't Charges and Fees</t>
  </si>
  <si>
    <t>Public Safety - Protective Inspection Fees</t>
  </si>
  <si>
    <t>Other Judgments, Fines, and Forfeits</t>
  </si>
  <si>
    <t>2009 Municipal Population:</t>
  </si>
  <si>
    <t>Local Fiscal Year Ended September 30, 2012</t>
  </si>
  <si>
    <t>Utility Service Tax - Water</t>
  </si>
  <si>
    <t>Grants from Other Local Units - Transportation</t>
  </si>
  <si>
    <t>Grants from Other Local Units - Culture / Recreation</t>
  </si>
  <si>
    <t>Public Safety - Other Public Safety Charges and Fees</t>
  </si>
  <si>
    <t>Rents and Royalties</t>
  </si>
  <si>
    <t>Contributions and Donations from Private Sources</t>
  </si>
  <si>
    <t>2012 Municipal Population:</t>
  </si>
  <si>
    <t>Local Fiscal Year Ended September 30, 2008</t>
  </si>
  <si>
    <t>Communications Services Taxes</t>
  </si>
  <si>
    <t>Permits and Franchise Fees</t>
  </si>
  <si>
    <t>Other Permits and Fees</t>
  </si>
  <si>
    <t>State Grant - Physical Environment - Other Physical Environment</t>
  </si>
  <si>
    <t>Grants from Other Local Units - General Government</t>
  </si>
  <si>
    <t>Grants from Other Local Units - Physical Environment</t>
  </si>
  <si>
    <t>Culture / Recreation - Parks and Recreation</t>
  </si>
  <si>
    <t>Proceeds - Debt Proceeds</t>
  </si>
  <si>
    <t>2008 Municipal Population:</t>
  </si>
  <si>
    <t>Local Fiscal Year Ended September 30, 2013</t>
  </si>
  <si>
    <t>State Grant - Public Safety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</si>
  <si>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</si>
  <si>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</si>
  <si>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</si>
  <si>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Physical Environment - Sewer / Wastewater Utility</t>
  </si>
  <si>
    <t>Court-Ordered Judgments and Fines - As Decided by Traffic Court</t>
  </si>
  <si>
    <t>2013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</si>
  <si>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</si>
  <si>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</si>
  <si>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</si>
  <si>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</si>
  <si>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</si>
  <si>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Second Local Option Fuel Tax (1 to 5 Cents)</t>
  </si>
  <si>
    <t>Communications Services Taxes (Chapter 202, F.S.)</t>
  </si>
  <si>
    <t>State Grant - Culture / Recreation</t>
  </si>
  <si>
    <t>State Shared Revenues - General Government - Sales and Uses Taxes to Counties</t>
  </si>
  <si>
    <t>State Shared Revenues - Physical Environment - Gas Supply System</t>
  </si>
  <si>
    <t>2016 Municipal Population:</t>
  </si>
  <si>
    <t>Local Fiscal Year Ended September 30, 2017</t>
  </si>
  <si>
    <t>State Shared Revenues - General Government - Mobile Home License Tax</t>
  </si>
  <si>
    <t>Physical Environment - Water Utility</t>
  </si>
  <si>
    <t>Court-Ordered Judgments and Fines - Other Court-Ordered</t>
  </si>
  <si>
    <t>2017 Municipal Population:</t>
  </si>
  <si>
    <t>Local Fiscal Year Ended September 30, 2018</t>
  </si>
  <si>
    <t>Other General Taxes</t>
  </si>
  <si>
    <t>General Government - Other General Government Charges and Fees</t>
  </si>
  <si>
    <t>Culture / Recreation - Cultural Services</t>
  </si>
  <si>
    <t>2018 Municipal Population:</t>
  </si>
  <si>
    <t>Local Fiscal Year Ended September 30, 2019</t>
  </si>
  <si>
    <t>State Grant - Physical Environment - Sewer / Wastewater</t>
  </si>
  <si>
    <t>State Grant - Transportation - Mass Transit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</si>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</sst>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8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8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122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123</v>
      </c>
      <c r="N4" s="35" t="s">
        <v>10</v>
      </c>
      <c r="O4" s="35" t="s">
        <v>124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125</v>
      </c>
      <c r="B5" s="26"/>
      <c r="C5" s="26"/>
      <c r="D5" s="27">
        <f>SUM(D6:D10)</f>
        <v>1575103</v>
      </c>
      <c r="E5" s="27">
        <f>SUM(E6:E10)</f>
        <v>49781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1624884</v>
      </c>
      <c r="P5" s="33">
        <f>(O5/P$34)</f>
        <v>816.1145153189352</v>
      </c>
      <c r="Q5" s="6"/>
    </row>
    <row r="6" spans="1:17" ht="15">
      <c r="A6" s="12"/>
      <c r="B6" s="25">
        <v>311</v>
      </c>
      <c r="C6" s="20" t="s">
        <v>3</v>
      </c>
      <c r="D6" s="46">
        <v>1431591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1431591</v>
      </c>
      <c r="P6" s="47">
        <f>(O6/P$34)</f>
        <v>719.0311401305877</v>
      </c>
      <c r="Q6" s="9"/>
    </row>
    <row r="7" spans="1:17" ht="15">
      <c r="A7" s="12"/>
      <c r="B7" s="25">
        <v>312.41</v>
      </c>
      <c r="C7" s="20" t="s">
        <v>126</v>
      </c>
      <c r="D7" s="46">
        <v>0</v>
      </c>
      <c r="E7" s="46">
        <v>49781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49781</v>
      </c>
      <c r="P7" s="47">
        <f>(O7/P$34)</f>
        <v>25.00301356102461</v>
      </c>
      <c r="Q7" s="9"/>
    </row>
    <row r="8" spans="1:17" ht="15">
      <c r="A8" s="12"/>
      <c r="B8" s="25">
        <v>314.1</v>
      </c>
      <c r="C8" s="20" t="s">
        <v>13</v>
      </c>
      <c r="D8" s="46">
        <v>97144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97144</v>
      </c>
      <c r="P8" s="47">
        <f>(O8/P$34)</f>
        <v>48.79156202913109</v>
      </c>
      <c r="Q8" s="9"/>
    </row>
    <row r="9" spans="1:17" ht="15">
      <c r="A9" s="12"/>
      <c r="B9" s="25">
        <v>314.4</v>
      </c>
      <c r="C9" s="20" t="s">
        <v>15</v>
      </c>
      <c r="D9" s="46">
        <v>2127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2127</v>
      </c>
      <c r="P9" s="47">
        <f>(O9/P$34)</f>
        <v>1.0683073832245102</v>
      </c>
      <c r="Q9" s="9"/>
    </row>
    <row r="10" spans="1:17" ht="15">
      <c r="A10" s="12"/>
      <c r="B10" s="25">
        <v>315.2</v>
      </c>
      <c r="C10" s="20" t="s">
        <v>127</v>
      </c>
      <c r="D10" s="46">
        <v>44241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44241</v>
      </c>
      <c r="P10" s="47">
        <f>(O10/P$34)</f>
        <v>22.220492214967354</v>
      </c>
      <c r="Q10" s="9"/>
    </row>
    <row r="11" spans="1:17" ht="15.75">
      <c r="A11" s="29" t="s">
        <v>17</v>
      </c>
      <c r="B11" s="30"/>
      <c r="C11" s="31"/>
      <c r="D11" s="32">
        <f>SUM(D12:D16)</f>
        <v>531345</v>
      </c>
      <c r="E11" s="32">
        <f>SUM(E12:E16)</f>
        <v>0</v>
      </c>
      <c r="F11" s="32">
        <f>SUM(F12:F16)</f>
        <v>0</v>
      </c>
      <c r="G11" s="32">
        <f>SUM(G12:G16)</f>
        <v>0</v>
      </c>
      <c r="H11" s="32">
        <f>SUM(H12:H16)</f>
        <v>0</v>
      </c>
      <c r="I11" s="32">
        <f>SUM(I12:I16)</f>
        <v>0</v>
      </c>
      <c r="J11" s="32">
        <f>SUM(J12:J16)</f>
        <v>0</v>
      </c>
      <c r="K11" s="32">
        <f>SUM(K12:K16)</f>
        <v>0</v>
      </c>
      <c r="L11" s="32">
        <f>SUM(L12:L16)</f>
        <v>0</v>
      </c>
      <c r="M11" s="32">
        <f>SUM(M12:M16)</f>
        <v>0</v>
      </c>
      <c r="N11" s="32">
        <f>SUM(N12:N16)</f>
        <v>0</v>
      </c>
      <c r="O11" s="44">
        <f>SUM(D11:N11)</f>
        <v>531345</v>
      </c>
      <c r="P11" s="45">
        <f>(O11/P$34)</f>
        <v>266.8734304369664</v>
      </c>
      <c r="Q11" s="10"/>
    </row>
    <row r="12" spans="1:17" ht="15">
      <c r="A12" s="12"/>
      <c r="B12" s="25">
        <v>322</v>
      </c>
      <c r="C12" s="20" t="s">
        <v>128</v>
      </c>
      <c r="D12" s="46">
        <v>391753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391753</v>
      </c>
      <c r="P12" s="47">
        <f>(O12/P$34)</f>
        <v>196.76192867905576</v>
      </c>
      <c r="Q12" s="9"/>
    </row>
    <row r="13" spans="1:17" ht="15">
      <c r="A13" s="12"/>
      <c r="B13" s="25">
        <v>323.1</v>
      </c>
      <c r="C13" s="20" t="s">
        <v>18</v>
      </c>
      <c r="D13" s="46">
        <v>109371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109371</v>
      </c>
      <c r="P13" s="47">
        <f>(O13/P$34)</f>
        <v>54.932697137117025</v>
      </c>
      <c r="Q13" s="9"/>
    </row>
    <row r="14" spans="1:17" ht="15">
      <c r="A14" s="12"/>
      <c r="B14" s="25">
        <v>323.4</v>
      </c>
      <c r="C14" s="20" t="s">
        <v>19</v>
      </c>
      <c r="D14" s="46">
        <v>1899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1899</v>
      </c>
      <c r="P14" s="47">
        <f>(O14/P$34)</f>
        <v>0.9537920642893019</v>
      </c>
      <c r="Q14" s="9"/>
    </row>
    <row r="15" spans="1:17" ht="15">
      <c r="A15" s="12"/>
      <c r="B15" s="25">
        <v>323.7</v>
      </c>
      <c r="C15" s="20" t="s">
        <v>20</v>
      </c>
      <c r="D15" s="46">
        <v>26422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26422</v>
      </c>
      <c r="P15" s="47">
        <f>(O15/P$34)</f>
        <v>13.2707182320442</v>
      </c>
      <c r="Q15" s="9"/>
    </row>
    <row r="16" spans="1:17" ht="15">
      <c r="A16" s="12"/>
      <c r="B16" s="25">
        <v>329.5</v>
      </c>
      <c r="C16" s="20" t="s">
        <v>129</v>
      </c>
      <c r="D16" s="46">
        <v>1900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1900</v>
      </c>
      <c r="P16" s="47">
        <f>(O16/P$34)</f>
        <v>0.9542943244600703</v>
      </c>
      <c r="Q16" s="9"/>
    </row>
    <row r="17" spans="1:17" ht="15.75">
      <c r="A17" s="29" t="s">
        <v>130</v>
      </c>
      <c r="B17" s="30"/>
      <c r="C17" s="31"/>
      <c r="D17" s="32">
        <f>SUM(D18:D23)</f>
        <v>184599</v>
      </c>
      <c r="E17" s="32">
        <f>SUM(E18:E23)</f>
        <v>88584</v>
      </c>
      <c r="F17" s="32">
        <f>SUM(F18:F23)</f>
        <v>0</v>
      </c>
      <c r="G17" s="32">
        <f>SUM(G18:G23)</f>
        <v>0</v>
      </c>
      <c r="H17" s="32">
        <f>SUM(H18:H23)</f>
        <v>0</v>
      </c>
      <c r="I17" s="32">
        <f>SUM(I18:I23)</f>
        <v>0</v>
      </c>
      <c r="J17" s="32">
        <f>SUM(J18:J23)</f>
        <v>0</v>
      </c>
      <c r="K17" s="32">
        <f>SUM(K18:K23)</f>
        <v>0</v>
      </c>
      <c r="L17" s="32">
        <f>SUM(L18:L23)</f>
        <v>0</v>
      </c>
      <c r="M17" s="32">
        <f>SUM(M18:M23)</f>
        <v>0</v>
      </c>
      <c r="N17" s="32">
        <f>SUM(N18:N23)</f>
        <v>0</v>
      </c>
      <c r="O17" s="44">
        <f>SUM(D17:N17)</f>
        <v>273183</v>
      </c>
      <c r="P17" s="45">
        <f>(O17/P$34)</f>
        <v>137.2089402310397</v>
      </c>
      <c r="Q17" s="10"/>
    </row>
    <row r="18" spans="1:17" ht="15">
      <c r="A18" s="12"/>
      <c r="B18" s="25">
        <v>334.42</v>
      </c>
      <c r="C18" s="20" t="s">
        <v>116</v>
      </c>
      <c r="D18" s="46">
        <v>0</v>
      </c>
      <c r="E18" s="46">
        <v>87706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aca="true" t="shared" si="0" ref="O18:O23">SUM(D18:N18)</f>
        <v>87706</v>
      </c>
      <c r="P18" s="47">
        <f>(O18/P$34)</f>
        <v>44.051230537418384</v>
      </c>
      <c r="Q18" s="9"/>
    </row>
    <row r="19" spans="1:17" ht="15">
      <c r="A19" s="12"/>
      <c r="B19" s="25">
        <v>334.7</v>
      </c>
      <c r="C19" s="20" t="s">
        <v>100</v>
      </c>
      <c r="D19" s="46">
        <v>0</v>
      </c>
      <c r="E19" s="46">
        <v>878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0"/>
        <v>878</v>
      </c>
      <c r="P19" s="47">
        <f>(O19/P$34)</f>
        <v>0.44098442993470616</v>
      </c>
      <c r="Q19" s="9"/>
    </row>
    <row r="20" spans="1:17" ht="15">
      <c r="A20" s="12"/>
      <c r="B20" s="25">
        <v>335.125</v>
      </c>
      <c r="C20" s="20" t="s">
        <v>131</v>
      </c>
      <c r="D20" s="46">
        <v>82272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0"/>
        <v>82272</v>
      </c>
      <c r="P20" s="47">
        <f>(O20/P$34)</f>
        <v>41.32194876946258</v>
      </c>
      <c r="Q20" s="9"/>
    </row>
    <row r="21" spans="1:17" ht="15">
      <c r="A21" s="12"/>
      <c r="B21" s="25">
        <v>335.14</v>
      </c>
      <c r="C21" s="20" t="s">
        <v>105</v>
      </c>
      <c r="D21" s="46">
        <v>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0"/>
        <v>87</v>
      </c>
      <c r="P21" s="47">
        <f>(O21/P$34)</f>
        <v>0.04369663485685585</v>
      </c>
      <c r="Q21" s="9"/>
    </row>
    <row r="22" spans="1:17" ht="15">
      <c r="A22" s="12"/>
      <c r="B22" s="25">
        <v>335.15</v>
      </c>
      <c r="C22" s="20" t="s">
        <v>88</v>
      </c>
      <c r="D22" s="46">
        <v>636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0"/>
        <v>636</v>
      </c>
      <c r="P22" s="47">
        <f>(O22/P$34)</f>
        <v>0.31943746860873934</v>
      </c>
      <c r="Q22" s="9"/>
    </row>
    <row r="23" spans="1:17" ht="15">
      <c r="A23" s="12"/>
      <c r="B23" s="25">
        <v>335.18</v>
      </c>
      <c r="C23" s="20" t="s">
        <v>132</v>
      </c>
      <c r="D23" s="46">
        <v>101604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0"/>
        <v>101604</v>
      </c>
      <c r="P23" s="47">
        <f>(O23/P$34)</f>
        <v>51.031642390758414</v>
      </c>
      <c r="Q23" s="9"/>
    </row>
    <row r="24" spans="1:17" ht="15.75">
      <c r="A24" s="29" t="s">
        <v>33</v>
      </c>
      <c r="B24" s="30"/>
      <c r="C24" s="31"/>
      <c r="D24" s="32">
        <f>SUM(D25:D26)</f>
        <v>334942</v>
      </c>
      <c r="E24" s="32">
        <f>SUM(E25:E26)</f>
        <v>0</v>
      </c>
      <c r="F24" s="32">
        <f>SUM(F25:F26)</f>
        <v>0</v>
      </c>
      <c r="G24" s="32">
        <f>SUM(G25:G26)</f>
        <v>0</v>
      </c>
      <c r="H24" s="32">
        <f>SUM(H25:H26)</f>
        <v>0</v>
      </c>
      <c r="I24" s="32">
        <f>SUM(I25:I26)</f>
        <v>0</v>
      </c>
      <c r="J24" s="32">
        <f>SUM(J25:J26)</f>
        <v>0</v>
      </c>
      <c r="K24" s="32">
        <f>SUM(K25:K26)</f>
        <v>0</v>
      </c>
      <c r="L24" s="32">
        <f>SUM(L25:L26)</f>
        <v>0</v>
      </c>
      <c r="M24" s="32">
        <f>SUM(M25:M26)</f>
        <v>0</v>
      </c>
      <c r="N24" s="32">
        <f>SUM(N25:N26)</f>
        <v>0</v>
      </c>
      <c r="O24" s="32">
        <f>SUM(D24:N24)</f>
        <v>334942</v>
      </c>
      <c r="P24" s="45">
        <f>(O24/P$34)</f>
        <v>168.22802611752888</v>
      </c>
      <c r="Q24" s="10"/>
    </row>
    <row r="25" spans="1:17" ht="15">
      <c r="A25" s="12"/>
      <c r="B25" s="25">
        <v>341.9</v>
      </c>
      <c r="C25" s="20" t="s">
        <v>111</v>
      </c>
      <c r="D25" s="46">
        <v>6764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6764</v>
      </c>
      <c r="P25" s="47">
        <f>(O25/P$34)</f>
        <v>3.39728779507785</v>
      </c>
      <c r="Q25" s="9"/>
    </row>
    <row r="26" spans="1:17" ht="15">
      <c r="A26" s="12"/>
      <c r="B26" s="25">
        <v>343.4</v>
      </c>
      <c r="C26" s="20" t="s">
        <v>36</v>
      </c>
      <c r="D26" s="46">
        <v>328178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328178</v>
      </c>
      <c r="P26" s="47">
        <f>(O26/P$34)</f>
        <v>164.83073832245103</v>
      </c>
      <c r="Q26" s="9"/>
    </row>
    <row r="27" spans="1:17" ht="15.75">
      <c r="A27" s="29" t="s">
        <v>34</v>
      </c>
      <c r="B27" s="30"/>
      <c r="C27" s="31"/>
      <c r="D27" s="32">
        <f>SUM(D28:D28)</f>
        <v>1611</v>
      </c>
      <c r="E27" s="32">
        <f>SUM(E28:E28)</f>
        <v>0</v>
      </c>
      <c r="F27" s="32">
        <f>SUM(F28:F28)</f>
        <v>0</v>
      </c>
      <c r="G27" s="32">
        <f>SUM(G28:G28)</f>
        <v>0</v>
      </c>
      <c r="H27" s="32">
        <f>SUM(H28:H28)</f>
        <v>0</v>
      </c>
      <c r="I27" s="32">
        <f>SUM(I28:I28)</f>
        <v>0</v>
      </c>
      <c r="J27" s="32">
        <f>SUM(J28:J28)</f>
        <v>0</v>
      </c>
      <c r="K27" s="32">
        <f>SUM(K28:K28)</f>
        <v>0</v>
      </c>
      <c r="L27" s="32">
        <f>SUM(L28:L28)</f>
        <v>0</v>
      </c>
      <c r="M27" s="32">
        <f>SUM(M28:M28)</f>
        <v>0</v>
      </c>
      <c r="N27" s="32">
        <f>SUM(N28:N28)</f>
        <v>0</v>
      </c>
      <c r="O27" s="32">
        <f>SUM(D27:N27)</f>
        <v>1611</v>
      </c>
      <c r="P27" s="45">
        <f>(O27/P$34)</f>
        <v>0.8091411351079859</v>
      </c>
      <c r="Q27" s="10"/>
    </row>
    <row r="28" spans="1:17" ht="15">
      <c r="A28" s="13"/>
      <c r="B28" s="39">
        <v>359</v>
      </c>
      <c r="C28" s="21" t="s">
        <v>65</v>
      </c>
      <c r="D28" s="46">
        <v>1611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1611</v>
      </c>
      <c r="P28" s="47">
        <f>(O28/P$34)</f>
        <v>0.8091411351079859</v>
      </c>
      <c r="Q28" s="9"/>
    </row>
    <row r="29" spans="1:17" ht="15.75">
      <c r="A29" s="29" t="s">
        <v>4</v>
      </c>
      <c r="B29" s="30"/>
      <c r="C29" s="31"/>
      <c r="D29" s="32">
        <f>SUM(D30:D31)</f>
        <v>84730</v>
      </c>
      <c r="E29" s="32">
        <f>SUM(E30:E31)</f>
        <v>806</v>
      </c>
      <c r="F29" s="32">
        <f>SUM(F30:F31)</f>
        <v>0</v>
      </c>
      <c r="G29" s="32">
        <f>SUM(G30:G31)</f>
        <v>0</v>
      </c>
      <c r="H29" s="32">
        <f>SUM(H30:H31)</f>
        <v>0</v>
      </c>
      <c r="I29" s="32">
        <f>SUM(I30:I31)</f>
        <v>0</v>
      </c>
      <c r="J29" s="32">
        <f>SUM(J30:J31)</f>
        <v>0</v>
      </c>
      <c r="K29" s="32">
        <f>SUM(K30:K31)</f>
        <v>0</v>
      </c>
      <c r="L29" s="32">
        <f>SUM(L30:L31)</f>
        <v>0</v>
      </c>
      <c r="M29" s="32">
        <f>SUM(M30:M31)</f>
        <v>0</v>
      </c>
      <c r="N29" s="32">
        <f>SUM(N30:N31)</f>
        <v>0</v>
      </c>
      <c r="O29" s="32">
        <f>SUM(D29:N29)</f>
        <v>85536</v>
      </c>
      <c r="P29" s="45">
        <f>(O29/P$34)</f>
        <v>42.96132596685083</v>
      </c>
      <c r="Q29" s="10"/>
    </row>
    <row r="30" spans="1:17" ht="15">
      <c r="A30" s="12"/>
      <c r="B30" s="25">
        <v>361.1</v>
      </c>
      <c r="C30" s="20" t="s">
        <v>39</v>
      </c>
      <c r="D30" s="46">
        <v>7801</v>
      </c>
      <c r="E30" s="46">
        <v>806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8607</v>
      </c>
      <c r="P30" s="47">
        <f>(O30/P$34)</f>
        <v>4.3229532898041185</v>
      </c>
      <c r="Q30" s="9"/>
    </row>
    <row r="31" spans="1:17" ht="15.75" thickBot="1">
      <c r="A31" s="12"/>
      <c r="B31" s="25">
        <v>369.9</v>
      </c>
      <c r="C31" s="20" t="s">
        <v>59</v>
      </c>
      <c r="D31" s="46">
        <v>76929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76929</v>
      </c>
      <c r="P31" s="47">
        <f>(O31/P$34)</f>
        <v>38.63837267704671</v>
      </c>
      <c r="Q31" s="9"/>
    </row>
    <row r="32" spans="1:120" ht="16.5" thickBot="1">
      <c r="A32" s="14" t="s">
        <v>37</v>
      </c>
      <c r="B32" s="23"/>
      <c r="C32" s="22"/>
      <c r="D32" s="15">
        <f>SUM(D5,D11,D17,D24,D27,D29)</f>
        <v>2712330</v>
      </c>
      <c r="E32" s="15">
        <f aca="true" t="shared" si="1" ref="E32:N32">SUM(E5,E11,E17,E24,E27,E29)</f>
        <v>139171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5">
        <f t="shared" si="1"/>
        <v>0</v>
      </c>
      <c r="O32" s="15">
        <f>SUM(D32:N32)</f>
        <v>2851501</v>
      </c>
      <c r="P32" s="38">
        <f>(O32/P$34)</f>
        <v>1432.195379206429</v>
      </c>
      <c r="Q32" s="6"/>
      <c r="R32" s="2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</row>
    <row r="33" spans="1:16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</row>
    <row r="34" spans="1:16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8" t="s">
        <v>121</v>
      </c>
      <c r="N34" s="48"/>
      <c r="O34" s="48"/>
      <c r="P34" s="43">
        <v>1991</v>
      </c>
    </row>
    <row r="35" spans="1:16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1"/>
    </row>
    <row r="36" spans="1:16" ht="15.75" customHeight="1" thickBot="1">
      <c r="A36" s="52" t="s">
        <v>61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4"/>
    </row>
  </sheetData>
  <sheetProtection/>
  <mergeCells count="10">
    <mergeCell ref="M34:O34"/>
    <mergeCell ref="A35:P35"/>
    <mergeCell ref="A36:P3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882620</v>
      </c>
      <c r="E5" s="27">
        <f t="shared" si="0"/>
        <v>101297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8">SUM(D5:M5)</f>
        <v>983917</v>
      </c>
      <c r="O5" s="33">
        <f aca="true" t="shared" si="2" ref="O5:O38">(N5/O$40)</f>
        <v>416.7373994070309</v>
      </c>
      <c r="P5" s="6"/>
    </row>
    <row r="6" spans="1:16" ht="15">
      <c r="A6" s="12"/>
      <c r="B6" s="25">
        <v>311</v>
      </c>
      <c r="C6" s="20" t="s">
        <v>3</v>
      </c>
      <c r="D6" s="46">
        <v>703348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703348</v>
      </c>
      <c r="O6" s="47">
        <f t="shared" si="2"/>
        <v>297.9025836509953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48965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48965</v>
      </c>
      <c r="O7" s="47">
        <f t="shared" si="2"/>
        <v>20.739093604404914</v>
      </c>
      <c r="P7" s="9"/>
    </row>
    <row r="8" spans="1:16" ht="15">
      <c r="A8" s="12"/>
      <c r="B8" s="25">
        <v>314.1</v>
      </c>
      <c r="C8" s="20" t="s">
        <v>13</v>
      </c>
      <c r="D8" s="46">
        <v>69484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69484</v>
      </c>
      <c r="O8" s="47">
        <f t="shared" si="2"/>
        <v>29.429902583650996</v>
      </c>
      <c r="P8" s="9"/>
    </row>
    <row r="9" spans="1:16" ht="15">
      <c r="A9" s="12"/>
      <c r="B9" s="25">
        <v>314.3</v>
      </c>
      <c r="C9" s="20" t="s">
        <v>68</v>
      </c>
      <c r="D9" s="46">
        <v>0</v>
      </c>
      <c r="E9" s="46">
        <v>52332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52332</v>
      </c>
      <c r="O9" s="47">
        <f t="shared" si="2"/>
        <v>22.165184243964422</v>
      </c>
      <c r="P9" s="9"/>
    </row>
    <row r="10" spans="1:16" ht="15">
      <c r="A10" s="12"/>
      <c r="B10" s="25">
        <v>314.4</v>
      </c>
      <c r="C10" s="20" t="s">
        <v>15</v>
      </c>
      <c r="D10" s="46">
        <v>1104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1104</v>
      </c>
      <c r="O10" s="47">
        <f t="shared" si="2"/>
        <v>0.4675984752223634</v>
      </c>
      <c r="P10" s="9"/>
    </row>
    <row r="11" spans="1:16" ht="15">
      <c r="A11" s="12"/>
      <c r="B11" s="25">
        <v>314.9</v>
      </c>
      <c r="C11" s="20" t="s">
        <v>53</v>
      </c>
      <c r="D11" s="46">
        <v>108684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108684</v>
      </c>
      <c r="O11" s="47">
        <f t="shared" si="2"/>
        <v>46.03303684879288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SUM(D13:D17)</f>
        <v>218918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218918</v>
      </c>
      <c r="O12" s="45">
        <f t="shared" si="2"/>
        <v>92.72257518000848</v>
      </c>
      <c r="P12" s="10"/>
    </row>
    <row r="13" spans="1:16" ht="15">
      <c r="A13" s="12"/>
      <c r="B13" s="25">
        <v>322</v>
      </c>
      <c r="C13" s="20" t="s">
        <v>0</v>
      </c>
      <c r="D13" s="46">
        <v>85590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85590</v>
      </c>
      <c r="O13" s="47">
        <f t="shared" si="2"/>
        <v>36.251588310038116</v>
      </c>
      <c r="P13" s="9"/>
    </row>
    <row r="14" spans="1:16" ht="15">
      <c r="A14" s="12"/>
      <c r="B14" s="25">
        <v>323.1</v>
      </c>
      <c r="C14" s="20" t="s">
        <v>18</v>
      </c>
      <c r="D14" s="46">
        <v>83557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83557</v>
      </c>
      <c r="O14" s="47">
        <f t="shared" si="2"/>
        <v>35.39051249470563</v>
      </c>
      <c r="P14" s="9"/>
    </row>
    <row r="15" spans="1:16" ht="15">
      <c r="A15" s="12"/>
      <c r="B15" s="25">
        <v>323.4</v>
      </c>
      <c r="C15" s="20" t="s">
        <v>19</v>
      </c>
      <c r="D15" s="46">
        <v>1082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1082</v>
      </c>
      <c r="O15" s="47">
        <f t="shared" si="2"/>
        <v>0.458280389665396</v>
      </c>
      <c r="P15" s="9"/>
    </row>
    <row r="16" spans="1:16" ht="15">
      <c r="A16" s="12"/>
      <c r="B16" s="25">
        <v>323.7</v>
      </c>
      <c r="C16" s="20" t="s">
        <v>20</v>
      </c>
      <c r="D16" s="46">
        <v>29188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29188</v>
      </c>
      <c r="O16" s="47">
        <f t="shared" si="2"/>
        <v>12.362558238034731</v>
      </c>
      <c r="P16" s="9"/>
    </row>
    <row r="17" spans="1:16" ht="15">
      <c r="A17" s="12"/>
      <c r="B17" s="25">
        <v>329</v>
      </c>
      <c r="C17" s="20" t="s">
        <v>21</v>
      </c>
      <c r="D17" s="46">
        <v>19501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19501</v>
      </c>
      <c r="O17" s="47">
        <f t="shared" si="2"/>
        <v>8.259635747564591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SUM(D19:D25)</f>
        <v>236249</v>
      </c>
      <c r="E18" s="32">
        <f t="shared" si="4"/>
        <v>179896</v>
      </c>
      <c r="F18" s="32">
        <f t="shared" si="4"/>
        <v>0</v>
      </c>
      <c r="G18" s="32">
        <f t="shared" si="4"/>
        <v>356300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772445</v>
      </c>
      <c r="O18" s="45">
        <f t="shared" si="2"/>
        <v>327.1685726387124</v>
      </c>
      <c r="P18" s="10"/>
    </row>
    <row r="19" spans="1:16" ht="15">
      <c r="A19" s="12"/>
      <c r="B19" s="25">
        <v>334.1</v>
      </c>
      <c r="C19" s="20" t="s">
        <v>55</v>
      </c>
      <c r="D19" s="46">
        <v>2187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2187</v>
      </c>
      <c r="O19" s="47">
        <f t="shared" si="2"/>
        <v>0.9263024142312579</v>
      </c>
      <c r="P19" s="9"/>
    </row>
    <row r="20" spans="1:16" ht="15">
      <c r="A20" s="12"/>
      <c r="B20" s="25">
        <v>334.49</v>
      </c>
      <c r="C20" s="20" t="s">
        <v>56</v>
      </c>
      <c r="D20" s="46">
        <v>0</v>
      </c>
      <c r="E20" s="46">
        <v>0</v>
      </c>
      <c r="F20" s="46">
        <v>0</v>
      </c>
      <c r="G20" s="46">
        <v>356300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356300</v>
      </c>
      <c r="O20" s="47">
        <f t="shared" si="2"/>
        <v>150.91063108852182</v>
      </c>
      <c r="P20" s="9"/>
    </row>
    <row r="21" spans="1:16" ht="15">
      <c r="A21" s="12"/>
      <c r="B21" s="25">
        <v>335.12</v>
      </c>
      <c r="C21" s="20" t="s">
        <v>25</v>
      </c>
      <c r="D21" s="46">
        <v>79907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79907</v>
      </c>
      <c r="O21" s="47">
        <f t="shared" si="2"/>
        <v>33.844557390936046</v>
      </c>
      <c r="P21" s="9"/>
    </row>
    <row r="22" spans="1:16" ht="15">
      <c r="A22" s="12"/>
      <c r="B22" s="25">
        <v>335.15</v>
      </c>
      <c r="C22" s="20" t="s">
        <v>27</v>
      </c>
      <c r="D22" s="46">
        <v>3169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3169</v>
      </c>
      <c r="O22" s="47">
        <f t="shared" si="2"/>
        <v>1.3422278695468022</v>
      </c>
      <c r="P22" s="9"/>
    </row>
    <row r="23" spans="1:16" ht="15">
      <c r="A23" s="12"/>
      <c r="B23" s="25">
        <v>335.18</v>
      </c>
      <c r="C23" s="20" t="s">
        <v>28</v>
      </c>
      <c r="D23" s="46">
        <v>150986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150986</v>
      </c>
      <c r="O23" s="47">
        <f t="shared" si="2"/>
        <v>63.95002117746718</v>
      </c>
      <c r="P23" s="9"/>
    </row>
    <row r="24" spans="1:16" ht="15">
      <c r="A24" s="12"/>
      <c r="B24" s="25">
        <v>337.4</v>
      </c>
      <c r="C24" s="20" t="s">
        <v>69</v>
      </c>
      <c r="D24" s="46">
        <v>0</v>
      </c>
      <c r="E24" s="46">
        <v>78896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78896</v>
      </c>
      <c r="O24" s="47">
        <f t="shared" si="2"/>
        <v>33.41634900465904</v>
      </c>
      <c r="P24" s="9"/>
    </row>
    <row r="25" spans="1:16" ht="15">
      <c r="A25" s="12"/>
      <c r="B25" s="25">
        <v>337.7</v>
      </c>
      <c r="C25" s="20" t="s">
        <v>70</v>
      </c>
      <c r="D25" s="46">
        <v>0</v>
      </c>
      <c r="E25" s="46">
        <v>101000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101000</v>
      </c>
      <c r="O25" s="47">
        <f t="shared" si="2"/>
        <v>42.778483693350275</v>
      </c>
      <c r="P25" s="9"/>
    </row>
    <row r="26" spans="1:16" ht="15.75">
      <c r="A26" s="29" t="s">
        <v>33</v>
      </c>
      <c r="B26" s="30"/>
      <c r="C26" s="31"/>
      <c r="D26" s="32">
        <f aca="true" t="shared" si="5" ref="D26:M26">SUM(D27:D28)</f>
        <v>312986</v>
      </c>
      <c r="E26" s="32">
        <f t="shared" si="5"/>
        <v>500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313486</v>
      </c>
      <c r="O26" s="45">
        <f t="shared" si="2"/>
        <v>132.7767894959763</v>
      </c>
      <c r="P26" s="10"/>
    </row>
    <row r="27" spans="1:16" ht="15">
      <c r="A27" s="12"/>
      <c r="B27" s="25">
        <v>342.9</v>
      </c>
      <c r="C27" s="20" t="s">
        <v>71</v>
      </c>
      <c r="D27" s="46">
        <v>0</v>
      </c>
      <c r="E27" s="46">
        <v>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500</v>
      </c>
      <c r="O27" s="47">
        <f t="shared" si="2"/>
        <v>0.2117746717492588</v>
      </c>
      <c r="P27" s="9"/>
    </row>
    <row r="28" spans="1:16" ht="15">
      <c r="A28" s="12"/>
      <c r="B28" s="25">
        <v>343.4</v>
      </c>
      <c r="C28" s="20" t="s">
        <v>36</v>
      </c>
      <c r="D28" s="46">
        <v>312986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312986</v>
      </c>
      <c r="O28" s="47">
        <f t="shared" si="2"/>
        <v>132.56501482422703</v>
      </c>
      <c r="P28" s="9"/>
    </row>
    <row r="29" spans="1:16" ht="15.75">
      <c r="A29" s="29" t="s">
        <v>34</v>
      </c>
      <c r="B29" s="30"/>
      <c r="C29" s="31"/>
      <c r="D29" s="32">
        <f aca="true" t="shared" si="6" ref="D29:M29">SUM(D30:D30)</f>
        <v>34855</v>
      </c>
      <c r="E29" s="32">
        <f t="shared" si="6"/>
        <v>169634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204489</v>
      </c>
      <c r="O29" s="45">
        <f t="shared" si="2"/>
        <v>86.61118170266836</v>
      </c>
      <c r="P29" s="10"/>
    </row>
    <row r="30" spans="1:16" ht="15">
      <c r="A30" s="13"/>
      <c r="B30" s="39">
        <v>351.1</v>
      </c>
      <c r="C30" s="21" t="s">
        <v>38</v>
      </c>
      <c r="D30" s="46">
        <v>34855</v>
      </c>
      <c r="E30" s="46">
        <v>169634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204489</v>
      </c>
      <c r="O30" s="47">
        <f t="shared" si="2"/>
        <v>86.61118170266836</v>
      </c>
      <c r="P30" s="9"/>
    </row>
    <row r="31" spans="1:16" ht="15.75">
      <c r="A31" s="29" t="s">
        <v>4</v>
      </c>
      <c r="B31" s="30"/>
      <c r="C31" s="31"/>
      <c r="D31" s="32">
        <f aca="true" t="shared" si="7" ref="D31:M31">SUM(D32:D35)</f>
        <v>25554</v>
      </c>
      <c r="E31" s="32">
        <f t="shared" si="7"/>
        <v>900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1"/>
        <v>26454</v>
      </c>
      <c r="O31" s="45">
        <f t="shared" si="2"/>
        <v>11.204574332909784</v>
      </c>
      <c r="P31" s="10"/>
    </row>
    <row r="32" spans="1:16" ht="15">
      <c r="A32" s="12"/>
      <c r="B32" s="25">
        <v>361.1</v>
      </c>
      <c r="C32" s="20" t="s">
        <v>39</v>
      </c>
      <c r="D32" s="46">
        <v>3568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3568</v>
      </c>
      <c r="O32" s="47">
        <f t="shared" si="2"/>
        <v>1.5112240576027107</v>
      </c>
      <c r="P32" s="9"/>
    </row>
    <row r="33" spans="1:16" ht="15">
      <c r="A33" s="12"/>
      <c r="B33" s="25">
        <v>362</v>
      </c>
      <c r="C33" s="20" t="s">
        <v>72</v>
      </c>
      <c r="D33" s="46">
        <v>9886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9886</v>
      </c>
      <c r="O33" s="47">
        <f t="shared" si="2"/>
        <v>4.187208809826345</v>
      </c>
      <c r="P33" s="9"/>
    </row>
    <row r="34" spans="1:16" ht="15">
      <c r="A34" s="12"/>
      <c r="B34" s="25">
        <v>366</v>
      </c>
      <c r="C34" s="20" t="s">
        <v>73</v>
      </c>
      <c r="D34" s="46">
        <v>0</v>
      </c>
      <c r="E34" s="46">
        <v>900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900</v>
      </c>
      <c r="O34" s="47">
        <f t="shared" si="2"/>
        <v>0.3811944091486658</v>
      </c>
      <c r="P34" s="9"/>
    </row>
    <row r="35" spans="1:16" ht="15">
      <c r="A35" s="12"/>
      <c r="B35" s="25">
        <v>369.9</v>
      </c>
      <c r="C35" s="20" t="s">
        <v>59</v>
      </c>
      <c r="D35" s="46">
        <v>12100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12100</v>
      </c>
      <c r="O35" s="47">
        <f t="shared" si="2"/>
        <v>5.124947056332062</v>
      </c>
      <c r="P35" s="9"/>
    </row>
    <row r="36" spans="1:16" ht="15.75">
      <c r="A36" s="29" t="s">
        <v>35</v>
      </c>
      <c r="B36" s="30"/>
      <c r="C36" s="31"/>
      <c r="D36" s="32">
        <f aca="true" t="shared" si="8" ref="D36:M36">SUM(D37:D37)</f>
        <v>0</v>
      </c>
      <c r="E36" s="32">
        <f t="shared" si="8"/>
        <v>7000</v>
      </c>
      <c r="F36" s="32">
        <f t="shared" si="8"/>
        <v>0</v>
      </c>
      <c r="G36" s="32">
        <f t="shared" si="8"/>
        <v>33387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1"/>
        <v>40387</v>
      </c>
      <c r="O36" s="45">
        <f t="shared" si="2"/>
        <v>17.10588733587463</v>
      </c>
      <c r="P36" s="9"/>
    </row>
    <row r="37" spans="1:16" ht="15.75" thickBot="1">
      <c r="A37" s="12"/>
      <c r="B37" s="25">
        <v>381</v>
      </c>
      <c r="C37" s="20" t="s">
        <v>40</v>
      </c>
      <c r="D37" s="46">
        <v>0</v>
      </c>
      <c r="E37" s="46">
        <v>7000</v>
      </c>
      <c r="F37" s="46">
        <v>0</v>
      </c>
      <c r="G37" s="46">
        <v>33387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40387</v>
      </c>
      <c r="O37" s="47">
        <f t="shared" si="2"/>
        <v>17.10588733587463</v>
      </c>
      <c r="P37" s="9"/>
    </row>
    <row r="38" spans="1:119" ht="16.5" thickBot="1">
      <c r="A38" s="14" t="s">
        <v>37</v>
      </c>
      <c r="B38" s="23"/>
      <c r="C38" s="22"/>
      <c r="D38" s="15">
        <f aca="true" t="shared" si="9" ref="D38:M38">SUM(D5,D12,D18,D26,D29,D31,D36)</f>
        <v>1711182</v>
      </c>
      <c r="E38" s="15">
        <f t="shared" si="9"/>
        <v>459227</v>
      </c>
      <c r="F38" s="15">
        <f t="shared" si="9"/>
        <v>0</v>
      </c>
      <c r="G38" s="15">
        <f t="shared" si="9"/>
        <v>389687</v>
      </c>
      <c r="H38" s="15">
        <f t="shared" si="9"/>
        <v>0</v>
      </c>
      <c r="I38" s="15">
        <f t="shared" si="9"/>
        <v>0</v>
      </c>
      <c r="J38" s="15">
        <f t="shared" si="9"/>
        <v>0</v>
      </c>
      <c r="K38" s="15">
        <f t="shared" si="9"/>
        <v>0</v>
      </c>
      <c r="L38" s="15">
        <f t="shared" si="9"/>
        <v>0</v>
      </c>
      <c r="M38" s="15">
        <f t="shared" si="9"/>
        <v>0</v>
      </c>
      <c r="N38" s="15">
        <f t="shared" si="1"/>
        <v>2560096</v>
      </c>
      <c r="O38" s="38">
        <f t="shared" si="2"/>
        <v>1084.326980093181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5" ht="15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5" ht="15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74</v>
      </c>
      <c r="M40" s="48"/>
      <c r="N40" s="48"/>
      <c r="O40" s="43">
        <v>2361</v>
      </c>
    </row>
    <row r="41" spans="1:15" ht="1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5" ht="15.75" customHeight="1" thickBot="1">
      <c r="A42" s="52" t="s">
        <v>61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sheetProtection/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939307</v>
      </c>
      <c r="E5" s="27">
        <f t="shared" si="0"/>
        <v>137010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1076317</v>
      </c>
      <c r="O5" s="33">
        <f aca="true" t="shared" si="1" ref="O5:O36">(N5/O$38)</f>
        <v>459.7680478428022</v>
      </c>
      <c r="P5" s="6"/>
    </row>
    <row r="6" spans="1:16" ht="15">
      <c r="A6" s="12"/>
      <c r="B6" s="25">
        <v>311</v>
      </c>
      <c r="C6" s="20" t="s">
        <v>3</v>
      </c>
      <c r="D6" s="46">
        <v>770443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770443</v>
      </c>
      <c r="O6" s="47">
        <f t="shared" si="1"/>
        <v>329.1085006407518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16479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16479</v>
      </c>
      <c r="O7" s="47">
        <f t="shared" si="1"/>
        <v>7.03929944468176</v>
      </c>
      <c r="P7" s="9"/>
    </row>
    <row r="8" spans="1:16" ht="15">
      <c r="A8" s="12"/>
      <c r="B8" s="25">
        <v>312.41</v>
      </c>
      <c r="C8" s="20" t="s">
        <v>52</v>
      </c>
      <c r="D8" s="46">
        <v>0</v>
      </c>
      <c r="E8" s="46">
        <v>42656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42656</v>
      </c>
      <c r="O8" s="47">
        <f t="shared" si="1"/>
        <v>18.22127296027339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77875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77875</v>
      </c>
      <c r="O9" s="47">
        <f t="shared" si="1"/>
        <v>33.26569841947885</v>
      </c>
      <c r="P9" s="9"/>
    </row>
    <row r="10" spans="1:16" ht="15">
      <c r="A10" s="12"/>
      <c r="B10" s="25">
        <v>314.1</v>
      </c>
      <c r="C10" s="20" t="s">
        <v>13</v>
      </c>
      <c r="D10" s="46">
        <v>71081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71081</v>
      </c>
      <c r="O10" s="47">
        <f t="shared" si="1"/>
        <v>30.36351986330628</v>
      </c>
      <c r="P10" s="9"/>
    </row>
    <row r="11" spans="1:16" ht="15">
      <c r="A11" s="12"/>
      <c r="B11" s="25">
        <v>314.4</v>
      </c>
      <c r="C11" s="20" t="s">
        <v>15</v>
      </c>
      <c r="D11" s="46">
        <v>1344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1344</v>
      </c>
      <c r="O11" s="47">
        <f t="shared" si="1"/>
        <v>0.5741136266552755</v>
      </c>
      <c r="P11" s="9"/>
    </row>
    <row r="12" spans="1:16" ht="15">
      <c r="A12" s="12"/>
      <c r="B12" s="25">
        <v>314.9</v>
      </c>
      <c r="C12" s="20" t="s">
        <v>53</v>
      </c>
      <c r="D12" s="46">
        <v>96439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96439</v>
      </c>
      <c r="O12" s="47">
        <f t="shared" si="1"/>
        <v>41.19564288765485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215696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6">SUM(D13:M13)</f>
        <v>215696</v>
      </c>
      <c r="O13" s="45">
        <f t="shared" si="1"/>
        <v>92.13840239214011</v>
      </c>
      <c r="P13" s="10"/>
    </row>
    <row r="14" spans="1:16" ht="15">
      <c r="A14" s="12"/>
      <c r="B14" s="25">
        <v>323.1</v>
      </c>
      <c r="C14" s="20" t="s">
        <v>18</v>
      </c>
      <c r="D14" s="46">
        <v>87700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87700</v>
      </c>
      <c r="O14" s="47">
        <f t="shared" si="1"/>
        <v>37.46262281076463</v>
      </c>
      <c r="P14" s="9"/>
    </row>
    <row r="15" spans="1:16" ht="15">
      <c r="A15" s="12"/>
      <c r="B15" s="25">
        <v>323.4</v>
      </c>
      <c r="C15" s="20" t="s">
        <v>19</v>
      </c>
      <c r="D15" s="46">
        <v>1085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1085</v>
      </c>
      <c r="O15" s="47">
        <f t="shared" si="1"/>
        <v>0.4634771465185818</v>
      </c>
      <c r="P15" s="9"/>
    </row>
    <row r="16" spans="1:16" ht="15">
      <c r="A16" s="12"/>
      <c r="B16" s="25">
        <v>323.7</v>
      </c>
      <c r="C16" s="20" t="s">
        <v>20</v>
      </c>
      <c r="D16" s="46">
        <v>33646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33646</v>
      </c>
      <c r="O16" s="47">
        <f t="shared" si="1"/>
        <v>14.372490388722769</v>
      </c>
      <c r="P16" s="9"/>
    </row>
    <row r="17" spans="1:16" ht="15">
      <c r="A17" s="12"/>
      <c r="B17" s="25">
        <v>329</v>
      </c>
      <c r="C17" s="20" t="s">
        <v>21</v>
      </c>
      <c r="D17" s="46">
        <v>18224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18224</v>
      </c>
      <c r="O17" s="47">
        <f t="shared" si="1"/>
        <v>7.784707390004272</v>
      </c>
      <c r="P17" s="9"/>
    </row>
    <row r="18" spans="1:16" ht="15">
      <c r="A18" s="12"/>
      <c r="B18" s="25">
        <v>367</v>
      </c>
      <c r="C18" s="20" t="s">
        <v>54</v>
      </c>
      <c r="D18" s="46">
        <v>75041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75041</v>
      </c>
      <c r="O18" s="47">
        <f t="shared" si="1"/>
        <v>32.055104656129856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SUM(D20:D25)</f>
        <v>241844</v>
      </c>
      <c r="E19" s="32">
        <f t="shared" si="5"/>
        <v>169133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410977</v>
      </c>
      <c r="O19" s="45">
        <f t="shared" si="1"/>
        <v>175.5561725758223</v>
      </c>
      <c r="P19" s="10"/>
    </row>
    <row r="20" spans="1:16" ht="15">
      <c r="A20" s="12"/>
      <c r="B20" s="25">
        <v>334.1</v>
      </c>
      <c r="C20" s="20" t="s">
        <v>55</v>
      </c>
      <c r="D20" s="46">
        <v>0</v>
      </c>
      <c r="E20" s="46">
        <v>3110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3110</v>
      </c>
      <c r="O20" s="47">
        <f t="shared" si="1"/>
        <v>1.328492097394276</v>
      </c>
      <c r="P20" s="9"/>
    </row>
    <row r="21" spans="1:16" ht="15">
      <c r="A21" s="12"/>
      <c r="B21" s="25">
        <v>334.36</v>
      </c>
      <c r="C21" s="20" t="s">
        <v>23</v>
      </c>
      <c r="D21" s="46">
        <v>0</v>
      </c>
      <c r="E21" s="46">
        <v>48723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48723</v>
      </c>
      <c r="O21" s="47">
        <f t="shared" si="1"/>
        <v>20.812900469884664</v>
      </c>
      <c r="P21" s="9"/>
    </row>
    <row r="22" spans="1:16" ht="15">
      <c r="A22" s="12"/>
      <c r="B22" s="25">
        <v>334.49</v>
      </c>
      <c r="C22" s="20" t="s">
        <v>56</v>
      </c>
      <c r="D22" s="46">
        <v>0</v>
      </c>
      <c r="E22" s="46">
        <v>117300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117300</v>
      </c>
      <c r="O22" s="47">
        <f t="shared" si="1"/>
        <v>50.106791969243915</v>
      </c>
      <c r="P22" s="9"/>
    </row>
    <row r="23" spans="1:16" ht="15">
      <c r="A23" s="12"/>
      <c r="B23" s="25">
        <v>334.9</v>
      </c>
      <c r="C23" s="20" t="s">
        <v>24</v>
      </c>
      <c r="D23" s="46">
        <v>9980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9980</v>
      </c>
      <c r="O23" s="47">
        <f t="shared" si="1"/>
        <v>4.263135412217001</v>
      </c>
      <c r="P23" s="9"/>
    </row>
    <row r="24" spans="1:16" ht="15">
      <c r="A24" s="12"/>
      <c r="B24" s="25">
        <v>335.12</v>
      </c>
      <c r="C24" s="20" t="s">
        <v>25</v>
      </c>
      <c r="D24" s="46">
        <v>80138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80138</v>
      </c>
      <c r="O24" s="47">
        <f t="shared" si="1"/>
        <v>34.23237932507475</v>
      </c>
      <c r="P24" s="9"/>
    </row>
    <row r="25" spans="1:16" ht="15">
      <c r="A25" s="12"/>
      <c r="B25" s="25">
        <v>335.18</v>
      </c>
      <c r="C25" s="20" t="s">
        <v>28</v>
      </c>
      <c r="D25" s="46">
        <v>151726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151726</v>
      </c>
      <c r="O25" s="47">
        <f t="shared" si="1"/>
        <v>64.81247330200769</v>
      </c>
      <c r="P25" s="9"/>
    </row>
    <row r="26" spans="1:16" ht="15.75">
      <c r="A26" s="29" t="s">
        <v>33</v>
      </c>
      <c r="B26" s="30"/>
      <c r="C26" s="31"/>
      <c r="D26" s="32">
        <f aca="true" t="shared" si="6" ref="D26:M26">SUM(D27:D28)</f>
        <v>349966</v>
      </c>
      <c r="E26" s="32">
        <f t="shared" si="6"/>
        <v>500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350466</v>
      </c>
      <c r="O26" s="45">
        <f t="shared" si="1"/>
        <v>149.70781717214865</v>
      </c>
      <c r="P26" s="10"/>
    </row>
    <row r="27" spans="1:16" ht="15">
      <c r="A27" s="12"/>
      <c r="B27" s="25">
        <v>342.1</v>
      </c>
      <c r="C27" s="20" t="s">
        <v>57</v>
      </c>
      <c r="D27" s="46">
        <v>0</v>
      </c>
      <c r="E27" s="46">
        <v>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500</v>
      </c>
      <c r="O27" s="47">
        <f t="shared" si="1"/>
        <v>0.21358393848782573</v>
      </c>
      <c r="P27" s="9"/>
    </row>
    <row r="28" spans="1:16" ht="15">
      <c r="A28" s="12"/>
      <c r="B28" s="25">
        <v>343.4</v>
      </c>
      <c r="C28" s="20" t="s">
        <v>36</v>
      </c>
      <c r="D28" s="46">
        <v>349966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349966</v>
      </c>
      <c r="O28" s="47">
        <f t="shared" si="1"/>
        <v>149.49423323366082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SUM(D30:D30)</f>
        <v>14239</v>
      </c>
      <c r="E29" s="32">
        <f t="shared" si="7"/>
        <v>13720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27959</v>
      </c>
      <c r="O29" s="45">
        <f t="shared" si="1"/>
        <v>11.943186672362238</v>
      </c>
      <c r="P29" s="10"/>
    </row>
    <row r="30" spans="1:16" ht="15">
      <c r="A30" s="13"/>
      <c r="B30" s="39">
        <v>351.9</v>
      </c>
      <c r="C30" s="21" t="s">
        <v>58</v>
      </c>
      <c r="D30" s="46">
        <v>14239</v>
      </c>
      <c r="E30" s="46">
        <v>13720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27959</v>
      </c>
      <c r="O30" s="47">
        <f t="shared" si="1"/>
        <v>11.943186672362238</v>
      </c>
      <c r="P30" s="9"/>
    </row>
    <row r="31" spans="1:16" ht="15.75">
      <c r="A31" s="29" t="s">
        <v>4</v>
      </c>
      <c r="B31" s="30"/>
      <c r="C31" s="31"/>
      <c r="D31" s="32">
        <f aca="true" t="shared" si="8" ref="D31:M31">SUM(D32:D33)</f>
        <v>22507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22507</v>
      </c>
      <c r="O31" s="45">
        <f t="shared" si="1"/>
        <v>9.614267407090987</v>
      </c>
      <c r="P31" s="10"/>
    </row>
    <row r="32" spans="1:16" ht="15">
      <c r="A32" s="12"/>
      <c r="B32" s="25">
        <v>361.1</v>
      </c>
      <c r="C32" s="20" t="s">
        <v>39</v>
      </c>
      <c r="D32" s="46">
        <v>3906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3906</v>
      </c>
      <c r="O32" s="47">
        <f t="shared" si="1"/>
        <v>1.6685177274668945</v>
      </c>
      <c r="P32" s="9"/>
    </row>
    <row r="33" spans="1:16" ht="15">
      <c r="A33" s="12"/>
      <c r="B33" s="25">
        <v>369.9</v>
      </c>
      <c r="C33" s="20" t="s">
        <v>59</v>
      </c>
      <c r="D33" s="46">
        <v>18601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18601</v>
      </c>
      <c r="O33" s="47">
        <f t="shared" si="1"/>
        <v>7.945749679624092</v>
      </c>
      <c r="P33" s="9"/>
    </row>
    <row r="34" spans="1:16" ht="15.75">
      <c r="A34" s="29" t="s">
        <v>35</v>
      </c>
      <c r="B34" s="30"/>
      <c r="C34" s="31"/>
      <c r="D34" s="32">
        <f aca="true" t="shared" si="9" ref="D34:M34">SUM(D35:D35)</f>
        <v>0</v>
      </c>
      <c r="E34" s="32">
        <f t="shared" si="9"/>
        <v>7000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0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7000</v>
      </c>
      <c r="O34" s="45">
        <f t="shared" si="1"/>
        <v>2.99017513882956</v>
      </c>
      <c r="P34" s="9"/>
    </row>
    <row r="35" spans="1:16" ht="15.75" thickBot="1">
      <c r="A35" s="12"/>
      <c r="B35" s="25">
        <v>381</v>
      </c>
      <c r="C35" s="20" t="s">
        <v>40</v>
      </c>
      <c r="D35" s="46">
        <v>0</v>
      </c>
      <c r="E35" s="46">
        <v>7000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7000</v>
      </c>
      <c r="O35" s="47">
        <f t="shared" si="1"/>
        <v>2.99017513882956</v>
      </c>
      <c r="P35" s="9"/>
    </row>
    <row r="36" spans="1:119" ht="16.5" thickBot="1">
      <c r="A36" s="14" t="s">
        <v>37</v>
      </c>
      <c r="B36" s="23"/>
      <c r="C36" s="22"/>
      <c r="D36" s="15">
        <f aca="true" t="shared" si="10" ref="D36:M36">SUM(D5,D13,D19,D26,D29,D31,D34)</f>
        <v>1783559</v>
      </c>
      <c r="E36" s="15">
        <f t="shared" si="10"/>
        <v>327363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0</v>
      </c>
      <c r="J36" s="15">
        <f t="shared" si="10"/>
        <v>0</v>
      </c>
      <c r="K36" s="15">
        <f t="shared" si="10"/>
        <v>0</v>
      </c>
      <c r="L36" s="15">
        <f t="shared" si="10"/>
        <v>0</v>
      </c>
      <c r="M36" s="15">
        <f t="shared" si="10"/>
        <v>0</v>
      </c>
      <c r="N36" s="15">
        <f t="shared" si="4"/>
        <v>2110922</v>
      </c>
      <c r="O36" s="38">
        <f t="shared" si="1"/>
        <v>901.718069201196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60</v>
      </c>
      <c r="M38" s="48"/>
      <c r="N38" s="48"/>
      <c r="O38" s="43">
        <v>2341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customHeight="1" thickBot="1">
      <c r="A40" s="52" t="s">
        <v>61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927795</v>
      </c>
      <c r="E5" s="27">
        <f t="shared" si="0"/>
        <v>48164</v>
      </c>
      <c r="F5" s="27">
        <f t="shared" si="0"/>
        <v>0</v>
      </c>
      <c r="G5" s="27">
        <f t="shared" si="0"/>
        <v>74456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1050415</v>
      </c>
      <c r="O5" s="33">
        <f aca="true" t="shared" si="1" ref="O5:O36">(N5/O$38)</f>
        <v>451.7913978494624</v>
      </c>
      <c r="P5" s="6"/>
    </row>
    <row r="6" spans="1:16" ht="15">
      <c r="A6" s="12"/>
      <c r="B6" s="25">
        <v>311</v>
      </c>
      <c r="C6" s="20" t="s">
        <v>3</v>
      </c>
      <c r="D6" s="46">
        <v>754501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754501</v>
      </c>
      <c r="O6" s="47">
        <f t="shared" si="1"/>
        <v>324.51655913978493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48164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48164</v>
      </c>
      <c r="O7" s="47">
        <f t="shared" si="1"/>
        <v>20.715698924731182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0</v>
      </c>
      <c r="F8" s="46">
        <v>0</v>
      </c>
      <c r="G8" s="46">
        <v>74456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74456</v>
      </c>
      <c r="O8" s="47">
        <f t="shared" si="1"/>
        <v>32.024086021505376</v>
      </c>
      <c r="P8" s="9"/>
    </row>
    <row r="9" spans="1:16" ht="15">
      <c r="A9" s="12"/>
      <c r="B9" s="25">
        <v>314.1</v>
      </c>
      <c r="C9" s="20" t="s">
        <v>13</v>
      </c>
      <c r="D9" s="46">
        <v>71448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71448</v>
      </c>
      <c r="O9" s="47">
        <f t="shared" si="1"/>
        <v>30.73032258064516</v>
      </c>
      <c r="P9" s="9"/>
    </row>
    <row r="10" spans="1:16" ht="15">
      <c r="A10" s="12"/>
      <c r="B10" s="25">
        <v>314.2</v>
      </c>
      <c r="C10" s="20" t="s">
        <v>14</v>
      </c>
      <c r="D10" s="46">
        <v>96892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96892</v>
      </c>
      <c r="O10" s="47">
        <f t="shared" si="1"/>
        <v>41.673978494623654</v>
      </c>
      <c r="P10" s="9"/>
    </row>
    <row r="11" spans="1:16" ht="15">
      <c r="A11" s="12"/>
      <c r="B11" s="25">
        <v>314.4</v>
      </c>
      <c r="C11" s="20" t="s">
        <v>15</v>
      </c>
      <c r="D11" s="46">
        <v>1891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1891</v>
      </c>
      <c r="O11" s="47">
        <f t="shared" si="1"/>
        <v>0.8133333333333334</v>
      </c>
      <c r="P11" s="9"/>
    </row>
    <row r="12" spans="1:16" ht="15">
      <c r="A12" s="12"/>
      <c r="B12" s="25">
        <v>316</v>
      </c>
      <c r="C12" s="20" t="s">
        <v>16</v>
      </c>
      <c r="D12" s="46">
        <v>3063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3063</v>
      </c>
      <c r="O12" s="47">
        <f t="shared" si="1"/>
        <v>1.3174193548387096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SUM(D14:D18)</f>
        <v>222222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19">SUM(D13:M13)</f>
        <v>222222</v>
      </c>
      <c r="O13" s="45">
        <f t="shared" si="1"/>
        <v>95.57935483870968</v>
      </c>
      <c r="P13" s="10"/>
    </row>
    <row r="14" spans="1:16" ht="15">
      <c r="A14" s="12"/>
      <c r="B14" s="25">
        <v>322</v>
      </c>
      <c r="C14" s="20" t="s">
        <v>0</v>
      </c>
      <c r="D14" s="46">
        <v>64453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64453</v>
      </c>
      <c r="O14" s="47">
        <f t="shared" si="1"/>
        <v>27.721720430107528</v>
      </c>
      <c r="P14" s="9"/>
    </row>
    <row r="15" spans="1:16" ht="15">
      <c r="A15" s="12"/>
      <c r="B15" s="25">
        <v>323.1</v>
      </c>
      <c r="C15" s="20" t="s">
        <v>18</v>
      </c>
      <c r="D15" s="46">
        <v>89342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89342</v>
      </c>
      <c r="O15" s="47">
        <f t="shared" si="1"/>
        <v>38.42666666666667</v>
      </c>
      <c r="P15" s="9"/>
    </row>
    <row r="16" spans="1:16" ht="15">
      <c r="A16" s="12"/>
      <c r="B16" s="25">
        <v>323.4</v>
      </c>
      <c r="C16" s="20" t="s">
        <v>19</v>
      </c>
      <c r="D16" s="46">
        <v>883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883</v>
      </c>
      <c r="O16" s="47">
        <f t="shared" si="1"/>
        <v>0.3797849462365591</v>
      </c>
      <c r="P16" s="9"/>
    </row>
    <row r="17" spans="1:16" ht="15">
      <c r="A17" s="12"/>
      <c r="B17" s="25">
        <v>323.7</v>
      </c>
      <c r="C17" s="20" t="s">
        <v>20</v>
      </c>
      <c r="D17" s="46">
        <v>35759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35759</v>
      </c>
      <c r="O17" s="47">
        <f t="shared" si="1"/>
        <v>15.380215053763441</v>
      </c>
      <c r="P17" s="9"/>
    </row>
    <row r="18" spans="1:16" ht="15">
      <c r="A18" s="12"/>
      <c r="B18" s="25">
        <v>329</v>
      </c>
      <c r="C18" s="20" t="s">
        <v>21</v>
      </c>
      <c r="D18" s="46">
        <v>31785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31785</v>
      </c>
      <c r="O18" s="47">
        <f t="shared" si="1"/>
        <v>13.670967741935485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SUM(D20:D25)</f>
        <v>219828</v>
      </c>
      <c r="E19" s="32">
        <f t="shared" si="5"/>
        <v>0</v>
      </c>
      <c r="F19" s="32">
        <f t="shared" si="5"/>
        <v>0</v>
      </c>
      <c r="G19" s="32">
        <f t="shared" si="5"/>
        <v>124472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344300</v>
      </c>
      <c r="O19" s="45">
        <f t="shared" si="1"/>
        <v>148.08602150537635</v>
      </c>
      <c r="P19" s="10"/>
    </row>
    <row r="20" spans="1:16" ht="15">
      <c r="A20" s="12"/>
      <c r="B20" s="25">
        <v>334.36</v>
      </c>
      <c r="C20" s="20" t="s">
        <v>23</v>
      </c>
      <c r="D20" s="46">
        <v>0</v>
      </c>
      <c r="E20" s="46">
        <v>0</v>
      </c>
      <c r="F20" s="46">
        <v>0</v>
      </c>
      <c r="G20" s="46">
        <v>115085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aca="true" t="shared" si="6" ref="N20:N25">SUM(D20:M20)</f>
        <v>115085</v>
      </c>
      <c r="O20" s="47">
        <f t="shared" si="1"/>
        <v>49.4989247311828</v>
      </c>
      <c r="P20" s="9"/>
    </row>
    <row r="21" spans="1:16" ht="15">
      <c r="A21" s="12"/>
      <c r="B21" s="25">
        <v>334.9</v>
      </c>
      <c r="C21" s="20" t="s">
        <v>24</v>
      </c>
      <c r="D21" s="46">
        <v>2620</v>
      </c>
      <c r="E21" s="46">
        <v>0</v>
      </c>
      <c r="F21" s="46">
        <v>0</v>
      </c>
      <c r="G21" s="46">
        <v>9387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12007</v>
      </c>
      <c r="O21" s="47">
        <f t="shared" si="1"/>
        <v>5.164301075268817</v>
      </c>
      <c r="P21" s="9"/>
    </row>
    <row r="22" spans="1:16" ht="15">
      <c r="A22" s="12"/>
      <c r="B22" s="25">
        <v>335.12</v>
      </c>
      <c r="C22" s="20" t="s">
        <v>25</v>
      </c>
      <c r="D22" s="46">
        <v>78719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78719</v>
      </c>
      <c r="O22" s="47">
        <f t="shared" si="1"/>
        <v>33.85763440860215</v>
      </c>
      <c r="P22" s="9"/>
    </row>
    <row r="23" spans="1:16" ht="15">
      <c r="A23" s="12"/>
      <c r="B23" s="25">
        <v>335.14</v>
      </c>
      <c r="C23" s="20" t="s">
        <v>26</v>
      </c>
      <c r="D23" s="46">
        <v>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75</v>
      </c>
      <c r="O23" s="47">
        <f t="shared" si="1"/>
        <v>0.03225806451612903</v>
      </c>
      <c r="P23" s="9"/>
    </row>
    <row r="24" spans="1:16" ht="15">
      <c r="A24" s="12"/>
      <c r="B24" s="25">
        <v>335.15</v>
      </c>
      <c r="C24" s="20" t="s">
        <v>27</v>
      </c>
      <c r="D24" s="46">
        <v>1381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1381</v>
      </c>
      <c r="O24" s="47">
        <f t="shared" si="1"/>
        <v>0.5939784946236559</v>
      </c>
      <c r="P24" s="9"/>
    </row>
    <row r="25" spans="1:16" ht="15">
      <c r="A25" s="12"/>
      <c r="B25" s="25">
        <v>335.18</v>
      </c>
      <c r="C25" s="20" t="s">
        <v>28</v>
      </c>
      <c r="D25" s="46">
        <v>137033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137033</v>
      </c>
      <c r="O25" s="47">
        <f t="shared" si="1"/>
        <v>58.938924731182794</v>
      </c>
      <c r="P25" s="9"/>
    </row>
    <row r="26" spans="1:16" ht="15.75">
      <c r="A26" s="29" t="s">
        <v>33</v>
      </c>
      <c r="B26" s="30"/>
      <c r="C26" s="31"/>
      <c r="D26" s="32">
        <f aca="true" t="shared" si="7" ref="D26:M26">SUM(D27:D28)</f>
        <v>314829</v>
      </c>
      <c r="E26" s="32">
        <f t="shared" si="7"/>
        <v>109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aca="true" t="shared" si="8" ref="N26:N36">SUM(D26:M26)</f>
        <v>314938</v>
      </c>
      <c r="O26" s="45">
        <f t="shared" si="1"/>
        <v>135.45720430107528</v>
      </c>
      <c r="P26" s="10"/>
    </row>
    <row r="27" spans="1:16" ht="15">
      <c r="A27" s="12"/>
      <c r="B27" s="25">
        <v>343.4</v>
      </c>
      <c r="C27" s="20" t="s">
        <v>36</v>
      </c>
      <c r="D27" s="46">
        <v>295857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295857</v>
      </c>
      <c r="O27" s="47">
        <f t="shared" si="1"/>
        <v>127.25032258064516</v>
      </c>
      <c r="P27" s="9"/>
    </row>
    <row r="28" spans="1:16" ht="15">
      <c r="A28" s="12"/>
      <c r="B28" s="25">
        <v>349</v>
      </c>
      <c r="C28" s="20" t="s">
        <v>1</v>
      </c>
      <c r="D28" s="46">
        <v>18972</v>
      </c>
      <c r="E28" s="46">
        <v>109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19081</v>
      </c>
      <c r="O28" s="47">
        <f t="shared" si="1"/>
        <v>8.206881720430108</v>
      </c>
      <c r="P28" s="9"/>
    </row>
    <row r="29" spans="1:16" ht="15.75">
      <c r="A29" s="29" t="s">
        <v>34</v>
      </c>
      <c r="B29" s="30"/>
      <c r="C29" s="31"/>
      <c r="D29" s="32">
        <f aca="true" t="shared" si="9" ref="D29:M29">SUM(D30:D30)</f>
        <v>12544</v>
      </c>
      <c r="E29" s="32">
        <f t="shared" si="9"/>
        <v>3330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0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8"/>
        <v>15874</v>
      </c>
      <c r="O29" s="45">
        <f t="shared" si="1"/>
        <v>6.82752688172043</v>
      </c>
      <c r="P29" s="10"/>
    </row>
    <row r="30" spans="1:16" ht="15">
      <c r="A30" s="13"/>
      <c r="B30" s="39">
        <v>351.1</v>
      </c>
      <c r="C30" s="21" t="s">
        <v>38</v>
      </c>
      <c r="D30" s="46">
        <v>12544</v>
      </c>
      <c r="E30" s="46">
        <v>3330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15874</v>
      </c>
      <c r="O30" s="47">
        <f t="shared" si="1"/>
        <v>6.82752688172043</v>
      </c>
      <c r="P30" s="9"/>
    </row>
    <row r="31" spans="1:16" ht="15.75">
      <c r="A31" s="29" t="s">
        <v>4</v>
      </c>
      <c r="B31" s="30"/>
      <c r="C31" s="31"/>
      <c r="D31" s="32">
        <f aca="true" t="shared" si="10" ref="D31:M31">SUM(D32:D32)</f>
        <v>6273</v>
      </c>
      <c r="E31" s="32">
        <f t="shared" si="10"/>
        <v>0</v>
      </c>
      <c r="F31" s="32">
        <f t="shared" si="10"/>
        <v>0</v>
      </c>
      <c r="G31" s="32">
        <f t="shared" si="10"/>
        <v>0</v>
      </c>
      <c r="H31" s="32">
        <f t="shared" si="10"/>
        <v>0</v>
      </c>
      <c r="I31" s="32">
        <f t="shared" si="10"/>
        <v>0</v>
      </c>
      <c r="J31" s="32">
        <f t="shared" si="10"/>
        <v>0</v>
      </c>
      <c r="K31" s="32">
        <f t="shared" si="10"/>
        <v>0</v>
      </c>
      <c r="L31" s="32">
        <f t="shared" si="10"/>
        <v>0</v>
      </c>
      <c r="M31" s="32">
        <f t="shared" si="10"/>
        <v>0</v>
      </c>
      <c r="N31" s="32">
        <f t="shared" si="8"/>
        <v>6273</v>
      </c>
      <c r="O31" s="45">
        <f t="shared" si="1"/>
        <v>2.6980645161290324</v>
      </c>
      <c r="P31" s="10"/>
    </row>
    <row r="32" spans="1:16" ht="15">
      <c r="A32" s="12"/>
      <c r="B32" s="25">
        <v>361.1</v>
      </c>
      <c r="C32" s="20" t="s">
        <v>39</v>
      </c>
      <c r="D32" s="46">
        <v>6273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6273</v>
      </c>
      <c r="O32" s="47">
        <f t="shared" si="1"/>
        <v>2.6980645161290324</v>
      </c>
      <c r="P32" s="9"/>
    </row>
    <row r="33" spans="1:16" ht="15.75">
      <c r="A33" s="29" t="s">
        <v>35</v>
      </c>
      <c r="B33" s="30"/>
      <c r="C33" s="31"/>
      <c r="D33" s="32">
        <f aca="true" t="shared" si="11" ref="D33:M33">SUM(D34:D35)</f>
        <v>63367</v>
      </c>
      <c r="E33" s="32">
        <f t="shared" si="11"/>
        <v>0</v>
      </c>
      <c r="F33" s="32">
        <f t="shared" si="11"/>
        <v>0</v>
      </c>
      <c r="G33" s="32">
        <f t="shared" si="11"/>
        <v>90829</v>
      </c>
      <c r="H33" s="32">
        <f t="shared" si="11"/>
        <v>0</v>
      </c>
      <c r="I33" s="32">
        <f t="shared" si="11"/>
        <v>0</v>
      </c>
      <c r="J33" s="32">
        <f t="shared" si="11"/>
        <v>0</v>
      </c>
      <c r="K33" s="32">
        <f t="shared" si="11"/>
        <v>0</v>
      </c>
      <c r="L33" s="32">
        <f t="shared" si="11"/>
        <v>0</v>
      </c>
      <c r="M33" s="32">
        <f t="shared" si="11"/>
        <v>0</v>
      </c>
      <c r="N33" s="32">
        <f t="shared" si="8"/>
        <v>154196</v>
      </c>
      <c r="O33" s="45">
        <f t="shared" si="1"/>
        <v>66.32086021505377</v>
      </c>
      <c r="P33" s="9"/>
    </row>
    <row r="34" spans="1:16" ht="15">
      <c r="A34" s="12"/>
      <c r="B34" s="25">
        <v>381</v>
      </c>
      <c r="C34" s="20" t="s">
        <v>40</v>
      </c>
      <c r="D34" s="46">
        <v>0</v>
      </c>
      <c r="E34" s="46">
        <v>0</v>
      </c>
      <c r="F34" s="46">
        <v>0</v>
      </c>
      <c r="G34" s="46">
        <v>90829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90829</v>
      </c>
      <c r="O34" s="47">
        <f t="shared" si="1"/>
        <v>39.06623655913978</v>
      </c>
      <c r="P34" s="9"/>
    </row>
    <row r="35" spans="1:16" ht="15.75" thickBot="1">
      <c r="A35" s="12"/>
      <c r="B35" s="25">
        <v>383</v>
      </c>
      <c r="C35" s="20" t="s">
        <v>41</v>
      </c>
      <c r="D35" s="46">
        <v>63367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63367</v>
      </c>
      <c r="O35" s="47">
        <f t="shared" si="1"/>
        <v>27.254623655913978</v>
      </c>
      <c r="P35" s="9"/>
    </row>
    <row r="36" spans="1:119" ht="16.5" thickBot="1">
      <c r="A36" s="14" t="s">
        <v>37</v>
      </c>
      <c r="B36" s="23"/>
      <c r="C36" s="22"/>
      <c r="D36" s="15">
        <f aca="true" t="shared" si="12" ref="D36:M36">SUM(D5,D13,D19,D26,D29,D31,D33)</f>
        <v>1766858</v>
      </c>
      <c r="E36" s="15">
        <f t="shared" si="12"/>
        <v>51603</v>
      </c>
      <c r="F36" s="15">
        <f t="shared" si="12"/>
        <v>0</v>
      </c>
      <c r="G36" s="15">
        <f t="shared" si="12"/>
        <v>289757</v>
      </c>
      <c r="H36" s="15">
        <f t="shared" si="12"/>
        <v>0</v>
      </c>
      <c r="I36" s="15">
        <f t="shared" si="12"/>
        <v>0</v>
      </c>
      <c r="J36" s="15">
        <f t="shared" si="12"/>
        <v>0</v>
      </c>
      <c r="K36" s="15">
        <f t="shared" si="12"/>
        <v>0</v>
      </c>
      <c r="L36" s="15">
        <f t="shared" si="12"/>
        <v>0</v>
      </c>
      <c r="M36" s="15">
        <f t="shared" si="12"/>
        <v>0</v>
      </c>
      <c r="N36" s="15">
        <f t="shared" si="8"/>
        <v>2108218</v>
      </c>
      <c r="O36" s="38">
        <f t="shared" si="1"/>
        <v>906.7604301075269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49</v>
      </c>
      <c r="M38" s="48"/>
      <c r="N38" s="48"/>
      <c r="O38" s="43">
        <v>2325</v>
      </c>
    </row>
    <row r="39" spans="1:15" ht="1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5" ht="15.75" thickBot="1">
      <c r="A40" s="52" t="s">
        <v>61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1090730</v>
      </c>
      <c r="E5" s="27">
        <f t="shared" si="0"/>
        <v>59151</v>
      </c>
      <c r="F5" s="27">
        <f t="shared" si="0"/>
        <v>0</v>
      </c>
      <c r="G5" s="27">
        <f t="shared" si="0"/>
        <v>73943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2">SUM(D5:M5)</f>
        <v>1223824</v>
      </c>
      <c r="O5" s="33">
        <f aca="true" t="shared" si="2" ref="O5:O32">(N5/O$34)</f>
        <v>493.6764824526019</v>
      </c>
      <c r="P5" s="6"/>
    </row>
    <row r="6" spans="1:16" ht="15">
      <c r="A6" s="12"/>
      <c r="B6" s="25">
        <v>311</v>
      </c>
      <c r="C6" s="20" t="s">
        <v>3</v>
      </c>
      <c r="D6" s="46">
        <v>919378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919378</v>
      </c>
      <c r="O6" s="47">
        <f t="shared" si="2"/>
        <v>370.86647841871724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59151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59151</v>
      </c>
      <c r="O7" s="47">
        <f t="shared" si="2"/>
        <v>23.860830980233967</v>
      </c>
      <c r="P7" s="9"/>
    </row>
    <row r="8" spans="1:16" ht="15">
      <c r="A8" s="12"/>
      <c r="B8" s="25">
        <v>312.6</v>
      </c>
      <c r="C8" s="20" t="s">
        <v>12</v>
      </c>
      <c r="D8" s="46">
        <v>0</v>
      </c>
      <c r="E8" s="46">
        <v>0</v>
      </c>
      <c r="F8" s="46">
        <v>0</v>
      </c>
      <c r="G8" s="46">
        <v>73943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73943</v>
      </c>
      <c r="O8" s="47">
        <f t="shared" si="2"/>
        <v>29.82775312626059</v>
      </c>
      <c r="P8" s="9"/>
    </row>
    <row r="9" spans="1:16" ht="15">
      <c r="A9" s="12"/>
      <c r="B9" s="25">
        <v>314.1</v>
      </c>
      <c r="C9" s="20" t="s">
        <v>13</v>
      </c>
      <c r="D9" s="46">
        <v>60786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60786</v>
      </c>
      <c r="O9" s="47">
        <f t="shared" si="2"/>
        <v>24.52037111738604</v>
      </c>
      <c r="P9" s="9"/>
    </row>
    <row r="10" spans="1:16" ht="15">
      <c r="A10" s="12"/>
      <c r="B10" s="25">
        <v>314.2</v>
      </c>
      <c r="C10" s="20" t="s">
        <v>14</v>
      </c>
      <c r="D10" s="46">
        <v>109097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109097</v>
      </c>
      <c r="O10" s="47">
        <f t="shared" si="2"/>
        <v>44.00847115772489</v>
      </c>
      <c r="P10" s="9"/>
    </row>
    <row r="11" spans="1:16" ht="15">
      <c r="A11" s="12"/>
      <c r="B11" s="25">
        <v>314.4</v>
      </c>
      <c r="C11" s="20" t="s">
        <v>15</v>
      </c>
      <c r="D11" s="46">
        <v>1469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1469</v>
      </c>
      <c r="O11" s="47">
        <f t="shared" si="2"/>
        <v>0.5925776522791448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SUM(D13:D17)</f>
        <v>181728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181728</v>
      </c>
      <c r="O12" s="45">
        <f t="shared" si="2"/>
        <v>73.30697862041146</v>
      </c>
      <c r="P12" s="10"/>
    </row>
    <row r="13" spans="1:16" ht="15">
      <c r="A13" s="12"/>
      <c r="B13" s="25">
        <v>322</v>
      </c>
      <c r="C13" s="20" t="s">
        <v>0</v>
      </c>
      <c r="D13" s="46">
        <v>26509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26509</v>
      </c>
      <c r="O13" s="47">
        <f t="shared" si="2"/>
        <v>10.693424768051633</v>
      </c>
      <c r="P13" s="9"/>
    </row>
    <row r="14" spans="1:16" ht="15">
      <c r="A14" s="12"/>
      <c r="B14" s="25">
        <v>323.1</v>
      </c>
      <c r="C14" s="20" t="s">
        <v>18</v>
      </c>
      <c r="D14" s="46">
        <v>93404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93404</v>
      </c>
      <c r="O14" s="47">
        <f t="shared" si="2"/>
        <v>37.67809600645422</v>
      </c>
      <c r="P14" s="9"/>
    </row>
    <row r="15" spans="1:16" ht="15">
      <c r="A15" s="12"/>
      <c r="B15" s="25">
        <v>323.4</v>
      </c>
      <c r="C15" s="20" t="s">
        <v>19</v>
      </c>
      <c r="D15" s="46">
        <v>905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905</v>
      </c>
      <c r="O15" s="47">
        <f t="shared" si="2"/>
        <v>0.36506655909640984</v>
      </c>
      <c r="P15" s="9"/>
    </row>
    <row r="16" spans="1:16" ht="15">
      <c r="A16" s="12"/>
      <c r="B16" s="25">
        <v>323.7</v>
      </c>
      <c r="C16" s="20" t="s">
        <v>20</v>
      </c>
      <c r="D16" s="46">
        <v>34904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34904</v>
      </c>
      <c r="O16" s="47">
        <f t="shared" si="2"/>
        <v>14.079870915691812</v>
      </c>
      <c r="P16" s="9"/>
    </row>
    <row r="17" spans="1:16" ht="15">
      <c r="A17" s="12"/>
      <c r="B17" s="25">
        <v>329</v>
      </c>
      <c r="C17" s="20" t="s">
        <v>21</v>
      </c>
      <c r="D17" s="46">
        <v>26006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26006</v>
      </c>
      <c r="O17" s="47">
        <f t="shared" si="2"/>
        <v>10.490520371117386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SUM(D19:D21)</f>
        <v>222271</v>
      </c>
      <c r="E18" s="32">
        <f t="shared" si="4"/>
        <v>0</v>
      </c>
      <c r="F18" s="32">
        <f t="shared" si="4"/>
        <v>0</v>
      </c>
      <c r="G18" s="32">
        <f t="shared" si="4"/>
        <v>603219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825490</v>
      </c>
      <c r="O18" s="45">
        <f t="shared" si="2"/>
        <v>332.9931423961275</v>
      </c>
      <c r="P18" s="10"/>
    </row>
    <row r="19" spans="1:16" ht="15">
      <c r="A19" s="12"/>
      <c r="B19" s="25">
        <v>334.36</v>
      </c>
      <c r="C19" s="20" t="s">
        <v>23</v>
      </c>
      <c r="D19" s="46">
        <v>0</v>
      </c>
      <c r="E19" s="46">
        <v>0</v>
      </c>
      <c r="F19" s="46">
        <v>0</v>
      </c>
      <c r="G19" s="46">
        <v>603219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603219</v>
      </c>
      <c r="O19" s="47">
        <f t="shared" si="2"/>
        <v>243.33158531665995</v>
      </c>
      <c r="P19" s="9"/>
    </row>
    <row r="20" spans="1:16" ht="15">
      <c r="A20" s="12"/>
      <c r="B20" s="25">
        <v>335.12</v>
      </c>
      <c r="C20" s="20" t="s">
        <v>25</v>
      </c>
      <c r="D20" s="46">
        <v>78813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78813</v>
      </c>
      <c r="O20" s="47">
        <f t="shared" si="2"/>
        <v>31.792254941508673</v>
      </c>
      <c r="P20" s="9"/>
    </row>
    <row r="21" spans="1:16" ht="15">
      <c r="A21" s="12"/>
      <c r="B21" s="25">
        <v>335.18</v>
      </c>
      <c r="C21" s="20" t="s">
        <v>28</v>
      </c>
      <c r="D21" s="46">
        <v>143458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143458</v>
      </c>
      <c r="O21" s="47">
        <f t="shared" si="2"/>
        <v>57.869302137958854</v>
      </c>
      <c r="P21" s="9"/>
    </row>
    <row r="22" spans="1:16" ht="15.75">
      <c r="A22" s="29" t="s">
        <v>33</v>
      </c>
      <c r="B22" s="30"/>
      <c r="C22" s="31"/>
      <c r="D22" s="32">
        <f aca="true" t="shared" si="5" ref="D22:M22">SUM(D23:D25)</f>
        <v>344432</v>
      </c>
      <c r="E22" s="32">
        <f t="shared" si="5"/>
        <v>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344432</v>
      </c>
      <c r="O22" s="45">
        <f t="shared" si="2"/>
        <v>138.9398951189996</v>
      </c>
      <c r="P22" s="10"/>
    </row>
    <row r="23" spans="1:16" ht="15">
      <c r="A23" s="12"/>
      <c r="B23" s="25">
        <v>341.9</v>
      </c>
      <c r="C23" s="20" t="s">
        <v>63</v>
      </c>
      <c r="D23" s="46">
        <v>6571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6571</v>
      </c>
      <c r="O23" s="47">
        <f t="shared" si="2"/>
        <v>2.6506655909640986</v>
      </c>
      <c r="P23" s="9"/>
    </row>
    <row r="24" spans="1:16" ht="15">
      <c r="A24" s="12"/>
      <c r="B24" s="25">
        <v>342.5</v>
      </c>
      <c r="C24" s="20" t="s">
        <v>64</v>
      </c>
      <c r="D24" s="46">
        <v>23660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23660</v>
      </c>
      <c r="O24" s="47">
        <f t="shared" si="2"/>
        <v>9.54417103670835</v>
      </c>
      <c r="P24" s="9"/>
    </row>
    <row r="25" spans="1:16" ht="15">
      <c r="A25" s="12"/>
      <c r="B25" s="25">
        <v>343.4</v>
      </c>
      <c r="C25" s="20" t="s">
        <v>36</v>
      </c>
      <c r="D25" s="46">
        <v>314201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314201</v>
      </c>
      <c r="O25" s="47">
        <f t="shared" si="2"/>
        <v>126.74505849132714</v>
      </c>
      <c r="P25" s="9"/>
    </row>
    <row r="26" spans="1:16" ht="15.75">
      <c r="A26" s="29" t="s">
        <v>34</v>
      </c>
      <c r="B26" s="30"/>
      <c r="C26" s="31"/>
      <c r="D26" s="32">
        <f aca="true" t="shared" si="6" ref="D26:M26">SUM(D27:D27)</f>
        <v>32229</v>
      </c>
      <c r="E26" s="32">
        <f t="shared" si="6"/>
        <v>4825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37054</v>
      </c>
      <c r="O26" s="45">
        <f t="shared" si="2"/>
        <v>14.947156111335216</v>
      </c>
      <c r="P26" s="10"/>
    </row>
    <row r="27" spans="1:16" ht="15">
      <c r="A27" s="13"/>
      <c r="B27" s="39">
        <v>359</v>
      </c>
      <c r="C27" s="21" t="s">
        <v>65</v>
      </c>
      <c r="D27" s="46">
        <v>32229</v>
      </c>
      <c r="E27" s="46">
        <v>4825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37054</v>
      </c>
      <c r="O27" s="47">
        <f t="shared" si="2"/>
        <v>14.947156111335216</v>
      </c>
      <c r="P27" s="9"/>
    </row>
    <row r="28" spans="1:16" ht="15.75">
      <c r="A28" s="29" t="s">
        <v>4</v>
      </c>
      <c r="B28" s="30"/>
      <c r="C28" s="31"/>
      <c r="D28" s="32">
        <f aca="true" t="shared" si="7" ref="D28:M28">SUM(D29:D29)</f>
        <v>2617</v>
      </c>
      <c r="E28" s="32">
        <f t="shared" si="7"/>
        <v>31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2648</v>
      </c>
      <c r="O28" s="45">
        <f t="shared" si="2"/>
        <v>1.0681726502622024</v>
      </c>
      <c r="P28" s="10"/>
    </row>
    <row r="29" spans="1:16" ht="15">
      <c r="A29" s="12"/>
      <c r="B29" s="25">
        <v>361.1</v>
      </c>
      <c r="C29" s="20" t="s">
        <v>39</v>
      </c>
      <c r="D29" s="46">
        <v>2617</v>
      </c>
      <c r="E29" s="46">
        <v>31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2648</v>
      </c>
      <c r="O29" s="47">
        <f t="shared" si="2"/>
        <v>1.0681726502622024</v>
      </c>
      <c r="P29" s="9"/>
    </row>
    <row r="30" spans="1:16" ht="15.75">
      <c r="A30" s="29" t="s">
        <v>35</v>
      </c>
      <c r="B30" s="30"/>
      <c r="C30" s="31"/>
      <c r="D30" s="32">
        <f aca="true" t="shared" si="8" ref="D30:M30">SUM(D31:D31)</f>
        <v>22422</v>
      </c>
      <c r="E30" s="32">
        <f t="shared" si="8"/>
        <v>0</v>
      </c>
      <c r="F30" s="32">
        <f t="shared" si="8"/>
        <v>0</v>
      </c>
      <c r="G30" s="32">
        <f t="shared" si="8"/>
        <v>219277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1"/>
        <v>241699</v>
      </c>
      <c r="O30" s="45">
        <f t="shared" si="2"/>
        <v>97.49858814037918</v>
      </c>
      <c r="P30" s="9"/>
    </row>
    <row r="31" spans="1:16" ht="15.75" thickBot="1">
      <c r="A31" s="12"/>
      <c r="B31" s="25">
        <v>381</v>
      </c>
      <c r="C31" s="20" t="s">
        <v>40</v>
      </c>
      <c r="D31" s="46">
        <v>22422</v>
      </c>
      <c r="E31" s="46">
        <v>0</v>
      </c>
      <c r="F31" s="46">
        <v>0</v>
      </c>
      <c r="G31" s="46">
        <v>219277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241699</v>
      </c>
      <c r="O31" s="47">
        <f t="shared" si="2"/>
        <v>97.49858814037918</v>
      </c>
      <c r="P31" s="9"/>
    </row>
    <row r="32" spans="1:119" ht="16.5" thickBot="1">
      <c r="A32" s="14" t="s">
        <v>37</v>
      </c>
      <c r="B32" s="23"/>
      <c r="C32" s="22"/>
      <c r="D32" s="15">
        <f aca="true" t="shared" si="9" ref="D32:M32">SUM(D5,D12,D18,D22,D26,D28,D30)</f>
        <v>1896429</v>
      </c>
      <c r="E32" s="15">
        <f t="shared" si="9"/>
        <v>64007</v>
      </c>
      <c r="F32" s="15">
        <f t="shared" si="9"/>
        <v>0</v>
      </c>
      <c r="G32" s="15">
        <f t="shared" si="9"/>
        <v>896439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1"/>
        <v>2856875</v>
      </c>
      <c r="O32" s="38">
        <f t="shared" si="2"/>
        <v>1152.430415490117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 ht="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 ht="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66</v>
      </c>
      <c r="M34" s="48"/>
      <c r="N34" s="48"/>
      <c r="O34" s="43">
        <v>2479</v>
      </c>
    </row>
    <row r="35" spans="1:15" ht="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61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sheetProtection/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1085303</v>
      </c>
      <c r="E5" s="27">
        <f t="shared" si="0"/>
        <v>111198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5">SUM(D5:M5)</f>
        <v>1196501</v>
      </c>
      <c r="O5" s="33">
        <f aca="true" t="shared" si="2" ref="O5:O35">(N5/O$37)</f>
        <v>478.21782573940845</v>
      </c>
      <c r="P5" s="6"/>
    </row>
    <row r="6" spans="1:16" ht="15">
      <c r="A6" s="12"/>
      <c r="B6" s="25">
        <v>311</v>
      </c>
      <c r="C6" s="20" t="s">
        <v>3</v>
      </c>
      <c r="D6" s="46">
        <v>919840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919840</v>
      </c>
      <c r="O6" s="47">
        <f t="shared" si="2"/>
        <v>367.64188649080734</v>
      </c>
      <c r="P6" s="9"/>
    </row>
    <row r="7" spans="1:16" ht="15">
      <c r="A7" s="12"/>
      <c r="B7" s="25">
        <v>312.41</v>
      </c>
      <c r="C7" s="20" t="s">
        <v>52</v>
      </c>
      <c r="D7" s="46">
        <v>0</v>
      </c>
      <c r="E7" s="46">
        <v>61967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61967</v>
      </c>
      <c r="O7" s="47">
        <f t="shared" si="2"/>
        <v>24.766986410871304</v>
      </c>
      <c r="P7" s="9"/>
    </row>
    <row r="8" spans="1:16" ht="15">
      <c r="A8" s="12"/>
      <c r="B8" s="25">
        <v>314.1</v>
      </c>
      <c r="C8" s="20" t="s">
        <v>13</v>
      </c>
      <c r="D8" s="46">
        <v>66280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66280</v>
      </c>
      <c r="O8" s="47">
        <f t="shared" si="2"/>
        <v>26.490807354116708</v>
      </c>
      <c r="P8" s="9"/>
    </row>
    <row r="9" spans="1:16" ht="15">
      <c r="A9" s="12"/>
      <c r="B9" s="25">
        <v>314.3</v>
      </c>
      <c r="C9" s="20" t="s">
        <v>68</v>
      </c>
      <c r="D9" s="46">
        <v>0</v>
      </c>
      <c r="E9" s="46">
        <v>49231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49231</v>
      </c>
      <c r="O9" s="47">
        <f t="shared" si="2"/>
        <v>19.67665867306155</v>
      </c>
      <c r="P9" s="9"/>
    </row>
    <row r="10" spans="1:16" ht="15">
      <c r="A10" s="12"/>
      <c r="B10" s="25">
        <v>314.4</v>
      </c>
      <c r="C10" s="20" t="s">
        <v>15</v>
      </c>
      <c r="D10" s="46">
        <v>1619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1619</v>
      </c>
      <c r="O10" s="47">
        <f t="shared" si="2"/>
        <v>0.6470823341326939</v>
      </c>
      <c r="P10" s="9"/>
    </row>
    <row r="11" spans="1:16" ht="15">
      <c r="A11" s="12"/>
      <c r="B11" s="25">
        <v>315</v>
      </c>
      <c r="C11" s="20" t="s">
        <v>76</v>
      </c>
      <c r="D11" s="46">
        <v>97564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97564</v>
      </c>
      <c r="O11" s="47">
        <f t="shared" si="2"/>
        <v>38.994404476418865</v>
      </c>
      <c r="P11" s="9"/>
    </row>
    <row r="12" spans="1:16" ht="15.75">
      <c r="A12" s="29" t="s">
        <v>77</v>
      </c>
      <c r="B12" s="30"/>
      <c r="C12" s="31"/>
      <c r="D12" s="32">
        <f aca="true" t="shared" si="3" ref="D12:M12">SUM(D13:D17)</f>
        <v>244803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244803</v>
      </c>
      <c r="O12" s="45">
        <f t="shared" si="2"/>
        <v>97.84292565947243</v>
      </c>
      <c r="P12" s="10"/>
    </row>
    <row r="13" spans="1:16" ht="15">
      <c r="A13" s="12"/>
      <c r="B13" s="25">
        <v>322</v>
      </c>
      <c r="C13" s="20" t="s">
        <v>0</v>
      </c>
      <c r="D13" s="46">
        <v>27198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27198</v>
      </c>
      <c r="O13" s="47">
        <f t="shared" si="2"/>
        <v>10.870503597122303</v>
      </c>
      <c r="P13" s="9"/>
    </row>
    <row r="14" spans="1:16" ht="15">
      <c r="A14" s="12"/>
      <c r="B14" s="25">
        <v>323.1</v>
      </c>
      <c r="C14" s="20" t="s">
        <v>18</v>
      </c>
      <c r="D14" s="46">
        <v>106811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106811</v>
      </c>
      <c r="O14" s="47">
        <f t="shared" si="2"/>
        <v>42.690247801758595</v>
      </c>
      <c r="P14" s="9"/>
    </row>
    <row r="15" spans="1:16" ht="15">
      <c r="A15" s="12"/>
      <c r="B15" s="25">
        <v>323.4</v>
      </c>
      <c r="C15" s="20" t="s">
        <v>19</v>
      </c>
      <c r="D15" s="46">
        <v>865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865</v>
      </c>
      <c r="O15" s="47">
        <f t="shared" si="2"/>
        <v>0.3457234212629896</v>
      </c>
      <c r="P15" s="9"/>
    </row>
    <row r="16" spans="1:16" ht="15">
      <c r="A16" s="12"/>
      <c r="B16" s="25">
        <v>323.7</v>
      </c>
      <c r="C16" s="20" t="s">
        <v>20</v>
      </c>
      <c r="D16" s="46">
        <v>34352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34352</v>
      </c>
      <c r="O16" s="47">
        <f t="shared" si="2"/>
        <v>13.729816147082333</v>
      </c>
      <c r="P16" s="9"/>
    </row>
    <row r="17" spans="1:16" ht="15">
      <c r="A17" s="12"/>
      <c r="B17" s="25">
        <v>329</v>
      </c>
      <c r="C17" s="20" t="s">
        <v>78</v>
      </c>
      <c r="D17" s="46">
        <v>75577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75577</v>
      </c>
      <c r="O17" s="47">
        <f t="shared" si="2"/>
        <v>30.206634692246205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SUM(D19:D24)</f>
        <v>324645</v>
      </c>
      <c r="E18" s="32">
        <f t="shared" si="4"/>
        <v>317504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642149</v>
      </c>
      <c r="O18" s="45">
        <f t="shared" si="2"/>
        <v>256.654276578737</v>
      </c>
      <c r="P18" s="10"/>
    </row>
    <row r="19" spans="1:16" ht="15">
      <c r="A19" s="12"/>
      <c r="B19" s="25">
        <v>334.39</v>
      </c>
      <c r="C19" s="20" t="s">
        <v>79</v>
      </c>
      <c r="D19" s="46">
        <v>52938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52938</v>
      </c>
      <c r="O19" s="47">
        <f t="shared" si="2"/>
        <v>21.158273381294965</v>
      </c>
      <c r="P19" s="9"/>
    </row>
    <row r="20" spans="1:16" ht="15">
      <c r="A20" s="12"/>
      <c r="B20" s="25">
        <v>335.12</v>
      </c>
      <c r="C20" s="20" t="s">
        <v>25</v>
      </c>
      <c r="D20" s="46">
        <v>80018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80018</v>
      </c>
      <c r="O20" s="47">
        <f t="shared" si="2"/>
        <v>31.981614708233412</v>
      </c>
      <c r="P20" s="9"/>
    </row>
    <row r="21" spans="1:16" ht="15">
      <c r="A21" s="12"/>
      <c r="B21" s="25">
        <v>335.18</v>
      </c>
      <c r="C21" s="20" t="s">
        <v>28</v>
      </c>
      <c r="D21" s="46">
        <v>161977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161977</v>
      </c>
      <c r="O21" s="47">
        <f t="shared" si="2"/>
        <v>64.73900879296563</v>
      </c>
      <c r="P21" s="9"/>
    </row>
    <row r="22" spans="1:16" ht="15">
      <c r="A22" s="12"/>
      <c r="B22" s="25">
        <v>337.1</v>
      </c>
      <c r="C22" s="20" t="s">
        <v>80</v>
      </c>
      <c r="D22" s="46">
        <v>29712</v>
      </c>
      <c r="E22" s="46">
        <v>24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29736</v>
      </c>
      <c r="O22" s="47">
        <f t="shared" si="2"/>
        <v>11.884892086330936</v>
      </c>
      <c r="P22" s="9"/>
    </row>
    <row r="23" spans="1:16" ht="15">
      <c r="A23" s="12"/>
      <c r="B23" s="25">
        <v>337.3</v>
      </c>
      <c r="C23" s="20" t="s">
        <v>81</v>
      </c>
      <c r="D23" s="46">
        <v>0</v>
      </c>
      <c r="E23" s="46">
        <v>242457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242457</v>
      </c>
      <c r="O23" s="47">
        <f t="shared" si="2"/>
        <v>96.9052757793765</v>
      </c>
      <c r="P23" s="9"/>
    </row>
    <row r="24" spans="1:16" ht="15">
      <c r="A24" s="12"/>
      <c r="B24" s="25">
        <v>337.4</v>
      </c>
      <c r="C24" s="20" t="s">
        <v>69</v>
      </c>
      <c r="D24" s="46">
        <v>0</v>
      </c>
      <c r="E24" s="46">
        <v>75023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75023</v>
      </c>
      <c r="O24" s="47">
        <f t="shared" si="2"/>
        <v>29.985211830535572</v>
      </c>
      <c r="P24" s="9"/>
    </row>
    <row r="25" spans="1:16" ht="15.75">
      <c r="A25" s="29" t="s">
        <v>33</v>
      </c>
      <c r="B25" s="30"/>
      <c r="C25" s="31"/>
      <c r="D25" s="32">
        <f aca="true" t="shared" si="5" ref="D25:M25">SUM(D26:D27)</f>
        <v>299317</v>
      </c>
      <c r="E25" s="32">
        <f t="shared" si="5"/>
        <v>6262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305579</v>
      </c>
      <c r="O25" s="45">
        <f t="shared" si="2"/>
        <v>122.13389288569145</v>
      </c>
      <c r="P25" s="10"/>
    </row>
    <row r="26" spans="1:16" ht="15">
      <c r="A26" s="12"/>
      <c r="B26" s="25">
        <v>343.4</v>
      </c>
      <c r="C26" s="20" t="s">
        <v>36</v>
      </c>
      <c r="D26" s="46">
        <v>299257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299257</v>
      </c>
      <c r="O26" s="47">
        <f t="shared" si="2"/>
        <v>119.60711430855316</v>
      </c>
      <c r="P26" s="9"/>
    </row>
    <row r="27" spans="1:16" ht="15">
      <c r="A27" s="12"/>
      <c r="B27" s="25">
        <v>347.2</v>
      </c>
      <c r="C27" s="20" t="s">
        <v>82</v>
      </c>
      <c r="D27" s="46">
        <v>60</v>
      </c>
      <c r="E27" s="46">
        <v>6262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6322</v>
      </c>
      <c r="O27" s="47">
        <f t="shared" si="2"/>
        <v>2.5267785771382894</v>
      </c>
      <c r="P27" s="9"/>
    </row>
    <row r="28" spans="1:16" ht="15.75">
      <c r="A28" s="29" t="s">
        <v>34</v>
      </c>
      <c r="B28" s="30"/>
      <c r="C28" s="31"/>
      <c r="D28" s="32">
        <f aca="true" t="shared" si="6" ref="D28:M28">SUM(D29:D29)</f>
        <v>55655</v>
      </c>
      <c r="E28" s="32">
        <f t="shared" si="6"/>
        <v>22052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1"/>
        <v>77707</v>
      </c>
      <c r="O28" s="45">
        <f t="shared" si="2"/>
        <v>31.05795363709033</v>
      </c>
      <c r="P28" s="10"/>
    </row>
    <row r="29" spans="1:16" ht="15">
      <c r="A29" s="13"/>
      <c r="B29" s="39">
        <v>351.9</v>
      </c>
      <c r="C29" s="21" t="s">
        <v>58</v>
      </c>
      <c r="D29" s="46">
        <v>55655</v>
      </c>
      <c r="E29" s="46">
        <v>22052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77707</v>
      </c>
      <c r="O29" s="47">
        <f t="shared" si="2"/>
        <v>31.05795363709033</v>
      </c>
      <c r="P29" s="9"/>
    </row>
    <row r="30" spans="1:16" ht="15.75">
      <c r="A30" s="29" t="s">
        <v>4</v>
      </c>
      <c r="B30" s="30"/>
      <c r="C30" s="31"/>
      <c r="D30" s="32">
        <f aca="true" t="shared" si="7" ref="D30:M30">SUM(D31:D31)</f>
        <v>19032</v>
      </c>
      <c r="E30" s="32">
        <f t="shared" si="7"/>
        <v>1770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1"/>
        <v>20802</v>
      </c>
      <c r="O30" s="45">
        <f t="shared" si="2"/>
        <v>8.314148681055157</v>
      </c>
      <c r="P30" s="10"/>
    </row>
    <row r="31" spans="1:16" ht="15">
      <c r="A31" s="12"/>
      <c r="B31" s="25">
        <v>361.1</v>
      </c>
      <c r="C31" s="20" t="s">
        <v>39</v>
      </c>
      <c r="D31" s="46">
        <v>19032</v>
      </c>
      <c r="E31" s="46">
        <v>1770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20802</v>
      </c>
      <c r="O31" s="47">
        <f t="shared" si="2"/>
        <v>8.314148681055157</v>
      </c>
      <c r="P31" s="9"/>
    </row>
    <row r="32" spans="1:16" ht="15.75">
      <c r="A32" s="29" t="s">
        <v>35</v>
      </c>
      <c r="B32" s="30"/>
      <c r="C32" s="31"/>
      <c r="D32" s="32">
        <f aca="true" t="shared" si="8" ref="D32:M32">SUM(D33:D34)</f>
        <v>24174</v>
      </c>
      <c r="E32" s="32">
        <f t="shared" si="8"/>
        <v>9433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33607</v>
      </c>
      <c r="O32" s="45">
        <f t="shared" si="2"/>
        <v>13.432054356514788</v>
      </c>
      <c r="P32" s="9"/>
    </row>
    <row r="33" spans="1:16" ht="15">
      <c r="A33" s="12"/>
      <c r="B33" s="25">
        <v>381</v>
      </c>
      <c r="C33" s="20" t="s">
        <v>40</v>
      </c>
      <c r="D33" s="46">
        <v>0</v>
      </c>
      <c r="E33" s="46">
        <v>9433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9433</v>
      </c>
      <c r="O33" s="47">
        <f t="shared" si="2"/>
        <v>3.7701838529176657</v>
      </c>
      <c r="P33" s="9"/>
    </row>
    <row r="34" spans="1:16" ht="15.75" thickBot="1">
      <c r="A34" s="12"/>
      <c r="B34" s="25">
        <v>384</v>
      </c>
      <c r="C34" s="20" t="s">
        <v>83</v>
      </c>
      <c r="D34" s="46">
        <v>24174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24174</v>
      </c>
      <c r="O34" s="47">
        <f t="shared" si="2"/>
        <v>9.661870503597122</v>
      </c>
      <c r="P34" s="9"/>
    </row>
    <row r="35" spans="1:119" ht="16.5" thickBot="1">
      <c r="A35" s="14" t="s">
        <v>37</v>
      </c>
      <c r="B35" s="23"/>
      <c r="C35" s="22"/>
      <c r="D35" s="15">
        <f aca="true" t="shared" si="9" ref="D35:M35">SUM(D5,D12,D18,D25,D28,D30,D32)</f>
        <v>2052929</v>
      </c>
      <c r="E35" s="15">
        <f t="shared" si="9"/>
        <v>468219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2521148</v>
      </c>
      <c r="O35" s="38">
        <f t="shared" si="2"/>
        <v>1007.6530775379696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84</v>
      </c>
      <c r="M37" s="48"/>
      <c r="N37" s="48"/>
      <c r="O37" s="43">
        <v>2502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1480916</v>
      </c>
      <c r="E5" s="27">
        <f t="shared" si="0"/>
        <v>126496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1607412</v>
      </c>
      <c r="O5" s="33">
        <f aca="true" t="shared" si="2" ref="O5:O35">(N5/O$37)</f>
        <v>749.027027027027</v>
      </c>
      <c r="P5" s="6"/>
    </row>
    <row r="6" spans="1:16" ht="15">
      <c r="A6" s="12"/>
      <c r="B6" s="25">
        <v>311</v>
      </c>
      <c r="C6" s="20" t="s">
        <v>3</v>
      </c>
      <c r="D6" s="46">
        <v>1339457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1339457</v>
      </c>
      <c r="O6" s="47">
        <f t="shared" si="2"/>
        <v>624.1644920782852</v>
      </c>
      <c r="P6" s="9"/>
    </row>
    <row r="7" spans="1:16" ht="15">
      <c r="A7" s="12"/>
      <c r="B7" s="25">
        <v>312.41</v>
      </c>
      <c r="C7" s="20" t="s">
        <v>52</v>
      </c>
      <c r="D7" s="46">
        <v>0</v>
      </c>
      <c r="E7" s="46">
        <v>48744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48744</v>
      </c>
      <c r="O7" s="47">
        <f t="shared" si="2"/>
        <v>22.713886300093197</v>
      </c>
      <c r="P7" s="9"/>
    </row>
    <row r="8" spans="1:16" ht="15">
      <c r="A8" s="12"/>
      <c r="B8" s="25">
        <v>314.1</v>
      </c>
      <c r="C8" s="20" t="s">
        <v>13</v>
      </c>
      <c r="D8" s="46">
        <v>88055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88055</v>
      </c>
      <c r="O8" s="47">
        <f t="shared" si="2"/>
        <v>41.03215284249767</v>
      </c>
      <c r="P8" s="9"/>
    </row>
    <row r="9" spans="1:16" ht="15">
      <c r="A9" s="12"/>
      <c r="B9" s="25">
        <v>314.4</v>
      </c>
      <c r="C9" s="20" t="s">
        <v>15</v>
      </c>
      <c r="D9" s="46">
        <v>1060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1060</v>
      </c>
      <c r="O9" s="47">
        <f t="shared" si="2"/>
        <v>0.4939422180801491</v>
      </c>
      <c r="P9" s="9"/>
    </row>
    <row r="10" spans="1:16" ht="15">
      <c r="A10" s="12"/>
      <c r="B10" s="25">
        <v>314.9</v>
      </c>
      <c r="C10" s="20" t="s">
        <v>53</v>
      </c>
      <c r="D10" s="46">
        <v>52344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52344</v>
      </c>
      <c r="O10" s="47">
        <f t="shared" si="2"/>
        <v>24.391425908667287</v>
      </c>
      <c r="P10" s="9"/>
    </row>
    <row r="11" spans="1:16" ht="15">
      <c r="A11" s="12"/>
      <c r="B11" s="25">
        <v>319</v>
      </c>
      <c r="C11" s="20" t="s">
        <v>110</v>
      </c>
      <c r="D11" s="46">
        <v>0</v>
      </c>
      <c r="E11" s="46">
        <v>77752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77752</v>
      </c>
      <c r="O11" s="47">
        <f t="shared" si="2"/>
        <v>36.23112767940354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SUM(D13:D15)</f>
        <v>115871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115871</v>
      </c>
      <c r="O12" s="45">
        <f t="shared" si="2"/>
        <v>53.99394221808015</v>
      </c>
      <c r="P12" s="10"/>
    </row>
    <row r="13" spans="1:16" ht="15">
      <c r="A13" s="12"/>
      <c r="B13" s="25">
        <v>323.1</v>
      </c>
      <c r="C13" s="20" t="s">
        <v>18</v>
      </c>
      <c r="D13" s="46">
        <v>97523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97523</v>
      </c>
      <c r="O13" s="47">
        <f t="shared" si="2"/>
        <v>45.44408201304753</v>
      </c>
      <c r="P13" s="9"/>
    </row>
    <row r="14" spans="1:16" ht="15">
      <c r="A14" s="12"/>
      <c r="B14" s="25">
        <v>323.4</v>
      </c>
      <c r="C14" s="20" t="s">
        <v>19</v>
      </c>
      <c r="D14" s="46">
        <v>721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721</v>
      </c>
      <c r="O14" s="47">
        <f t="shared" si="2"/>
        <v>0.3359739049394222</v>
      </c>
      <c r="P14" s="9"/>
    </row>
    <row r="15" spans="1:16" ht="15">
      <c r="A15" s="12"/>
      <c r="B15" s="25">
        <v>323.7</v>
      </c>
      <c r="C15" s="20" t="s">
        <v>20</v>
      </c>
      <c r="D15" s="46">
        <v>17627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17627</v>
      </c>
      <c r="O15" s="47">
        <f t="shared" si="2"/>
        <v>8.213886300093197</v>
      </c>
      <c r="P15" s="9"/>
    </row>
    <row r="16" spans="1:16" ht="15.75">
      <c r="A16" s="29" t="s">
        <v>22</v>
      </c>
      <c r="B16" s="30"/>
      <c r="C16" s="31"/>
      <c r="D16" s="32">
        <f aca="true" t="shared" si="4" ref="D16:M16">SUM(D17:D19)</f>
        <v>212687</v>
      </c>
      <c r="E16" s="32">
        <f t="shared" si="4"/>
        <v>362554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575241</v>
      </c>
      <c r="O16" s="45">
        <f t="shared" si="2"/>
        <v>268.0526561043802</v>
      </c>
      <c r="P16" s="10"/>
    </row>
    <row r="17" spans="1:16" ht="15">
      <c r="A17" s="12"/>
      <c r="B17" s="25">
        <v>334.35</v>
      </c>
      <c r="C17" s="20" t="s">
        <v>115</v>
      </c>
      <c r="D17" s="46">
        <v>0</v>
      </c>
      <c r="E17" s="46">
        <v>348000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348000</v>
      </c>
      <c r="O17" s="47">
        <f t="shared" si="2"/>
        <v>162.16216216216216</v>
      </c>
      <c r="P17" s="9"/>
    </row>
    <row r="18" spans="1:16" ht="15">
      <c r="A18" s="12"/>
      <c r="B18" s="25">
        <v>335.12</v>
      </c>
      <c r="C18" s="20" t="s">
        <v>87</v>
      </c>
      <c r="D18" s="46">
        <v>66736</v>
      </c>
      <c r="E18" s="46">
        <v>14554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81290</v>
      </c>
      <c r="O18" s="47">
        <f t="shared" si="2"/>
        <v>37.87977632805219</v>
      </c>
      <c r="P18" s="9"/>
    </row>
    <row r="19" spans="1:16" ht="15">
      <c r="A19" s="12"/>
      <c r="B19" s="25">
        <v>335.18</v>
      </c>
      <c r="C19" s="20" t="s">
        <v>89</v>
      </c>
      <c r="D19" s="46">
        <v>145951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145951</v>
      </c>
      <c r="O19" s="47">
        <f t="shared" si="2"/>
        <v>68.01071761416588</v>
      </c>
      <c r="P19" s="9"/>
    </row>
    <row r="20" spans="1:16" ht="15.75">
      <c r="A20" s="29" t="s">
        <v>33</v>
      </c>
      <c r="B20" s="30"/>
      <c r="C20" s="31"/>
      <c r="D20" s="32">
        <f aca="true" t="shared" si="5" ref="D20:M20">SUM(D21:D26)</f>
        <v>319330</v>
      </c>
      <c r="E20" s="32">
        <f t="shared" si="5"/>
        <v>21063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340393</v>
      </c>
      <c r="O20" s="45">
        <f t="shared" si="2"/>
        <v>158.6174277726002</v>
      </c>
      <c r="P20" s="10"/>
    </row>
    <row r="21" spans="1:16" ht="15">
      <c r="A21" s="12"/>
      <c r="B21" s="25">
        <v>341.9</v>
      </c>
      <c r="C21" s="20" t="s">
        <v>111</v>
      </c>
      <c r="D21" s="46">
        <v>30207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6">SUM(D21:M21)</f>
        <v>30207</v>
      </c>
      <c r="O21" s="47">
        <f t="shared" si="2"/>
        <v>14.075955265610437</v>
      </c>
      <c r="P21" s="9"/>
    </row>
    <row r="22" spans="1:16" ht="15">
      <c r="A22" s="12"/>
      <c r="B22" s="25">
        <v>342.1</v>
      </c>
      <c r="C22" s="20" t="s">
        <v>57</v>
      </c>
      <c r="D22" s="46">
        <v>190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190</v>
      </c>
      <c r="O22" s="47">
        <f t="shared" si="2"/>
        <v>0.08853681267474371</v>
      </c>
      <c r="P22" s="9"/>
    </row>
    <row r="23" spans="1:16" ht="15">
      <c r="A23" s="12"/>
      <c r="B23" s="25">
        <v>343.3</v>
      </c>
      <c r="C23" s="20" t="s">
        <v>106</v>
      </c>
      <c r="D23" s="46">
        <v>285984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285984</v>
      </c>
      <c r="O23" s="47">
        <f t="shared" si="2"/>
        <v>133.26374650512582</v>
      </c>
      <c r="P23" s="9"/>
    </row>
    <row r="24" spans="1:16" ht="15">
      <c r="A24" s="12"/>
      <c r="B24" s="25">
        <v>343.5</v>
      </c>
      <c r="C24" s="20" t="s">
        <v>90</v>
      </c>
      <c r="D24" s="46">
        <v>0</v>
      </c>
      <c r="E24" s="46">
        <v>21063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21063</v>
      </c>
      <c r="O24" s="47">
        <f t="shared" si="2"/>
        <v>9.815004659832246</v>
      </c>
      <c r="P24" s="9"/>
    </row>
    <row r="25" spans="1:16" ht="15">
      <c r="A25" s="12"/>
      <c r="B25" s="25">
        <v>347.3</v>
      </c>
      <c r="C25" s="20" t="s">
        <v>112</v>
      </c>
      <c r="D25" s="46">
        <v>2747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2747</v>
      </c>
      <c r="O25" s="47">
        <f t="shared" si="2"/>
        <v>1.2800559179869524</v>
      </c>
      <c r="P25" s="9"/>
    </row>
    <row r="26" spans="1:16" ht="15">
      <c r="A26" s="12"/>
      <c r="B26" s="25">
        <v>349</v>
      </c>
      <c r="C26" s="20" t="s">
        <v>1</v>
      </c>
      <c r="D26" s="46">
        <v>202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202</v>
      </c>
      <c r="O26" s="47">
        <f t="shared" si="2"/>
        <v>0.09412861136999068</v>
      </c>
      <c r="P26" s="9"/>
    </row>
    <row r="27" spans="1:16" ht="15.75">
      <c r="A27" s="29" t="s">
        <v>34</v>
      </c>
      <c r="B27" s="30"/>
      <c r="C27" s="31"/>
      <c r="D27" s="32">
        <f aca="true" t="shared" si="7" ref="D27:M27">SUM(D28:D29)</f>
        <v>7775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aca="true" t="shared" si="8" ref="N27:N35">SUM(D27:M27)</f>
        <v>7775</v>
      </c>
      <c r="O27" s="45">
        <f t="shared" si="2"/>
        <v>3.6230195712954334</v>
      </c>
      <c r="P27" s="10"/>
    </row>
    <row r="28" spans="1:16" ht="15">
      <c r="A28" s="13"/>
      <c r="B28" s="39">
        <v>351.9</v>
      </c>
      <c r="C28" s="21" t="s">
        <v>107</v>
      </c>
      <c r="D28" s="46">
        <v>3175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3175</v>
      </c>
      <c r="O28" s="47">
        <f t="shared" si="2"/>
        <v>1.4794967381174278</v>
      </c>
      <c r="P28" s="9"/>
    </row>
    <row r="29" spans="1:16" ht="15">
      <c r="A29" s="13"/>
      <c r="B29" s="39">
        <v>359</v>
      </c>
      <c r="C29" s="21" t="s">
        <v>65</v>
      </c>
      <c r="D29" s="46">
        <v>4600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4600</v>
      </c>
      <c r="O29" s="47">
        <f t="shared" si="2"/>
        <v>2.1435228331780056</v>
      </c>
      <c r="P29" s="9"/>
    </row>
    <row r="30" spans="1:16" ht="15.75">
      <c r="A30" s="29" t="s">
        <v>4</v>
      </c>
      <c r="B30" s="30"/>
      <c r="C30" s="31"/>
      <c r="D30" s="32">
        <f aca="true" t="shared" si="9" ref="D30:M30">SUM(D31:D32)</f>
        <v>539188</v>
      </c>
      <c r="E30" s="32">
        <f t="shared" si="9"/>
        <v>2078</v>
      </c>
      <c r="F30" s="32">
        <f t="shared" si="9"/>
        <v>19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8"/>
        <v>541285</v>
      </c>
      <c r="O30" s="45">
        <f t="shared" si="2"/>
        <v>252.22972972972974</v>
      </c>
      <c r="P30" s="10"/>
    </row>
    <row r="31" spans="1:16" ht="15">
      <c r="A31" s="12"/>
      <c r="B31" s="25">
        <v>361.1</v>
      </c>
      <c r="C31" s="20" t="s">
        <v>39</v>
      </c>
      <c r="D31" s="46">
        <v>6402</v>
      </c>
      <c r="E31" s="46">
        <v>2078</v>
      </c>
      <c r="F31" s="46">
        <v>19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8499</v>
      </c>
      <c r="O31" s="47">
        <f t="shared" si="2"/>
        <v>3.9603914259086674</v>
      </c>
      <c r="P31" s="9"/>
    </row>
    <row r="32" spans="1:16" ht="15">
      <c r="A32" s="12"/>
      <c r="B32" s="25">
        <v>367</v>
      </c>
      <c r="C32" s="20" t="s">
        <v>54</v>
      </c>
      <c r="D32" s="46">
        <v>532786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532786</v>
      </c>
      <c r="O32" s="47">
        <f t="shared" si="2"/>
        <v>248.26933830382106</v>
      </c>
      <c r="P32" s="9"/>
    </row>
    <row r="33" spans="1:16" ht="15.75">
      <c r="A33" s="29" t="s">
        <v>35</v>
      </c>
      <c r="B33" s="30"/>
      <c r="C33" s="31"/>
      <c r="D33" s="32">
        <f aca="true" t="shared" si="10" ref="D33:M33">SUM(D34:D34)</f>
        <v>0</v>
      </c>
      <c r="E33" s="32">
        <f t="shared" si="10"/>
        <v>2336</v>
      </c>
      <c r="F33" s="32">
        <f t="shared" si="10"/>
        <v>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2336</v>
      </c>
      <c r="O33" s="45">
        <f t="shared" si="2"/>
        <v>1.0885368126747437</v>
      </c>
      <c r="P33" s="9"/>
    </row>
    <row r="34" spans="1:16" ht="15.75" thickBot="1">
      <c r="A34" s="12"/>
      <c r="B34" s="25">
        <v>384</v>
      </c>
      <c r="C34" s="20" t="s">
        <v>83</v>
      </c>
      <c r="D34" s="46">
        <v>0</v>
      </c>
      <c r="E34" s="46">
        <v>2336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2336</v>
      </c>
      <c r="O34" s="47">
        <f t="shared" si="2"/>
        <v>1.0885368126747437</v>
      </c>
      <c r="P34" s="9"/>
    </row>
    <row r="35" spans="1:119" ht="16.5" thickBot="1">
      <c r="A35" s="14" t="s">
        <v>37</v>
      </c>
      <c r="B35" s="23"/>
      <c r="C35" s="22"/>
      <c r="D35" s="15">
        <f aca="true" t="shared" si="11" ref="D35:M35">SUM(D5,D12,D16,D20,D27,D30,D33)</f>
        <v>2675767</v>
      </c>
      <c r="E35" s="15">
        <f t="shared" si="11"/>
        <v>514527</v>
      </c>
      <c r="F35" s="15">
        <f t="shared" si="11"/>
        <v>19</v>
      </c>
      <c r="G35" s="15">
        <f t="shared" si="11"/>
        <v>0</v>
      </c>
      <c r="H35" s="15">
        <f t="shared" si="11"/>
        <v>0</v>
      </c>
      <c r="I35" s="15">
        <f t="shared" si="11"/>
        <v>0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8"/>
        <v>3190313</v>
      </c>
      <c r="O35" s="38">
        <f t="shared" si="2"/>
        <v>1486.6323392357874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119</v>
      </c>
      <c r="M37" s="48"/>
      <c r="N37" s="48"/>
      <c r="O37" s="43">
        <v>2146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114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1417113</v>
      </c>
      <c r="E5" s="27">
        <f t="shared" si="0"/>
        <v>150672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0">SUM(D5:M5)</f>
        <v>1567785</v>
      </c>
      <c r="O5" s="33">
        <f aca="true" t="shared" si="2" ref="O5:O35">(N5/O$37)</f>
        <v>729.2023255813954</v>
      </c>
      <c r="P5" s="6"/>
    </row>
    <row r="6" spans="1:16" ht="15">
      <c r="A6" s="12"/>
      <c r="B6" s="25">
        <v>311</v>
      </c>
      <c r="C6" s="20" t="s">
        <v>3</v>
      </c>
      <c r="D6" s="46">
        <v>1270845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1270845</v>
      </c>
      <c r="O6" s="47">
        <f t="shared" si="2"/>
        <v>591.0906976744186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61383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61383</v>
      </c>
      <c r="O7" s="47">
        <f t="shared" si="2"/>
        <v>28.550232558139534</v>
      </c>
      <c r="P7" s="9"/>
    </row>
    <row r="8" spans="1:16" ht="15">
      <c r="A8" s="12"/>
      <c r="B8" s="25">
        <v>314.1</v>
      </c>
      <c r="C8" s="20" t="s">
        <v>13</v>
      </c>
      <c r="D8" s="46">
        <v>87399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87399</v>
      </c>
      <c r="O8" s="47">
        <f t="shared" si="2"/>
        <v>40.6506976744186</v>
      </c>
      <c r="P8" s="9"/>
    </row>
    <row r="9" spans="1:16" ht="15">
      <c r="A9" s="12"/>
      <c r="B9" s="25">
        <v>314.4</v>
      </c>
      <c r="C9" s="20" t="s">
        <v>15</v>
      </c>
      <c r="D9" s="46">
        <v>1632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1632</v>
      </c>
      <c r="O9" s="47">
        <f t="shared" si="2"/>
        <v>0.7590697674418605</v>
      </c>
      <c r="P9" s="9"/>
    </row>
    <row r="10" spans="1:16" ht="15">
      <c r="A10" s="12"/>
      <c r="B10" s="25">
        <v>314.9</v>
      </c>
      <c r="C10" s="20" t="s">
        <v>53</v>
      </c>
      <c r="D10" s="46">
        <v>57237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57237</v>
      </c>
      <c r="O10" s="47">
        <f t="shared" si="2"/>
        <v>26.621860465116278</v>
      </c>
      <c r="P10" s="9"/>
    </row>
    <row r="11" spans="1:16" ht="15">
      <c r="A11" s="12"/>
      <c r="B11" s="25">
        <v>319</v>
      </c>
      <c r="C11" s="20" t="s">
        <v>110</v>
      </c>
      <c r="D11" s="46">
        <v>0</v>
      </c>
      <c r="E11" s="46">
        <v>89289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89289</v>
      </c>
      <c r="O11" s="47">
        <f t="shared" si="2"/>
        <v>41.529767441860464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SUM(D13:D16)</f>
        <v>303888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303888</v>
      </c>
      <c r="O12" s="45">
        <f t="shared" si="2"/>
        <v>141.34325581395348</v>
      </c>
      <c r="P12" s="10"/>
    </row>
    <row r="13" spans="1:16" ht="15">
      <c r="A13" s="12"/>
      <c r="B13" s="25">
        <v>323.1</v>
      </c>
      <c r="C13" s="20" t="s">
        <v>18</v>
      </c>
      <c r="D13" s="46">
        <v>70102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70102</v>
      </c>
      <c r="O13" s="47">
        <f t="shared" si="2"/>
        <v>32.605581395348835</v>
      </c>
      <c r="P13" s="9"/>
    </row>
    <row r="14" spans="1:16" ht="15">
      <c r="A14" s="12"/>
      <c r="B14" s="25">
        <v>323.4</v>
      </c>
      <c r="C14" s="20" t="s">
        <v>19</v>
      </c>
      <c r="D14" s="46">
        <v>267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267</v>
      </c>
      <c r="O14" s="47">
        <f t="shared" si="2"/>
        <v>0.1241860465116279</v>
      </c>
      <c r="P14" s="9"/>
    </row>
    <row r="15" spans="1:16" ht="15">
      <c r="A15" s="12"/>
      <c r="B15" s="25">
        <v>323.7</v>
      </c>
      <c r="C15" s="20" t="s">
        <v>20</v>
      </c>
      <c r="D15" s="46">
        <v>18438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18438</v>
      </c>
      <c r="O15" s="47">
        <f t="shared" si="2"/>
        <v>8.575813953488373</v>
      </c>
      <c r="P15" s="9"/>
    </row>
    <row r="16" spans="1:16" ht="15">
      <c r="A16" s="12"/>
      <c r="B16" s="25">
        <v>367</v>
      </c>
      <c r="C16" s="20" t="s">
        <v>54</v>
      </c>
      <c r="D16" s="46">
        <v>215081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215081</v>
      </c>
      <c r="O16" s="47">
        <f t="shared" si="2"/>
        <v>100.03767441860465</v>
      </c>
      <c r="P16" s="9"/>
    </row>
    <row r="17" spans="1:16" ht="15.75">
      <c r="A17" s="29" t="s">
        <v>22</v>
      </c>
      <c r="B17" s="30"/>
      <c r="C17" s="31"/>
      <c r="D17" s="32">
        <f aca="true" t="shared" si="4" ref="D17:M17">SUM(D18:D19)</f>
        <v>239881</v>
      </c>
      <c r="E17" s="32">
        <f t="shared" si="4"/>
        <v>13788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253669</v>
      </c>
      <c r="O17" s="45">
        <f t="shared" si="2"/>
        <v>117.98558139534883</v>
      </c>
      <c r="P17" s="10"/>
    </row>
    <row r="18" spans="1:16" ht="15">
      <c r="A18" s="12"/>
      <c r="B18" s="25">
        <v>335.12</v>
      </c>
      <c r="C18" s="20" t="s">
        <v>87</v>
      </c>
      <c r="D18" s="46">
        <v>68971</v>
      </c>
      <c r="E18" s="46">
        <v>13788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82759</v>
      </c>
      <c r="O18" s="47">
        <f t="shared" si="2"/>
        <v>38.492558139534886</v>
      </c>
      <c r="P18" s="9"/>
    </row>
    <row r="19" spans="1:16" ht="15">
      <c r="A19" s="12"/>
      <c r="B19" s="25">
        <v>335.18</v>
      </c>
      <c r="C19" s="20" t="s">
        <v>89</v>
      </c>
      <c r="D19" s="46">
        <v>170910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170910</v>
      </c>
      <c r="O19" s="47">
        <f t="shared" si="2"/>
        <v>79.49302325581395</v>
      </c>
      <c r="P19" s="9"/>
    </row>
    <row r="20" spans="1:16" ht="15.75">
      <c r="A20" s="29" t="s">
        <v>33</v>
      </c>
      <c r="B20" s="30"/>
      <c r="C20" s="31"/>
      <c r="D20" s="32">
        <f aca="true" t="shared" si="5" ref="D20:M20">SUM(D21:D27)</f>
        <v>933295</v>
      </c>
      <c r="E20" s="32">
        <f t="shared" si="5"/>
        <v>23150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32">
        <f t="shared" si="1"/>
        <v>956445</v>
      </c>
      <c r="O20" s="45">
        <f t="shared" si="2"/>
        <v>444.8581395348837</v>
      </c>
      <c r="P20" s="10"/>
    </row>
    <row r="21" spans="1:16" ht="15">
      <c r="A21" s="12"/>
      <c r="B21" s="25">
        <v>341.9</v>
      </c>
      <c r="C21" s="20" t="s">
        <v>111</v>
      </c>
      <c r="D21" s="46">
        <v>615965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6" ref="N21:N27">SUM(D21:M21)</f>
        <v>615965</v>
      </c>
      <c r="O21" s="47">
        <f t="shared" si="2"/>
        <v>286.4953488372093</v>
      </c>
      <c r="P21" s="9"/>
    </row>
    <row r="22" spans="1:16" ht="15">
      <c r="A22" s="12"/>
      <c r="B22" s="25">
        <v>342.1</v>
      </c>
      <c r="C22" s="20" t="s">
        <v>57</v>
      </c>
      <c r="D22" s="46">
        <v>120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120</v>
      </c>
      <c r="O22" s="47">
        <f t="shared" si="2"/>
        <v>0.05581395348837209</v>
      </c>
      <c r="P22" s="9"/>
    </row>
    <row r="23" spans="1:16" ht="15">
      <c r="A23" s="12"/>
      <c r="B23" s="25">
        <v>342.9</v>
      </c>
      <c r="C23" s="20" t="s">
        <v>71</v>
      </c>
      <c r="D23" s="46">
        <v>24621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24621</v>
      </c>
      <c r="O23" s="47">
        <f t="shared" si="2"/>
        <v>11.451627906976745</v>
      </c>
      <c r="P23" s="9"/>
    </row>
    <row r="24" spans="1:16" ht="15">
      <c r="A24" s="12"/>
      <c r="B24" s="25">
        <v>343.4</v>
      </c>
      <c r="C24" s="20" t="s">
        <v>36</v>
      </c>
      <c r="D24" s="46">
        <v>289845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289845</v>
      </c>
      <c r="O24" s="47">
        <f t="shared" si="2"/>
        <v>134.81162790697675</v>
      </c>
      <c r="P24" s="9"/>
    </row>
    <row r="25" spans="1:16" ht="15">
      <c r="A25" s="12"/>
      <c r="B25" s="25">
        <v>343.5</v>
      </c>
      <c r="C25" s="20" t="s">
        <v>90</v>
      </c>
      <c r="D25" s="46">
        <v>0</v>
      </c>
      <c r="E25" s="46">
        <v>23150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23150</v>
      </c>
      <c r="O25" s="47">
        <f t="shared" si="2"/>
        <v>10.767441860465116</v>
      </c>
      <c r="P25" s="9"/>
    </row>
    <row r="26" spans="1:16" ht="15">
      <c r="A26" s="12"/>
      <c r="B26" s="25">
        <v>347.3</v>
      </c>
      <c r="C26" s="20" t="s">
        <v>112</v>
      </c>
      <c r="D26" s="46">
        <v>2277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2277</v>
      </c>
      <c r="O26" s="47">
        <f t="shared" si="2"/>
        <v>1.0590697674418605</v>
      </c>
      <c r="P26" s="9"/>
    </row>
    <row r="27" spans="1:16" ht="15">
      <c r="A27" s="12"/>
      <c r="B27" s="25">
        <v>349</v>
      </c>
      <c r="C27" s="20" t="s">
        <v>1</v>
      </c>
      <c r="D27" s="46">
        <v>467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467</v>
      </c>
      <c r="O27" s="47">
        <f t="shared" si="2"/>
        <v>0.2172093023255814</v>
      </c>
      <c r="P27" s="9"/>
    </row>
    <row r="28" spans="1:16" ht="15.75">
      <c r="A28" s="29" t="s">
        <v>34</v>
      </c>
      <c r="B28" s="30"/>
      <c r="C28" s="31"/>
      <c r="D28" s="32">
        <f aca="true" t="shared" si="7" ref="D28:M28">SUM(D29:D30)</f>
        <v>10040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aca="true" t="shared" si="8" ref="N28:N35">SUM(D28:M28)</f>
        <v>10040</v>
      </c>
      <c r="O28" s="45">
        <f t="shared" si="2"/>
        <v>4.669767441860465</v>
      </c>
      <c r="P28" s="10"/>
    </row>
    <row r="29" spans="1:16" ht="15">
      <c r="A29" s="13"/>
      <c r="B29" s="39">
        <v>351.9</v>
      </c>
      <c r="C29" s="21" t="s">
        <v>107</v>
      </c>
      <c r="D29" s="46">
        <v>3440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3440</v>
      </c>
      <c r="O29" s="47">
        <f t="shared" si="2"/>
        <v>1.6</v>
      </c>
      <c r="P29" s="9"/>
    </row>
    <row r="30" spans="1:16" ht="15">
      <c r="A30" s="13"/>
      <c r="B30" s="39">
        <v>359</v>
      </c>
      <c r="C30" s="21" t="s">
        <v>65</v>
      </c>
      <c r="D30" s="46">
        <v>6600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6600</v>
      </c>
      <c r="O30" s="47">
        <f t="shared" si="2"/>
        <v>3.0697674418604652</v>
      </c>
      <c r="P30" s="9"/>
    </row>
    <row r="31" spans="1:16" ht="15.75">
      <c r="A31" s="29" t="s">
        <v>4</v>
      </c>
      <c r="B31" s="30"/>
      <c r="C31" s="31"/>
      <c r="D31" s="32">
        <f aca="true" t="shared" si="9" ref="D31:M31">SUM(D32:D32)</f>
        <v>6064</v>
      </c>
      <c r="E31" s="32">
        <f t="shared" si="9"/>
        <v>3444</v>
      </c>
      <c r="F31" s="32">
        <f t="shared" si="9"/>
        <v>134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8"/>
        <v>9642</v>
      </c>
      <c r="O31" s="45">
        <f t="shared" si="2"/>
        <v>4.484651162790698</v>
      </c>
      <c r="P31" s="10"/>
    </row>
    <row r="32" spans="1:16" ht="15">
      <c r="A32" s="12"/>
      <c r="B32" s="25">
        <v>361.1</v>
      </c>
      <c r="C32" s="20" t="s">
        <v>39</v>
      </c>
      <c r="D32" s="46">
        <v>6064</v>
      </c>
      <c r="E32" s="46">
        <v>3444</v>
      </c>
      <c r="F32" s="46">
        <v>134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9642</v>
      </c>
      <c r="O32" s="47">
        <f t="shared" si="2"/>
        <v>4.484651162790698</v>
      </c>
      <c r="P32" s="9"/>
    </row>
    <row r="33" spans="1:16" ht="15.75">
      <c r="A33" s="29" t="s">
        <v>35</v>
      </c>
      <c r="B33" s="30"/>
      <c r="C33" s="31"/>
      <c r="D33" s="32">
        <f aca="true" t="shared" si="10" ref="D33:M33">SUM(D34:D34)</f>
        <v>0</v>
      </c>
      <c r="E33" s="32">
        <f t="shared" si="10"/>
        <v>14705</v>
      </c>
      <c r="F33" s="32">
        <f t="shared" si="10"/>
        <v>1245000</v>
      </c>
      <c r="G33" s="32">
        <f t="shared" si="10"/>
        <v>0</v>
      </c>
      <c r="H33" s="32">
        <f t="shared" si="10"/>
        <v>0</v>
      </c>
      <c r="I33" s="32">
        <f t="shared" si="10"/>
        <v>0</v>
      </c>
      <c r="J33" s="32">
        <f t="shared" si="10"/>
        <v>0</v>
      </c>
      <c r="K33" s="32">
        <f t="shared" si="10"/>
        <v>0</v>
      </c>
      <c r="L33" s="32">
        <f t="shared" si="10"/>
        <v>0</v>
      </c>
      <c r="M33" s="32">
        <f t="shared" si="10"/>
        <v>0</v>
      </c>
      <c r="N33" s="32">
        <f t="shared" si="8"/>
        <v>1259705</v>
      </c>
      <c r="O33" s="45">
        <f t="shared" si="2"/>
        <v>585.9093023255814</v>
      </c>
      <c r="P33" s="9"/>
    </row>
    <row r="34" spans="1:16" ht="15.75" thickBot="1">
      <c r="A34" s="12"/>
      <c r="B34" s="25">
        <v>381</v>
      </c>
      <c r="C34" s="20" t="s">
        <v>40</v>
      </c>
      <c r="D34" s="46">
        <v>0</v>
      </c>
      <c r="E34" s="46">
        <v>14705</v>
      </c>
      <c r="F34" s="46">
        <v>1245000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1259705</v>
      </c>
      <c r="O34" s="47">
        <f t="shared" si="2"/>
        <v>585.9093023255814</v>
      </c>
      <c r="P34" s="9"/>
    </row>
    <row r="35" spans="1:119" ht="16.5" thickBot="1">
      <c r="A35" s="14" t="s">
        <v>37</v>
      </c>
      <c r="B35" s="23"/>
      <c r="C35" s="22"/>
      <c r="D35" s="15">
        <f aca="true" t="shared" si="11" ref="D35:M35">SUM(D5,D12,D17,D20,D28,D31,D33)</f>
        <v>2910281</v>
      </c>
      <c r="E35" s="15">
        <f t="shared" si="11"/>
        <v>205759</v>
      </c>
      <c r="F35" s="15">
        <f t="shared" si="11"/>
        <v>1245134</v>
      </c>
      <c r="G35" s="15">
        <f t="shared" si="11"/>
        <v>0</v>
      </c>
      <c r="H35" s="15">
        <f t="shared" si="11"/>
        <v>0</v>
      </c>
      <c r="I35" s="15">
        <f t="shared" si="11"/>
        <v>0</v>
      </c>
      <c r="J35" s="15">
        <f t="shared" si="11"/>
        <v>0</v>
      </c>
      <c r="K35" s="15">
        <f t="shared" si="11"/>
        <v>0</v>
      </c>
      <c r="L35" s="15">
        <f t="shared" si="11"/>
        <v>0</v>
      </c>
      <c r="M35" s="15">
        <f t="shared" si="11"/>
        <v>0</v>
      </c>
      <c r="N35" s="15">
        <f t="shared" si="8"/>
        <v>4361174</v>
      </c>
      <c r="O35" s="38">
        <f t="shared" si="2"/>
        <v>2028.453023255814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117</v>
      </c>
      <c r="M37" s="48"/>
      <c r="N37" s="48"/>
      <c r="O37" s="43">
        <v>2150</v>
      </c>
    </row>
    <row r="38" spans="1:15" ht="1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5" ht="15.75" customHeight="1" thickBot="1">
      <c r="A39" s="52" t="s">
        <v>61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SUM(D6:D11)</f>
        <v>1317700</v>
      </c>
      <c r="E5" s="27">
        <f t="shared" si="0"/>
        <v>148536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2">SUM(D5:M5)</f>
        <v>1466236</v>
      </c>
      <c r="O5" s="33">
        <f aca="true" t="shared" si="2" ref="O5:O37">(N5/O$39)</f>
        <v>685.1570093457943</v>
      </c>
      <c r="P5" s="6"/>
    </row>
    <row r="6" spans="1:16" ht="15">
      <c r="A6" s="12"/>
      <c r="B6" s="25">
        <v>311</v>
      </c>
      <c r="C6" s="20" t="s">
        <v>3</v>
      </c>
      <c r="D6" s="46">
        <v>1161771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1161771</v>
      </c>
      <c r="O6" s="47">
        <f t="shared" si="2"/>
        <v>542.8836448598131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57192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57192</v>
      </c>
      <c r="O7" s="47">
        <f t="shared" si="2"/>
        <v>26.725233644859813</v>
      </c>
      <c r="P7" s="9"/>
    </row>
    <row r="8" spans="1:16" ht="15">
      <c r="A8" s="12"/>
      <c r="B8" s="25">
        <v>314.1</v>
      </c>
      <c r="C8" s="20" t="s">
        <v>13</v>
      </c>
      <c r="D8" s="46">
        <v>82775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82775</v>
      </c>
      <c r="O8" s="47">
        <f t="shared" si="2"/>
        <v>38.679906542056074</v>
      </c>
      <c r="P8" s="9"/>
    </row>
    <row r="9" spans="1:16" ht="15">
      <c r="A9" s="12"/>
      <c r="B9" s="25">
        <v>314.4</v>
      </c>
      <c r="C9" s="20" t="s">
        <v>15</v>
      </c>
      <c r="D9" s="46">
        <v>1896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1896</v>
      </c>
      <c r="O9" s="47">
        <f t="shared" si="2"/>
        <v>0.8859813084112149</v>
      </c>
      <c r="P9" s="9"/>
    </row>
    <row r="10" spans="1:16" ht="15">
      <c r="A10" s="12"/>
      <c r="B10" s="25">
        <v>314.9</v>
      </c>
      <c r="C10" s="20" t="s">
        <v>53</v>
      </c>
      <c r="D10" s="46">
        <v>71258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71258</v>
      </c>
      <c r="O10" s="47">
        <f t="shared" si="2"/>
        <v>33.2981308411215</v>
      </c>
      <c r="P10" s="9"/>
    </row>
    <row r="11" spans="1:16" ht="15">
      <c r="A11" s="12"/>
      <c r="B11" s="25">
        <v>319</v>
      </c>
      <c r="C11" s="20" t="s">
        <v>110</v>
      </c>
      <c r="D11" s="46">
        <v>0</v>
      </c>
      <c r="E11" s="46">
        <v>91344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91344</v>
      </c>
      <c r="O11" s="47">
        <f t="shared" si="2"/>
        <v>42.68411214953271</v>
      </c>
      <c r="P11" s="9"/>
    </row>
    <row r="12" spans="1:16" ht="15.75">
      <c r="A12" s="29" t="s">
        <v>17</v>
      </c>
      <c r="B12" s="30"/>
      <c r="C12" s="31"/>
      <c r="D12" s="32">
        <f aca="true" t="shared" si="3" ref="D12:M12">SUM(D13:D16)</f>
        <v>276467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276467</v>
      </c>
      <c r="O12" s="45">
        <f t="shared" si="2"/>
        <v>129.19018691588786</v>
      </c>
      <c r="P12" s="10"/>
    </row>
    <row r="13" spans="1:16" ht="15">
      <c r="A13" s="12"/>
      <c r="B13" s="25">
        <v>323.1</v>
      </c>
      <c r="C13" s="20" t="s">
        <v>18</v>
      </c>
      <c r="D13" s="46">
        <v>81703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81703</v>
      </c>
      <c r="O13" s="47">
        <f t="shared" si="2"/>
        <v>38.17897196261682</v>
      </c>
      <c r="P13" s="9"/>
    </row>
    <row r="14" spans="1:16" ht="15">
      <c r="A14" s="12"/>
      <c r="B14" s="25">
        <v>323.4</v>
      </c>
      <c r="C14" s="20" t="s">
        <v>19</v>
      </c>
      <c r="D14" s="46">
        <v>432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432</v>
      </c>
      <c r="O14" s="47">
        <f t="shared" si="2"/>
        <v>0.20186915887850468</v>
      </c>
      <c r="P14" s="9"/>
    </row>
    <row r="15" spans="1:16" ht="15">
      <c r="A15" s="12"/>
      <c r="B15" s="25">
        <v>323.7</v>
      </c>
      <c r="C15" s="20" t="s">
        <v>20</v>
      </c>
      <c r="D15" s="46">
        <v>23140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23140</v>
      </c>
      <c r="O15" s="47">
        <f t="shared" si="2"/>
        <v>10.813084112149532</v>
      </c>
      <c r="P15" s="9"/>
    </row>
    <row r="16" spans="1:16" ht="15">
      <c r="A16" s="12"/>
      <c r="B16" s="25">
        <v>367</v>
      </c>
      <c r="C16" s="20" t="s">
        <v>54</v>
      </c>
      <c r="D16" s="46">
        <v>171192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171192</v>
      </c>
      <c r="O16" s="47">
        <f t="shared" si="2"/>
        <v>79.99626168224299</v>
      </c>
      <c r="P16" s="9"/>
    </row>
    <row r="17" spans="1:16" ht="15.75">
      <c r="A17" s="29" t="s">
        <v>22</v>
      </c>
      <c r="B17" s="30"/>
      <c r="C17" s="31"/>
      <c r="D17" s="32">
        <f aca="true" t="shared" si="4" ref="D17:M17">SUM(D18:D21)</f>
        <v>383908</v>
      </c>
      <c r="E17" s="32">
        <f t="shared" si="4"/>
        <v>231578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615486</v>
      </c>
      <c r="O17" s="45">
        <f t="shared" si="2"/>
        <v>287.61028037383176</v>
      </c>
      <c r="P17" s="10"/>
    </row>
    <row r="18" spans="1:16" ht="15">
      <c r="A18" s="12"/>
      <c r="B18" s="25">
        <v>334.1</v>
      </c>
      <c r="C18" s="20" t="s">
        <v>55</v>
      </c>
      <c r="D18" s="46">
        <v>131625</v>
      </c>
      <c r="E18" s="46">
        <v>216375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348000</v>
      </c>
      <c r="O18" s="47">
        <f t="shared" si="2"/>
        <v>162.61682242990653</v>
      </c>
      <c r="P18" s="9"/>
    </row>
    <row r="19" spans="1:16" ht="15">
      <c r="A19" s="12"/>
      <c r="B19" s="25">
        <v>335.12</v>
      </c>
      <c r="C19" s="20" t="s">
        <v>87</v>
      </c>
      <c r="D19" s="46">
        <v>68116</v>
      </c>
      <c r="E19" s="46">
        <v>15203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83319</v>
      </c>
      <c r="O19" s="47">
        <f t="shared" si="2"/>
        <v>38.93411214953271</v>
      </c>
      <c r="P19" s="9"/>
    </row>
    <row r="20" spans="1:16" ht="15">
      <c r="A20" s="12"/>
      <c r="B20" s="25">
        <v>335.18</v>
      </c>
      <c r="C20" s="20" t="s">
        <v>89</v>
      </c>
      <c r="D20" s="46">
        <v>173167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173167</v>
      </c>
      <c r="O20" s="47">
        <f t="shared" si="2"/>
        <v>80.91915887850467</v>
      </c>
      <c r="P20" s="9"/>
    </row>
    <row r="21" spans="1:16" ht="15">
      <c r="A21" s="12"/>
      <c r="B21" s="25">
        <v>337.1</v>
      </c>
      <c r="C21" s="20" t="s">
        <v>80</v>
      </c>
      <c r="D21" s="46">
        <v>11000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11000</v>
      </c>
      <c r="O21" s="47">
        <f t="shared" si="2"/>
        <v>5.140186915887851</v>
      </c>
      <c r="P21" s="9"/>
    </row>
    <row r="22" spans="1:16" ht="15.75">
      <c r="A22" s="29" t="s">
        <v>33</v>
      </c>
      <c r="B22" s="30"/>
      <c r="C22" s="31"/>
      <c r="D22" s="32">
        <f aca="true" t="shared" si="5" ref="D22:M22">SUM(D23:D28)</f>
        <v>361563</v>
      </c>
      <c r="E22" s="32">
        <f t="shared" si="5"/>
        <v>37885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399448</v>
      </c>
      <c r="O22" s="45">
        <f t="shared" si="2"/>
        <v>186.65794392523364</v>
      </c>
      <c r="P22" s="10"/>
    </row>
    <row r="23" spans="1:16" ht="15">
      <c r="A23" s="12"/>
      <c r="B23" s="25">
        <v>341.9</v>
      </c>
      <c r="C23" s="20" t="s">
        <v>111</v>
      </c>
      <c r="D23" s="46">
        <v>75054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8">SUM(D23:M23)</f>
        <v>75054</v>
      </c>
      <c r="O23" s="47">
        <f t="shared" si="2"/>
        <v>35.07196261682243</v>
      </c>
      <c r="P23" s="9"/>
    </row>
    <row r="24" spans="1:16" ht="15">
      <c r="A24" s="12"/>
      <c r="B24" s="25">
        <v>342.1</v>
      </c>
      <c r="C24" s="20" t="s">
        <v>57</v>
      </c>
      <c r="D24" s="46">
        <v>60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60</v>
      </c>
      <c r="O24" s="47">
        <f t="shared" si="2"/>
        <v>0.028037383177570093</v>
      </c>
      <c r="P24" s="9"/>
    </row>
    <row r="25" spans="1:16" ht="15">
      <c r="A25" s="12"/>
      <c r="B25" s="25">
        <v>343.4</v>
      </c>
      <c r="C25" s="20" t="s">
        <v>36</v>
      </c>
      <c r="D25" s="46">
        <v>281242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281242</v>
      </c>
      <c r="O25" s="47">
        <f t="shared" si="2"/>
        <v>131.4214953271028</v>
      </c>
      <c r="P25" s="9"/>
    </row>
    <row r="26" spans="1:16" ht="15">
      <c r="A26" s="12"/>
      <c r="B26" s="25">
        <v>343.5</v>
      </c>
      <c r="C26" s="20" t="s">
        <v>90</v>
      </c>
      <c r="D26" s="46">
        <v>0</v>
      </c>
      <c r="E26" s="46">
        <v>37885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37885</v>
      </c>
      <c r="O26" s="47">
        <f t="shared" si="2"/>
        <v>17.703271028037385</v>
      </c>
      <c r="P26" s="9"/>
    </row>
    <row r="27" spans="1:16" ht="15">
      <c r="A27" s="12"/>
      <c r="B27" s="25">
        <v>347.3</v>
      </c>
      <c r="C27" s="20" t="s">
        <v>112</v>
      </c>
      <c r="D27" s="46">
        <v>4382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4382</v>
      </c>
      <c r="O27" s="47">
        <f t="shared" si="2"/>
        <v>2.047663551401869</v>
      </c>
      <c r="P27" s="9"/>
    </row>
    <row r="28" spans="1:16" ht="15">
      <c r="A28" s="12"/>
      <c r="B28" s="25">
        <v>349</v>
      </c>
      <c r="C28" s="20" t="s">
        <v>1</v>
      </c>
      <c r="D28" s="46">
        <v>825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825</v>
      </c>
      <c r="O28" s="47">
        <f t="shared" si="2"/>
        <v>0.3855140186915888</v>
      </c>
      <c r="P28" s="9"/>
    </row>
    <row r="29" spans="1:16" ht="15.75">
      <c r="A29" s="29" t="s">
        <v>34</v>
      </c>
      <c r="B29" s="30"/>
      <c r="C29" s="31"/>
      <c r="D29" s="32">
        <f aca="true" t="shared" si="7" ref="D29:M29">SUM(D30:D31)</f>
        <v>11215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aca="true" t="shared" si="8" ref="N29:N37">SUM(D29:M29)</f>
        <v>11215</v>
      </c>
      <c r="O29" s="45">
        <f t="shared" si="2"/>
        <v>5.240654205607477</v>
      </c>
      <c r="P29" s="10"/>
    </row>
    <row r="30" spans="1:16" ht="15">
      <c r="A30" s="13"/>
      <c r="B30" s="39">
        <v>351.9</v>
      </c>
      <c r="C30" s="21" t="s">
        <v>107</v>
      </c>
      <c r="D30" s="46">
        <v>4315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4315</v>
      </c>
      <c r="O30" s="47">
        <f t="shared" si="2"/>
        <v>2.0163551401869158</v>
      </c>
      <c r="P30" s="9"/>
    </row>
    <row r="31" spans="1:16" ht="15">
      <c r="A31" s="13"/>
      <c r="B31" s="39">
        <v>359</v>
      </c>
      <c r="C31" s="21" t="s">
        <v>65</v>
      </c>
      <c r="D31" s="46">
        <v>6900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6900</v>
      </c>
      <c r="O31" s="47">
        <f t="shared" si="2"/>
        <v>3.2242990654205608</v>
      </c>
      <c r="P31" s="9"/>
    </row>
    <row r="32" spans="1:16" ht="15.75">
      <c r="A32" s="29" t="s">
        <v>4</v>
      </c>
      <c r="B32" s="30"/>
      <c r="C32" s="31"/>
      <c r="D32" s="32">
        <f aca="true" t="shared" si="9" ref="D32:M32">SUM(D33:D33)</f>
        <v>3449</v>
      </c>
      <c r="E32" s="32">
        <f t="shared" si="9"/>
        <v>1870</v>
      </c>
      <c r="F32" s="32">
        <f t="shared" si="9"/>
        <v>4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5323</v>
      </c>
      <c r="O32" s="45">
        <f t="shared" si="2"/>
        <v>2.4873831775700936</v>
      </c>
      <c r="P32" s="10"/>
    </row>
    <row r="33" spans="1:16" ht="15">
      <c r="A33" s="12"/>
      <c r="B33" s="25">
        <v>361.1</v>
      </c>
      <c r="C33" s="20" t="s">
        <v>39</v>
      </c>
      <c r="D33" s="46">
        <v>3449</v>
      </c>
      <c r="E33" s="46">
        <v>1870</v>
      </c>
      <c r="F33" s="46">
        <v>4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5323</v>
      </c>
      <c r="O33" s="47">
        <f t="shared" si="2"/>
        <v>2.4873831775700936</v>
      </c>
      <c r="P33" s="9"/>
    </row>
    <row r="34" spans="1:16" ht="15.75">
      <c r="A34" s="29" t="s">
        <v>35</v>
      </c>
      <c r="B34" s="30"/>
      <c r="C34" s="31"/>
      <c r="D34" s="32">
        <f aca="true" t="shared" si="10" ref="D34:M34">SUM(D35:D36)</f>
        <v>1282906</v>
      </c>
      <c r="E34" s="32">
        <f t="shared" si="10"/>
        <v>571094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1854000</v>
      </c>
      <c r="O34" s="45">
        <f t="shared" si="2"/>
        <v>866.3551401869158</v>
      </c>
      <c r="P34" s="9"/>
    </row>
    <row r="35" spans="1:16" ht="15">
      <c r="A35" s="12"/>
      <c r="B35" s="25">
        <v>381</v>
      </c>
      <c r="C35" s="20" t="s">
        <v>40</v>
      </c>
      <c r="D35" s="46">
        <v>0</v>
      </c>
      <c r="E35" s="46">
        <v>340500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340500</v>
      </c>
      <c r="O35" s="47">
        <f t="shared" si="2"/>
        <v>159.11214953271028</v>
      </c>
      <c r="P35" s="9"/>
    </row>
    <row r="36" spans="1:16" ht="15.75" thickBot="1">
      <c r="A36" s="12"/>
      <c r="B36" s="25">
        <v>384</v>
      </c>
      <c r="C36" s="20" t="s">
        <v>83</v>
      </c>
      <c r="D36" s="46">
        <v>1282906</v>
      </c>
      <c r="E36" s="46">
        <v>230594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1513500</v>
      </c>
      <c r="O36" s="47">
        <f t="shared" si="2"/>
        <v>707.2429906542056</v>
      </c>
      <c r="P36" s="9"/>
    </row>
    <row r="37" spans="1:119" ht="16.5" thickBot="1">
      <c r="A37" s="14" t="s">
        <v>37</v>
      </c>
      <c r="B37" s="23"/>
      <c r="C37" s="22"/>
      <c r="D37" s="15">
        <f aca="true" t="shared" si="11" ref="D37:M37">SUM(D5,D12,D17,D22,D29,D32,D34)</f>
        <v>3637208</v>
      </c>
      <c r="E37" s="15">
        <f t="shared" si="11"/>
        <v>990963</v>
      </c>
      <c r="F37" s="15">
        <f t="shared" si="11"/>
        <v>4</v>
      </c>
      <c r="G37" s="15">
        <f t="shared" si="11"/>
        <v>0</v>
      </c>
      <c r="H37" s="15">
        <f t="shared" si="11"/>
        <v>0</v>
      </c>
      <c r="I37" s="15">
        <f t="shared" si="11"/>
        <v>0</v>
      </c>
      <c r="J37" s="15">
        <f t="shared" si="11"/>
        <v>0</v>
      </c>
      <c r="K37" s="15">
        <f t="shared" si="11"/>
        <v>0</v>
      </c>
      <c r="L37" s="15">
        <f t="shared" si="11"/>
        <v>0</v>
      </c>
      <c r="M37" s="15">
        <f t="shared" si="11"/>
        <v>0</v>
      </c>
      <c r="N37" s="15">
        <f t="shared" si="8"/>
        <v>4628175</v>
      </c>
      <c r="O37" s="38">
        <f t="shared" si="2"/>
        <v>2162.698598130841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113</v>
      </c>
      <c r="M39" s="48"/>
      <c r="N39" s="48"/>
      <c r="O39" s="43">
        <v>2140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1182780</v>
      </c>
      <c r="E5" s="27">
        <f t="shared" si="0"/>
        <v>58921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9">SUM(D5:M5)</f>
        <v>1241701</v>
      </c>
      <c r="O5" s="33">
        <f aca="true" t="shared" si="2" ref="O5:O39">(N5/O$41)</f>
        <v>576.730608453321</v>
      </c>
      <c r="P5" s="6"/>
    </row>
    <row r="6" spans="1:16" ht="15">
      <c r="A6" s="12"/>
      <c r="B6" s="25">
        <v>311</v>
      </c>
      <c r="C6" s="20" t="s">
        <v>3</v>
      </c>
      <c r="D6" s="46">
        <v>1040154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1040154</v>
      </c>
      <c r="O6" s="47">
        <f t="shared" si="2"/>
        <v>483.118439386902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58921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58921</v>
      </c>
      <c r="O7" s="47">
        <f t="shared" si="2"/>
        <v>27.366929865304225</v>
      </c>
      <c r="P7" s="9"/>
    </row>
    <row r="8" spans="1:16" ht="15">
      <c r="A8" s="12"/>
      <c r="B8" s="25">
        <v>314.1</v>
      </c>
      <c r="C8" s="20" t="s">
        <v>13</v>
      </c>
      <c r="D8" s="46">
        <v>80176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80176</v>
      </c>
      <c r="O8" s="47">
        <f t="shared" si="2"/>
        <v>37.23920111472364</v>
      </c>
      <c r="P8" s="9"/>
    </row>
    <row r="9" spans="1:16" ht="15">
      <c r="A9" s="12"/>
      <c r="B9" s="25">
        <v>314.4</v>
      </c>
      <c r="C9" s="20" t="s">
        <v>15</v>
      </c>
      <c r="D9" s="46">
        <v>1434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1434</v>
      </c>
      <c r="O9" s="47">
        <f t="shared" si="2"/>
        <v>0.6660473757547608</v>
      </c>
      <c r="P9" s="9"/>
    </row>
    <row r="10" spans="1:16" ht="15">
      <c r="A10" s="12"/>
      <c r="B10" s="25">
        <v>315</v>
      </c>
      <c r="C10" s="20" t="s">
        <v>99</v>
      </c>
      <c r="D10" s="46">
        <v>61016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61016</v>
      </c>
      <c r="O10" s="47">
        <f t="shared" si="2"/>
        <v>28.33999071063632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SUM(D12:D17)</f>
        <v>249191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249191</v>
      </c>
      <c r="O11" s="45">
        <f t="shared" si="2"/>
        <v>115.74129122155132</v>
      </c>
      <c r="P11" s="10"/>
    </row>
    <row r="12" spans="1:16" ht="15">
      <c r="A12" s="12"/>
      <c r="B12" s="25">
        <v>322</v>
      </c>
      <c r="C12" s="20" t="s">
        <v>0</v>
      </c>
      <c r="D12" s="46">
        <v>131276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131276</v>
      </c>
      <c r="O12" s="47">
        <f t="shared" si="2"/>
        <v>60.97352531351602</v>
      </c>
      <c r="P12" s="9"/>
    </row>
    <row r="13" spans="1:16" ht="15">
      <c r="A13" s="12"/>
      <c r="B13" s="25">
        <v>323.1</v>
      </c>
      <c r="C13" s="20" t="s">
        <v>18</v>
      </c>
      <c r="D13" s="46">
        <v>87623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87623</v>
      </c>
      <c r="O13" s="47">
        <f t="shared" si="2"/>
        <v>40.69809568044589</v>
      </c>
      <c r="P13" s="9"/>
    </row>
    <row r="14" spans="1:16" ht="15">
      <c r="A14" s="12"/>
      <c r="B14" s="25">
        <v>323.4</v>
      </c>
      <c r="C14" s="20" t="s">
        <v>19</v>
      </c>
      <c r="D14" s="46">
        <v>1134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1134</v>
      </c>
      <c r="O14" s="47">
        <f t="shared" si="2"/>
        <v>0.5267069205759406</v>
      </c>
      <c r="P14" s="9"/>
    </row>
    <row r="15" spans="1:16" ht="15">
      <c r="A15" s="12"/>
      <c r="B15" s="25">
        <v>323.7</v>
      </c>
      <c r="C15" s="20" t="s">
        <v>20</v>
      </c>
      <c r="D15" s="46">
        <v>19305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19305</v>
      </c>
      <c r="O15" s="47">
        <f t="shared" si="2"/>
        <v>8.966558290757083</v>
      </c>
      <c r="P15" s="9"/>
    </row>
    <row r="16" spans="1:16" ht="15">
      <c r="A16" s="12"/>
      <c r="B16" s="25">
        <v>329</v>
      </c>
      <c r="C16" s="20" t="s">
        <v>21</v>
      </c>
      <c r="D16" s="46">
        <v>4933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4933</v>
      </c>
      <c r="O16" s="47">
        <f t="shared" si="2"/>
        <v>2.2912215513237344</v>
      </c>
      <c r="P16" s="9"/>
    </row>
    <row r="17" spans="1:16" ht="15">
      <c r="A17" s="12"/>
      <c r="B17" s="25">
        <v>367</v>
      </c>
      <c r="C17" s="20" t="s">
        <v>54</v>
      </c>
      <c r="D17" s="46">
        <v>4920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4920</v>
      </c>
      <c r="O17" s="47">
        <f t="shared" si="2"/>
        <v>2.285183464932652</v>
      </c>
      <c r="P17" s="9"/>
    </row>
    <row r="18" spans="1:16" ht="15.75">
      <c r="A18" s="29" t="s">
        <v>22</v>
      </c>
      <c r="B18" s="30"/>
      <c r="C18" s="31"/>
      <c r="D18" s="32">
        <f aca="true" t="shared" si="4" ref="D18:M18">SUM(D19:D25)</f>
        <v>255335</v>
      </c>
      <c r="E18" s="32">
        <f t="shared" si="4"/>
        <v>23859</v>
      </c>
      <c r="F18" s="32">
        <f t="shared" si="4"/>
        <v>0</v>
      </c>
      <c r="G18" s="32">
        <f t="shared" si="4"/>
        <v>181688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460882</v>
      </c>
      <c r="O18" s="45">
        <f t="shared" si="2"/>
        <v>214.0650255457501</v>
      </c>
      <c r="P18" s="10"/>
    </row>
    <row r="19" spans="1:16" ht="15">
      <c r="A19" s="12"/>
      <c r="B19" s="25">
        <v>334.2</v>
      </c>
      <c r="C19" s="20" t="s">
        <v>86</v>
      </c>
      <c r="D19" s="46">
        <v>2936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2936</v>
      </c>
      <c r="O19" s="47">
        <f t="shared" si="2"/>
        <v>1.3636785880167208</v>
      </c>
      <c r="P19" s="9"/>
    </row>
    <row r="20" spans="1:16" ht="15">
      <c r="A20" s="12"/>
      <c r="B20" s="25">
        <v>334.39</v>
      </c>
      <c r="C20" s="20" t="s">
        <v>79</v>
      </c>
      <c r="D20" s="46">
        <v>0</v>
      </c>
      <c r="E20" s="46">
        <v>9900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9900</v>
      </c>
      <c r="O20" s="47">
        <f t="shared" si="2"/>
        <v>4.598235020901068</v>
      </c>
      <c r="P20" s="9"/>
    </row>
    <row r="21" spans="1:16" ht="15">
      <c r="A21" s="12"/>
      <c r="B21" s="25">
        <v>335.12</v>
      </c>
      <c r="C21" s="20" t="s">
        <v>87</v>
      </c>
      <c r="D21" s="46">
        <v>73856</v>
      </c>
      <c r="E21" s="46">
        <v>13959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87815</v>
      </c>
      <c r="O21" s="47">
        <f t="shared" si="2"/>
        <v>40.78727357176034</v>
      </c>
      <c r="P21" s="9"/>
    </row>
    <row r="22" spans="1:16" ht="15">
      <c r="A22" s="12"/>
      <c r="B22" s="25">
        <v>335.14</v>
      </c>
      <c r="C22" s="20" t="s">
        <v>105</v>
      </c>
      <c r="D22" s="46">
        <v>116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116</v>
      </c>
      <c r="O22" s="47">
        <f t="shared" si="2"/>
        <v>0.0538783093358105</v>
      </c>
      <c r="P22" s="9"/>
    </row>
    <row r="23" spans="1:16" ht="15">
      <c r="A23" s="12"/>
      <c r="B23" s="25">
        <v>335.15</v>
      </c>
      <c r="C23" s="20" t="s">
        <v>88</v>
      </c>
      <c r="D23" s="46">
        <v>636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636</v>
      </c>
      <c r="O23" s="47">
        <f t="shared" si="2"/>
        <v>0.2954017649790989</v>
      </c>
      <c r="P23" s="9"/>
    </row>
    <row r="24" spans="1:16" ht="15">
      <c r="A24" s="12"/>
      <c r="B24" s="25">
        <v>335.18</v>
      </c>
      <c r="C24" s="20" t="s">
        <v>89</v>
      </c>
      <c r="D24" s="46">
        <v>177791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177791</v>
      </c>
      <c r="O24" s="47">
        <f t="shared" si="2"/>
        <v>82.5782628889921</v>
      </c>
      <c r="P24" s="9"/>
    </row>
    <row r="25" spans="1:16" ht="15">
      <c r="A25" s="12"/>
      <c r="B25" s="25">
        <v>337.4</v>
      </c>
      <c r="C25" s="20" t="s">
        <v>69</v>
      </c>
      <c r="D25" s="46">
        <v>0</v>
      </c>
      <c r="E25" s="46">
        <v>0</v>
      </c>
      <c r="F25" s="46">
        <v>0</v>
      </c>
      <c r="G25" s="46">
        <v>181688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181688</v>
      </c>
      <c r="O25" s="47">
        <f t="shared" si="2"/>
        <v>84.38829540176498</v>
      </c>
      <c r="P25" s="9"/>
    </row>
    <row r="26" spans="1:16" ht="15.75">
      <c r="A26" s="29" t="s">
        <v>33</v>
      </c>
      <c r="B26" s="30"/>
      <c r="C26" s="31"/>
      <c r="D26" s="32">
        <f aca="true" t="shared" si="5" ref="D26:M26">SUM(D27:D30)</f>
        <v>339354</v>
      </c>
      <c r="E26" s="32">
        <f t="shared" si="5"/>
        <v>52272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391626</v>
      </c>
      <c r="O26" s="45">
        <f t="shared" si="2"/>
        <v>181.89781699953554</v>
      </c>
      <c r="P26" s="10"/>
    </row>
    <row r="27" spans="1:16" ht="15">
      <c r="A27" s="12"/>
      <c r="B27" s="25">
        <v>342.5</v>
      </c>
      <c r="C27" s="20" t="s">
        <v>64</v>
      </c>
      <c r="D27" s="46">
        <v>30798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30798</v>
      </c>
      <c r="O27" s="47">
        <f t="shared" si="2"/>
        <v>14.304691128657687</v>
      </c>
      <c r="P27" s="9"/>
    </row>
    <row r="28" spans="1:16" ht="15">
      <c r="A28" s="12"/>
      <c r="B28" s="25">
        <v>343.3</v>
      </c>
      <c r="C28" s="20" t="s">
        <v>106</v>
      </c>
      <c r="D28" s="46">
        <v>0</v>
      </c>
      <c r="E28" s="46">
        <v>52272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52272</v>
      </c>
      <c r="O28" s="47">
        <f t="shared" si="2"/>
        <v>24.27868091035764</v>
      </c>
      <c r="P28" s="9"/>
    </row>
    <row r="29" spans="1:16" ht="15">
      <c r="A29" s="12"/>
      <c r="B29" s="25">
        <v>343.4</v>
      </c>
      <c r="C29" s="20" t="s">
        <v>36</v>
      </c>
      <c r="D29" s="46">
        <v>297000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297000</v>
      </c>
      <c r="O29" s="47">
        <f t="shared" si="2"/>
        <v>137.94705062703204</v>
      </c>
      <c r="P29" s="9"/>
    </row>
    <row r="30" spans="1:16" ht="15">
      <c r="A30" s="12"/>
      <c r="B30" s="25">
        <v>349</v>
      </c>
      <c r="C30" s="20" t="s">
        <v>1</v>
      </c>
      <c r="D30" s="46">
        <v>11556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11556</v>
      </c>
      <c r="O30" s="47">
        <f t="shared" si="2"/>
        <v>5.367394333488156</v>
      </c>
      <c r="P30" s="9"/>
    </row>
    <row r="31" spans="1:16" ht="15.75">
      <c r="A31" s="29" t="s">
        <v>34</v>
      </c>
      <c r="B31" s="30"/>
      <c r="C31" s="31"/>
      <c r="D31" s="32">
        <f aca="true" t="shared" si="6" ref="D31:M31">SUM(D32:D33)</f>
        <v>8236</v>
      </c>
      <c r="E31" s="32">
        <f t="shared" si="6"/>
        <v>10720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18956</v>
      </c>
      <c r="O31" s="45">
        <f t="shared" si="2"/>
        <v>8.804458894565721</v>
      </c>
      <c r="P31" s="10"/>
    </row>
    <row r="32" spans="1:16" ht="15">
      <c r="A32" s="13"/>
      <c r="B32" s="39">
        <v>351.5</v>
      </c>
      <c r="C32" s="21" t="s">
        <v>91</v>
      </c>
      <c r="D32" s="46">
        <v>8236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8236</v>
      </c>
      <c r="O32" s="47">
        <f t="shared" si="2"/>
        <v>3.8253599628425454</v>
      </c>
      <c r="P32" s="9"/>
    </row>
    <row r="33" spans="1:16" ht="15">
      <c r="A33" s="13"/>
      <c r="B33" s="39">
        <v>351.9</v>
      </c>
      <c r="C33" s="21" t="s">
        <v>107</v>
      </c>
      <c r="D33" s="46">
        <v>0</v>
      </c>
      <c r="E33" s="46">
        <v>10720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10720</v>
      </c>
      <c r="O33" s="47">
        <f t="shared" si="2"/>
        <v>4.979098931723177</v>
      </c>
      <c r="P33" s="9"/>
    </row>
    <row r="34" spans="1:16" ht="15.75">
      <c r="A34" s="29" t="s">
        <v>4</v>
      </c>
      <c r="B34" s="30"/>
      <c r="C34" s="31"/>
      <c r="D34" s="32">
        <f aca="true" t="shared" si="7" ref="D34:M34">SUM(D35:D36)</f>
        <v>29875</v>
      </c>
      <c r="E34" s="32">
        <f t="shared" si="7"/>
        <v>40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29915</v>
      </c>
      <c r="O34" s="45">
        <f t="shared" si="2"/>
        <v>13.894565722248027</v>
      </c>
      <c r="P34" s="10"/>
    </row>
    <row r="35" spans="1:16" ht="15">
      <c r="A35" s="12"/>
      <c r="B35" s="25">
        <v>361.1</v>
      </c>
      <c r="C35" s="20" t="s">
        <v>39</v>
      </c>
      <c r="D35" s="46">
        <v>1728</v>
      </c>
      <c r="E35" s="46">
        <v>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1768</v>
      </c>
      <c r="O35" s="47">
        <f t="shared" si="2"/>
        <v>0.8211797491871807</v>
      </c>
      <c r="P35" s="9"/>
    </row>
    <row r="36" spans="1:16" ht="15">
      <c r="A36" s="12"/>
      <c r="B36" s="25">
        <v>369.9</v>
      </c>
      <c r="C36" s="20" t="s">
        <v>59</v>
      </c>
      <c r="D36" s="46">
        <v>28147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28147</v>
      </c>
      <c r="O36" s="47">
        <f t="shared" si="2"/>
        <v>13.073385973060846</v>
      </c>
      <c r="P36" s="9"/>
    </row>
    <row r="37" spans="1:16" ht="15.75">
      <c r="A37" s="29" t="s">
        <v>35</v>
      </c>
      <c r="B37" s="30"/>
      <c r="C37" s="31"/>
      <c r="D37" s="32">
        <f aca="true" t="shared" si="8" ref="D37:M37">SUM(D38:D38)</f>
        <v>0</v>
      </c>
      <c r="E37" s="32">
        <f t="shared" si="8"/>
        <v>14498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14498</v>
      </c>
      <c r="O37" s="45">
        <f t="shared" si="2"/>
        <v>6.7338597306084536</v>
      </c>
      <c r="P37" s="9"/>
    </row>
    <row r="38" spans="1:16" ht="15.75" thickBot="1">
      <c r="A38" s="12"/>
      <c r="B38" s="25">
        <v>381</v>
      </c>
      <c r="C38" s="20" t="s">
        <v>40</v>
      </c>
      <c r="D38" s="46">
        <v>0</v>
      </c>
      <c r="E38" s="46">
        <v>14498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14498</v>
      </c>
      <c r="O38" s="47">
        <f t="shared" si="2"/>
        <v>6.7338597306084536</v>
      </c>
      <c r="P38" s="9"/>
    </row>
    <row r="39" spans="1:119" ht="16.5" thickBot="1">
      <c r="A39" s="14" t="s">
        <v>37</v>
      </c>
      <c r="B39" s="23"/>
      <c r="C39" s="22"/>
      <c r="D39" s="15">
        <f aca="true" t="shared" si="9" ref="D39:M39">SUM(D5,D11,D18,D26,D31,D34,D37)</f>
        <v>2064771</v>
      </c>
      <c r="E39" s="15">
        <f t="shared" si="9"/>
        <v>160310</v>
      </c>
      <c r="F39" s="15">
        <f t="shared" si="9"/>
        <v>0</v>
      </c>
      <c r="G39" s="15">
        <f t="shared" si="9"/>
        <v>181688</v>
      </c>
      <c r="H39" s="15">
        <f t="shared" si="9"/>
        <v>0</v>
      </c>
      <c r="I39" s="15">
        <f t="shared" si="9"/>
        <v>0</v>
      </c>
      <c r="J39" s="15">
        <f t="shared" si="9"/>
        <v>0</v>
      </c>
      <c r="K39" s="15">
        <f t="shared" si="9"/>
        <v>0</v>
      </c>
      <c r="L39" s="15">
        <f t="shared" si="9"/>
        <v>0</v>
      </c>
      <c r="M39" s="15">
        <f t="shared" si="9"/>
        <v>0</v>
      </c>
      <c r="N39" s="15">
        <f t="shared" si="1"/>
        <v>2406769</v>
      </c>
      <c r="O39" s="38">
        <f t="shared" si="2"/>
        <v>1117.8676265675801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5" ht="15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5" ht="15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108</v>
      </c>
      <c r="M41" s="48"/>
      <c r="N41" s="48"/>
      <c r="O41" s="43">
        <v>2153</v>
      </c>
    </row>
    <row r="42" spans="1:15" ht="15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5" ht="15.75" customHeight="1" thickBot="1">
      <c r="A43" s="52" t="s">
        <v>61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sheetProtection/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SUM(D6:D12)</f>
        <v>1056320</v>
      </c>
      <c r="E5" s="27">
        <f t="shared" si="0"/>
        <v>112894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1169214</v>
      </c>
      <c r="O5" s="33">
        <f aca="true" t="shared" si="1" ref="O5:O34">(N5/O$36)</f>
        <v>531.4609090909091</v>
      </c>
      <c r="P5" s="6"/>
    </row>
    <row r="6" spans="1:16" ht="15">
      <c r="A6" s="12"/>
      <c r="B6" s="25">
        <v>311</v>
      </c>
      <c r="C6" s="20" t="s">
        <v>3</v>
      </c>
      <c r="D6" s="46">
        <v>907199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907199</v>
      </c>
      <c r="O6" s="47">
        <f t="shared" si="1"/>
        <v>412.36318181818183</v>
      </c>
      <c r="P6" s="9"/>
    </row>
    <row r="7" spans="1:16" ht="15">
      <c r="A7" s="12"/>
      <c r="B7" s="25">
        <v>312.41</v>
      </c>
      <c r="C7" s="20" t="s">
        <v>52</v>
      </c>
      <c r="D7" s="46">
        <v>0</v>
      </c>
      <c r="E7" s="46">
        <v>41400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41400</v>
      </c>
      <c r="O7" s="47">
        <f t="shared" si="1"/>
        <v>18.818181818181817</v>
      </c>
      <c r="P7" s="9"/>
    </row>
    <row r="8" spans="1:16" ht="15">
      <c r="A8" s="12"/>
      <c r="B8" s="25">
        <v>312.42</v>
      </c>
      <c r="C8" s="20" t="s">
        <v>98</v>
      </c>
      <c r="D8" s="46">
        <v>0</v>
      </c>
      <c r="E8" s="46">
        <v>15982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15982</v>
      </c>
      <c r="O8" s="47">
        <f t="shared" si="1"/>
        <v>7.264545454545455</v>
      </c>
      <c r="P8" s="9"/>
    </row>
    <row r="9" spans="1:16" ht="15">
      <c r="A9" s="12"/>
      <c r="B9" s="25">
        <v>312.6</v>
      </c>
      <c r="C9" s="20" t="s">
        <v>12</v>
      </c>
      <c r="D9" s="46">
        <v>0</v>
      </c>
      <c r="E9" s="46">
        <v>6467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6467</v>
      </c>
      <c r="O9" s="47">
        <f t="shared" si="1"/>
        <v>2.9395454545454545</v>
      </c>
      <c r="P9" s="9"/>
    </row>
    <row r="10" spans="1:16" ht="15">
      <c r="A10" s="12"/>
      <c r="B10" s="25">
        <v>314.1</v>
      </c>
      <c r="C10" s="20" t="s">
        <v>13</v>
      </c>
      <c r="D10" s="46">
        <v>82061</v>
      </c>
      <c r="E10" s="46">
        <v>49045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131106</v>
      </c>
      <c r="O10" s="47">
        <f t="shared" si="1"/>
        <v>59.593636363636364</v>
      </c>
      <c r="P10" s="9"/>
    </row>
    <row r="11" spans="1:16" ht="15">
      <c r="A11" s="12"/>
      <c r="B11" s="25">
        <v>314.4</v>
      </c>
      <c r="C11" s="20" t="s">
        <v>15</v>
      </c>
      <c r="D11" s="46">
        <v>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796</v>
      </c>
      <c r="O11" s="47">
        <f t="shared" si="1"/>
        <v>0.3618181818181818</v>
      </c>
      <c r="P11" s="9"/>
    </row>
    <row r="12" spans="1:16" ht="15">
      <c r="A12" s="12"/>
      <c r="B12" s="25">
        <v>315</v>
      </c>
      <c r="C12" s="20" t="s">
        <v>99</v>
      </c>
      <c r="D12" s="46">
        <v>66264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66264</v>
      </c>
      <c r="O12" s="47">
        <f t="shared" si="1"/>
        <v>30.12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246151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4">SUM(D13:M13)</f>
        <v>246151</v>
      </c>
      <c r="O13" s="45">
        <f t="shared" si="1"/>
        <v>111.88681818181819</v>
      </c>
      <c r="P13" s="10"/>
    </row>
    <row r="14" spans="1:16" ht="15">
      <c r="A14" s="12"/>
      <c r="B14" s="25">
        <v>322</v>
      </c>
      <c r="C14" s="20" t="s">
        <v>0</v>
      </c>
      <c r="D14" s="46">
        <v>138651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138651</v>
      </c>
      <c r="O14" s="47">
        <f t="shared" si="1"/>
        <v>63.02318181818182</v>
      </c>
      <c r="P14" s="9"/>
    </row>
    <row r="15" spans="1:16" ht="15">
      <c r="A15" s="12"/>
      <c r="B15" s="25">
        <v>323.1</v>
      </c>
      <c r="C15" s="20" t="s">
        <v>18</v>
      </c>
      <c r="D15" s="46">
        <v>82830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82830</v>
      </c>
      <c r="O15" s="47">
        <f t="shared" si="1"/>
        <v>37.65</v>
      </c>
      <c r="P15" s="9"/>
    </row>
    <row r="16" spans="1:16" ht="15">
      <c r="A16" s="12"/>
      <c r="B16" s="25">
        <v>323.4</v>
      </c>
      <c r="C16" s="20" t="s">
        <v>19</v>
      </c>
      <c r="D16" s="46">
        <v>1259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1259</v>
      </c>
      <c r="O16" s="47">
        <f t="shared" si="1"/>
        <v>0.5722727272727273</v>
      </c>
      <c r="P16" s="9"/>
    </row>
    <row r="17" spans="1:16" ht="15">
      <c r="A17" s="12"/>
      <c r="B17" s="25">
        <v>323.7</v>
      </c>
      <c r="C17" s="20" t="s">
        <v>20</v>
      </c>
      <c r="D17" s="46">
        <v>23411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23411</v>
      </c>
      <c r="O17" s="47">
        <f t="shared" si="1"/>
        <v>10.641363636363636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SUM(D19:D23)</f>
        <v>176551</v>
      </c>
      <c r="E18" s="32">
        <f t="shared" si="5"/>
        <v>34469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211020</v>
      </c>
      <c r="O18" s="45">
        <f t="shared" si="1"/>
        <v>95.91818181818182</v>
      </c>
      <c r="P18" s="10"/>
    </row>
    <row r="19" spans="1:16" ht="15">
      <c r="A19" s="12"/>
      <c r="B19" s="25">
        <v>334.2</v>
      </c>
      <c r="C19" s="20" t="s">
        <v>86</v>
      </c>
      <c r="D19" s="46">
        <v>1794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1794</v>
      </c>
      <c r="O19" s="47">
        <f t="shared" si="1"/>
        <v>0.8154545454545454</v>
      </c>
      <c r="P19" s="9"/>
    </row>
    <row r="20" spans="1:16" ht="15">
      <c r="A20" s="12"/>
      <c r="B20" s="25">
        <v>334.7</v>
      </c>
      <c r="C20" s="20" t="s">
        <v>100</v>
      </c>
      <c r="D20" s="46">
        <v>0</v>
      </c>
      <c r="E20" s="46">
        <v>20000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20000</v>
      </c>
      <c r="O20" s="47">
        <f t="shared" si="1"/>
        <v>9.090909090909092</v>
      </c>
      <c r="P20" s="9"/>
    </row>
    <row r="21" spans="1:16" ht="15">
      <c r="A21" s="12"/>
      <c r="B21" s="25">
        <v>335.12</v>
      </c>
      <c r="C21" s="20" t="s">
        <v>87</v>
      </c>
      <c r="D21" s="46">
        <v>72588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72588</v>
      </c>
      <c r="O21" s="47">
        <f t="shared" si="1"/>
        <v>32.99454545454545</v>
      </c>
      <c r="P21" s="9"/>
    </row>
    <row r="22" spans="1:16" ht="15">
      <c r="A22" s="12"/>
      <c r="B22" s="25">
        <v>335.16</v>
      </c>
      <c r="C22" s="20" t="s">
        <v>101</v>
      </c>
      <c r="D22" s="46">
        <v>102169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102169</v>
      </c>
      <c r="O22" s="47">
        <f t="shared" si="1"/>
        <v>46.44045454545454</v>
      </c>
      <c r="P22" s="9"/>
    </row>
    <row r="23" spans="1:16" ht="15">
      <c r="A23" s="12"/>
      <c r="B23" s="25">
        <v>335.33</v>
      </c>
      <c r="C23" s="20" t="s">
        <v>102</v>
      </c>
      <c r="D23" s="46">
        <v>0</v>
      </c>
      <c r="E23" s="46">
        <v>14469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14469</v>
      </c>
      <c r="O23" s="47">
        <f t="shared" si="1"/>
        <v>6.576818181818182</v>
      </c>
      <c r="P23" s="9"/>
    </row>
    <row r="24" spans="1:16" ht="15.75">
      <c r="A24" s="29" t="s">
        <v>33</v>
      </c>
      <c r="B24" s="30"/>
      <c r="C24" s="31"/>
      <c r="D24" s="32">
        <f aca="true" t="shared" si="6" ref="D24:M24">SUM(D25:D26)</f>
        <v>308605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308605</v>
      </c>
      <c r="O24" s="45">
        <f t="shared" si="1"/>
        <v>140.275</v>
      </c>
      <c r="P24" s="10"/>
    </row>
    <row r="25" spans="1:16" ht="15">
      <c r="A25" s="12"/>
      <c r="B25" s="25">
        <v>343.4</v>
      </c>
      <c r="C25" s="20" t="s">
        <v>36</v>
      </c>
      <c r="D25" s="46">
        <v>294582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294582</v>
      </c>
      <c r="O25" s="47">
        <f t="shared" si="1"/>
        <v>133.9009090909091</v>
      </c>
      <c r="P25" s="9"/>
    </row>
    <row r="26" spans="1:16" ht="15">
      <c r="A26" s="12"/>
      <c r="B26" s="25">
        <v>349</v>
      </c>
      <c r="C26" s="20" t="s">
        <v>1</v>
      </c>
      <c r="D26" s="46">
        <v>14023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14023</v>
      </c>
      <c r="O26" s="47">
        <f t="shared" si="1"/>
        <v>6.374090909090909</v>
      </c>
      <c r="P26" s="9"/>
    </row>
    <row r="27" spans="1:16" ht="15.75">
      <c r="A27" s="29" t="s">
        <v>34</v>
      </c>
      <c r="B27" s="30"/>
      <c r="C27" s="31"/>
      <c r="D27" s="32">
        <f aca="true" t="shared" si="7" ref="D27:M27">SUM(D28:D28)</f>
        <v>8577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8577</v>
      </c>
      <c r="O27" s="45">
        <f t="shared" si="1"/>
        <v>3.8986363636363635</v>
      </c>
      <c r="P27" s="10"/>
    </row>
    <row r="28" spans="1:16" ht="15">
      <c r="A28" s="13"/>
      <c r="B28" s="39">
        <v>351.1</v>
      </c>
      <c r="C28" s="21" t="s">
        <v>38</v>
      </c>
      <c r="D28" s="46">
        <v>8577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8577</v>
      </c>
      <c r="O28" s="47">
        <f t="shared" si="1"/>
        <v>3.8986363636363635</v>
      </c>
      <c r="P28" s="9"/>
    </row>
    <row r="29" spans="1:16" ht="15.75">
      <c r="A29" s="29" t="s">
        <v>4</v>
      </c>
      <c r="B29" s="30"/>
      <c r="C29" s="31"/>
      <c r="D29" s="32">
        <f aca="true" t="shared" si="8" ref="D29:M29">SUM(D30:D31)</f>
        <v>6791</v>
      </c>
      <c r="E29" s="32">
        <f t="shared" si="8"/>
        <v>254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7045</v>
      </c>
      <c r="O29" s="45">
        <f t="shared" si="1"/>
        <v>3.202272727272727</v>
      </c>
      <c r="P29" s="10"/>
    </row>
    <row r="30" spans="1:16" ht="15">
      <c r="A30" s="12"/>
      <c r="B30" s="25">
        <v>361.1</v>
      </c>
      <c r="C30" s="20" t="s">
        <v>39</v>
      </c>
      <c r="D30" s="46">
        <v>2399</v>
      </c>
      <c r="E30" s="46">
        <v>254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2653</v>
      </c>
      <c r="O30" s="47">
        <f t="shared" si="1"/>
        <v>1.2059090909090908</v>
      </c>
      <c r="P30" s="9"/>
    </row>
    <row r="31" spans="1:16" ht="15">
      <c r="A31" s="12"/>
      <c r="B31" s="25">
        <v>369.9</v>
      </c>
      <c r="C31" s="20" t="s">
        <v>59</v>
      </c>
      <c r="D31" s="46">
        <v>4392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4392</v>
      </c>
      <c r="O31" s="47">
        <f t="shared" si="1"/>
        <v>1.9963636363636363</v>
      </c>
      <c r="P31" s="9"/>
    </row>
    <row r="32" spans="1:16" ht="15.75">
      <c r="A32" s="29" t="s">
        <v>35</v>
      </c>
      <c r="B32" s="30"/>
      <c r="C32" s="31"/>
      <c r="D32" s="32">
        <f aca="true" t="shared" si="9" ref="D32:M32">SUM(D33:D33)</f>
        <v>0</v>
      </c>
      <c r="E32" s="32">
        <f t="shared" si="9"/>
        <v>7000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4"/>
        <v>7000</v>
      </c>
      <c r="O32" s="45">
        <f t="shared" si="1"/>
        <v>3.1818181818181817</v>
      </c>
      <c r="P32" s="9"/>
    </row>
    <row r="33" spans="1:16" ht="15.75" thickBot="1">
      <c r="A33" s="12"/>
      <c r="B33" s="25">
        <v>381</v>
      </c>
      <c r="C33" s="20" t="s">
        <v>40</v>
      </c>
      <c r="D33" s="46">
        <v>0</v>
      </c>
      <c r="E33" s="46">
        <v>7000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7000</v>
      </c>
      <c r="O33" s="47">
        <f t="shared" si="1"/>
        <v>3.1818181818181817</v>
      </c>
      <c r="P33" s="9"/>
    </row>
    <row r="34" spans="1:119" ht="16.5" thickBot="1">
      <c r="A34" s="14" t="s">
        <v>37</v>
      </c>
      <c r="B34" s="23"/>
      <c r="C34" s="22"/>
      <c r="D34" s="15">
        <f aca="true" t="shared" si="10" ref="D34:M34">SUM(D5,D13,D18,D24,D27,D29,D32)</f>
        <v>1802995</v>
      </c>
      <c r="E34" s="15">
        <f t="shared" si="10"/>
        <v>154617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4"/>
        <v>1957612</v>
      </c>
      <c r="O34" s="38">
        <f t="shared" si="1"/>
        <v>889.8236363636364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103</v>
      </c>
      <c r="M36" s="48"/>
      <c r="N36" s="48"/>
      <c r="O36" s="43">
        <v>2200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61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1049700</v>
      </c>
      <c r="E5" s="27">
        <f t="shared" si="0"/>
        <v>57395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4">SUM(D5:M5)</f>
        <v>1107095</v>
      </c>
      <c r="O5" s="33">
        <f aca="true" t="shared" si="2" ref="O5:O34">(N5/O$36)</f>
        <v>474.3337617823479</v>
      </c>
      <c r="P5" s="6"/>
    </row>
    <row r="6" spans="1:16" ht="15">
      <c r="A6" s="12"/>
      <c r="B6" s="25">
        <v>311</v>
      </c>
      <c r="C6" s="20" t="s">
        <v>3</v>
      </c>
      <c r="D6" s="46">
        <v>890502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890502</v>
      </c>
      <c r="O6" s="47">
        <f t="shared" si="2"/>
        <v>381.53470437017995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57395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57395</v>
      </c>
      <c r="O7" s="47">
        <f t="shared" si="2"/>
        <v>24.59083119108826</v>
      </c>
      <c r="P7" s="9"/>
    </row>
    <row r="8" spans="1:16" ht="15">
      <c r="A8" s="12"/>
      <c r="B8" s="25">
        <v>314.1</v>
      </c>
      <c r="C8" s="20" t="s">
        <v>13</v>
      </c>
      <c r="D8" s="46">
        <v>80504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80504</v>
      </c>
      <c r="O8" s="47">
        <f t="shared" si="2"/>
        <v>34.49185946872322</v>
      </c>
      <c r="P8" s="9"/>
    </row>
    <row r="9" spans="1:16" ht="15">
      <c r="A9" s="12"/>
      <c r="B9" s="25">
        <v>314.4</v>
      </c>
      <c r="C9" s="20" t="s">
        <v>15</v>
      </c>
      <c r="D9" s="46">
        <v>1089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1089</v>
      </c>
      <c r="O9" s="47">
        <f t="shared" si="2"/>
        <v>0.4665809768637532</v>
      </c>
      <c r="P9" s="9"/>
    </row>
    <row r="10" spans="1:16" ht="15">
      <c r="A10" s="12"/>
      <c r="B10" s="25">
        <v>314.9</v>
      </c>
      <c r="C10" s="20" t="s">
        <v>53</v>
      </c>
      <c r="D10" s="46">
        <v>77605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77605</v>
      </c>
      <c r="O10" s="47">
        <f t="shared" si="2"/>
        <v>33.24978577549272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SUM(D12:D16)</f>
        <v>232129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232129</v>
      </c>
      <c r="O11" s="45">
        <f t="shared" si="2"/>
        <v>99.455441302485</v>
      </c>
      <c r="P11" s="10"/>
    </row>
    <row r="12" spans="1:16" ht="15">
      <c r="A12" s="12"/>
      <c r="B12" s="25">
        <v>322</v>
      </c>
      <c r="C12" s="20" t="s">
        <v>0</v>
      </c>
      <c r="D12" s="46">
        <v>111645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111645</v>
      </c>
      <c r="O12" s="47">
        <f t="shared" si="2"/>
        <v>47.83419023136247</v>
      </c>
      <c r="P12" s="9"/>
    </row>
    <row r="13" spans="1:16" ht="15">
      <c r="A13" s="12"/>
      <c r="B13" s="25">
        <v>323.1</v>
      </c>
      <c r="C13" s="20" t="s">
        <v>18</v>
      </c>
      <c r="D13" s="46">
        <v>88141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88141</v>
      </c>
      <c r="O13" s="47">
        <f t="shared" si="2"/>
        <v>37.76392459297344</v>
      </c>
      <c r="P13" s="9"/>
    </row>
    <row r="14" spans="1:16" ht="15">
      <c r="A14" s="12"/>
      <c r="B14" s="25">
        <v>323.4</v>
      </c>
      <c r="C14" s="20" t="s">
        <v>19</v>
      </c>
      <c r="D14" s="46">
        <v>1116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1116</v>
      </c>
      <c r="O14" s="47">
        <f t="shared" si="2"/>
        <v>0.4781491002570694</v>
      </c>
      <c r="P14" s="9"/>
    </row>
    <row r="15" spans="1:16" ht="15">
      <c r="A15" s="12"/>
      <c r="B15" s="25">
        <v>323.7</v>
      </c>
      <c r="C15" s="20" t="s">
        <v>20</v>
      </c>
      <c r="D15" s="46">
        <v>23491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23491</v>
      </c>
      <c r="O15" s="47">
        <f t="shared" si="2"/>
        <v>10.064695801199658</v>
      </c>
      <c r="P15" s="9"/>
    </row>
    <row r="16" spans="1:16" ht="15">
      <c r="A16" s="12"/>
      <c r="B16" s="25">
        <v>329</v>
      </c>
      <c r="C16" s="20" t="s">
        <v>21</v>
      </c>
      <c r="D16" s="46">
        <v>7736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7736</v>
      </c>
      <c r="O16" s="47">
        <f t="shared" si="2"/>
        <v>3.3144815766923736</v>
      </c>
      <c r="P16" s="9"/>
    </row>
    <row r="17" spans="1:16" ht="15.75">
      <c r="A17" s="29" t="s">
        <v>22</v>
      </c>
      <c r="B17" s="30"/>
      <c r="C17" s="31"/>
      <c r="D17" s="32">
        <f aca="true" t="shared" si="4" ref="D17:M17">SUM(D18:D21)</f>
        <v>252380</v>
      </c>
      <c r="E17" s="32">
        <f t="shared" si="4"/>
        <v>103488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355868</v>
      </c>
      <c r="O17" s="45">
        <f t="shared" si="2"/>
        <v>152.471293916024</v>
      </c>
      <c r="P17" s="10"/>
    </row>
    <row r="18" spans="1:16" ht="15">
      <c r="A18" s="12"/>
      <c r="B18" s="25">
        <v>335.12</v>
      </c>
      <c r="C18" s="20" t="s">
        <v>87</v>
      </c>
      <c r="D18" s="46">
        <v>76724</v>
      </c>
      <c r="E18" s="46">
        <v>14608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91332</v>
      </c>
      <c r="O18" s="47">
        <f t="shared" si="2"/>
        <v>39.131105398457585</v>
      </c>
      <c r="P18" s="9"/>
    </row>
    <row r="19" spans="1:16" ht="15">
      <c r="A19" s="12"/>
      <c r="B19" s="25">
        <v>335.15</v>
      </c>
      <c r="C19" s="20" t="s">
        <v>88</v>
      </c>
      <c r="D19" s="46">
        <v>636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636</v>
      </c>
      <c r="O19" s="47">
        <f t="shared" si="2"/>
        <v>0.27249357326478146</v>
      </c>
      <c r="P19" s="9"/>
    </row>
    <row r="20" spans="1:16" ht="15">
      <c r="A20" s="12"/>
      <c r="B20" s="25">
        <v>335.18</v>
      </c>
      <c r="C20" s="20" t="s">
        <v>89</v>
      </c>
      <c r="D20" s="46">
        <v>175020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175020</v>
      </c>
      <c r="O20" s="47">
        <f t="shared" si="2"/>
        <v>74.98714652956298</v>
      </c>
      <c r="P20" s="9"/>
    </row>
    <row r="21" spans="1:16" ht="15">
      <c r="A21" s="12"/>
      <c r="B21" s="25">
        <v>337.4</v>
      </c>
      <c r="C21" s="20" t="s">
        <v>69</v>
      </c>
      <c r="D21" s="46">
        <v>0</v>
      </c>
      <c r="E21" s="46">
        <v>88880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88880</v>
      </c>
      <c r="O21" s="47">
        <f t="shared" si="2"/>
        <v>38.080548414738644</v>
      </c>
      <c r="P21" s="9"/>
    </row>
    <row r="22" spans="1:16" ht="15.75">
      <c r="A22" s="29" t="s">
        <v>33</v>
      </c>
      <c r="B22" s="30"/>
      <c r="C22" s="31"/>
      <c r="D22" s="32">
        <f aca="true" t="shared" si="5" ref="D22:M22">SUM(D23:D25)</f>
        <v>343018</v>
      </c>
      <c r="E22" s="32">
        <f t="shared" si="5"/>
        <v>41248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1"/>
        <v>384266</v>
      </c>
      <c r="O22" s="45">
        <f t="shared" si="2"/>
        <v>164.63838903170523</v>
      </c>
      <c r="P22" s="10"/>
    </row>
    <row r="23" spans="1:16" ht="15">
      <c r="A23" s="12"/>
      <c r="B23" s="25">
        <v>342.5</v>
      </c>
      <c r="C23" s="20" t="s">
        <v>64</v>
      </c>
      <c r="D23" s="46">
        <v>48972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48972</v>
      </c>
      <c r="O23" s="47">
        <f t="shared" si="2"/>
        <v>20.982005141388175</v>
      </c>
      <c r="P23" s="9"/>
    </row>
    <row r="24" spans="1:16" ht="15">
      <c r="A24" s="12"/>
      <c r="B24" s="25">
        <v>343.4</v>
      </c>
      <c r="C24" s="20" t="s">
        <v>36</v>
      </c>
      <c r="D24" s="46">
        <v>294046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294046</v>
      </c>
      <c r="O24" s="47">
        <f t="shared" si="2"/>
        <v>125.98371893744644</v>
      </c>
      <c r="P24" s="9"/>
    </row>
    <row r="25" spans="1:16" ht="15">
      <c r="A25" s="12"/>
      <c r="B25" s="25">
        <v>343.5</v>
      </c>
      <c r="C25" s="20" t="s">
        <v>90</v>
      </c>
      <c r="D25" s="46">
        <v>0</v>
      </c>
      <c r="E25" s="46">
        <v>41248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41248</v>
      </c>
      <c r="O25" s="47">
        <f t="shared" si="2"/>
        <v>17.67266495287061</v>
      </c>
      <c r="P25" s="9"/>
    </row>
    <row r="26" spans="1:16" ht="15.75">
      <c r="A26" s="29" t="s">
        <v>34</v>
      </c>
      <c r="B26" s="30"/>
      <c r="C26" s="31"/>
      <c r="D26" s="32">
        <f aca="true" t="shared" si="6" ref="D26:M26">SUM(D27:D27)</f>
        <v>583824</v>
      </c>
      <c r="E26" s="32">
        <f t="shared" si="6"/>
        <v>1900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585724</v>
      </c>
      <c r="O26" s="45">
        <f t="shared" si="2"/>
        <v>250.9528706083976</v>
      </c>
      <c r="P26" s="10"/>
    </row>
    <row r="27" spans="1:16" ht="15">
      <c r="A27" s="13"/>
      <c r="B27" s="39">
        <v>359</v>
      </c>
      <c r="C27" s="21" t="s">
        <v>65</v>
      </c>
      <c r="D27" s="46">
        <v>583824</v>
      </c>
      <c r="E27" s="46">
        <v>1900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585724</v>
      </c>
      <c r="O27" s="47">
        <f t="shared" si="2"/>
        <v>250.9528706083976</v>
      </c>
      <c r="P27" s="9"/>
    </row>
    <row r="28" spans="1:16" ht="15.75">
      <c r="A28" s="29" t="s">
        <v>4</v>
      </c>
      <c r="B28" s="30"/>
      <c r="C28" s="31"/>
      <c r="D28" s="32">
        <f aca="true" t="shared" si="7" ref="D28:M28">SUM(D29:D30)</f>
        <v>29389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29389</v>
      </c>
      <c r="O28" s="45">
        <f t="shared" si="2"/>
        <v>12.591688089117396</v>
      </c>
      <c r="P28" s="10"/>
    </row>
    <row r="29" spans="1:16" ht="15">
      <c r="A29" s="12"/>
      <c r="B29" s="25">
        <v>361.1</v>
      </c>
      <c r="C29" s="20" t="s">
        <v>39</v>
      </c>
      <c r="D29" s="46">
        <v>2020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2020</v>
      </c>
      <c r="O29" s="47">
        <f t="shared" si="2"/>
        <v>0.8654670094258783</v>
      </c>
      <c r="P29" s="9"/>
    </row>
    <row r="30" spans="1:16" ht="15">
      <c r="A30" s="12"/>
      <c r="B30" s="25">
        <v>369.9</v>
      </c>
      <c r="C30" s="20" t="s">
        <v>59</v>
      </c>
      <c r="D30" s="46">
        <v>27369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27369</v>
      </c>
      <c r="O30" s="47">
        <f t="shared" si="2"/>
        <v>11.726221079691516</v>
      </c>
      <c r="P30" s="9"/>
    </row>
    <row r="31" spans="1:16" ht="15.75">
      <c r="A31" s="29" t="s">
        <v>35</v>
      </c>
      <c r="B31" s="30"/>
      <c r="C31" s="31"/>
      <c r="D31" s="32">
        <f aca="true" t="shared" si="8" ref="D31:M31">SUM(D32:D33)</f>
        <v>42223</v>
      </c>
      <c r="E31" s="32">
        <f t="shared" si="8"/>
        <v>7000</v>
      </c>
      <c r="F31" s="32">
        <f t="shared" si="8"/>
        <v>0</v>
      </c>
      <c r="G31" s="32">
        <f t="shared" si="8"/>
        <v>4031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53254</v>
      </c>
      <c r="O31" s="45">
        <f t="shared" si="2"/>
        <v>22.81662382176521</v>
      </c>
      <c r="P31" s="9"/>
    </row>
    <row r="32" spans="1:16" ht="15">
      <c r="A32" s="12"/>
      <c r="B32" s="25">
        <v>381</v>
      </c>
      <c r="C32" s="20" t="s">
        <v>40</v>
      </c>
      <c r="D32" s="46">
        <v>0</v>
      </c>
      <c r="E32" s="46">
        <v>7000</v>
      </c>
      <c r="F32" s="46">
        <v>0</v>
      </c>
      <c r="G32" s="46">
        <v>4031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11031</v>
      </c>
      <c r="O32" s="47">
        <f t="shared" si="2"/>
        <v>4.726221079691516</v>
      </c>
      <c r="P32" s="9"/>
    </row>
    <row r="33" spans="1:16" ht="15.75" thickBot="1">
      <c r="A33" s="12"/>
      <c r="B33" s="25">
        <v>384</v>
      </c>
      <c r="C33" s="20" t="s">
        <v>83</v>
      </c>
      <c r="D33" s="46">
        <v>42223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42223</v>
      </c>
      <c r="O33" s="47">
        <f t="shared" si="2"/>
        <v>18.090402742073692</v>
      </c>
      <c r="P33" s="9"/>
    </row>
    <row r="34" spans="1:119" ht="16.5" thickBot="1">
      <c r="A34" s="14" t="s">
        <v>37</v>
      </c>
      <c r="B34" s="23"/>
      <c r="C34" s="22"/>
      <c r="D34" s="15">
        <f aca="true" t="shared" si="9" ref="D34:M34">SUM(D5,D11,D17,D22,D26,D28,D31)</f>
        <v>2532663</v>
      </c>
      <c r="E34" s="15">
        <f t="shared" si="9"/>
        <v>211031</v>
      </c>
      <c r="F34" s="15">
        <f t="shared" si="9"/>
        <v>0</v>
      </c>
      <c r="G34" s="15">
        <f t="shared" si="9"/>
        <v>4031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2747725</v>
      </c>
      <c r="O34" s="38">
        <f t="shared" si="2"/>
        <v>1177.2600685518423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5" ht="15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5" ht="15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96</v>
      </c>
      <c r="M36" s="48"/>
      <c r="N36" s="48"/>
      <c r="O36" s="43">
        <v>2334</v>
      </c>
    </row>
    <row r="37" spans="1:15" ht="15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5" ht="15.75" customHeight="1" thickBot="1">
      <c r="A38" s="52" t="s">
        <v>61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sheetProtection/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818678</v>
      </c>
      <c r="E5" s="27">
        <f t="shared" si="0"/>
        <v>55678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3">SUM(D5:M5)</f>
        <v>874356</v>
      </c>
      <c r="O5" s="33">
        <f aca="true" t="shared" si="2" ref="O5:O33">(N5/O$35)</f>
        <v>375.58247422680415</v>
      </c>
      <c r="P5" s="6"/>
    </row>
    <row r="6" spans="1:16" ht="15">
      <c r="A6" s="12"/>
      <c r="B6" s="25">
        <v>311</v>
      </c>
      <c r="C6" s="20" t="s">
        <v>3</v>
      </c>
      <c r="D6" s="46">
        <v>651093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651093</v>
      </c>
      <c r="O6" s="47">
        <f t="shared" si="2"/>
        <v>279.6791237113402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55678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55678</v>
      </c>
      <c r="O7" s="47">
        <f t="shared" si="2"/>
        <v>23.916666666666668</v>
      </c>
      <c r="P7" s="9"/>
    </row>
    <row r="8" spans="1:16" ht="15">
      <c r="A8" s="12"/>
      <c r="B8" s="25">
        <v>314.1</v>
      </c>
      <c r="C8" s="20" t="s">
        <v>13</v>
      </c>
      <c r="D8" s="46">
        <v>82949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82949</v>
      </c>
      <c r="O8" s="47">
        <f t="shared" si="2"/>
        <v>35.631013745704465</v>
      </c>
      <c r="P8" s="9"/>
    </row>
    <row r="9" spans="1:16" ht="15">
      <c r="A9" s="12"/>
      <c r="B9" s="25">
        <v>314.4</v>
      </c>
      <c r="C9" s="20" t="s">
        <v>15</v>
      </c>
      <c r="D9" s="46">
        <v>1010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1010</v>
      </c>
      <c r="O9" s="47">
        <f t="shared" si="2"/>
        <v>0.4338487972508591</v>
      </c>
      <c r="P9" s="9"/>
    </row>
    <row r="10" spans="1:16" ht="15">
      <c r="A10" s="12"/>
      <c r="B10" s="25">
        <v>314.9</v>
      </c>
      <c r="C10" s="20" t="s">
        <v>53</v>
      </c>
      <c r="D10" s="46">
        <v>83626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83626</v>
      </c>
      <c r="O10" s="47">
        <f t="shared" si="2"/>
        <v>35.921821305841924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SUM(D12:D16)</f>
        <v>213075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213075</v>
      </c>
      <c r="O11" s="45">
        <f t="shared" si="2"/>
        <v>91.5270618556701</v>
      </c>
      <c r="P11" s="10"/>
    </row>
    <row r="12" spans="1:16" ht="15">
      <c r="A12" s="12"/>
      <c r="B12" s="25">
        <v>322</v>
      </c>
      <c r="C12" s="20" t="s">
        <v>0</v>
      </c>
      <c r="D12" s="46">
        <v>85371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85371</v>
      </c>
      <c r="O12" s="47">
        <f t="shared" si="2"/>
        <v>36.67139175257732</v>
      </c>
      <c r="P12" s="9"/>
    </row>
    <row r="13" spans="1:16" ht="15">
      <c r="A13" s="12"/>
      <c r="B13" s="25">
        <v>323.1</v>
      </c>
      <c r="C13" s="20" t="s">
        <v>18</v>
      </c>
      <c r="D13" s="46">
        <v>88794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88794</v>
      </c>
      <c r="O13" s="47">
        <f t="shared" si="2"/>
        <v>38.141752577319586</v>
      </c>
      <c r="P13" s="9"/>
    </row>
    <row r="14" spans="1:16" ht="15">
      <c r="A14" s="12"/>
      <c r="B14" s="25">
        <v>323.4</v>
      </c>
      <c r="C14" s="20" t="s">
        <v>19</v>
      </c>
      <c r="D14" s="46">
        <v>1567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1567</v>
      </c>
      <c r="O14" s="47">
        <f t="shared" si="2"/>
        <v>0.6731099656357389</v>
      </c>
      <c r="P14" s="9"/>
    </row>
    <row r="15" spans="1:16" ht="15">
      <c r="A15" s="12"/>
      <c r="B15" s="25">
        <v>323.7</v>
      </c>
      <c r="C15" s="20" t="s">
        <v>20</v>
      </c>
      <c r="D15" s="46">
        <v>23104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23104</v>
      </c>
      <c r="O15" s="47">
        <f t="shared" si="2"/>
        <v>9.924398625429554</v>
      </c>
      <c r="P15" s="9"/>
    </row>
    <row r="16" spans="1:16" ht="15">
      <c r="A16" s="12"/>
      <c r="B16" s="25">
        <v>329</v>
      </c>
      <c r="C16" s="20" t="s">
        <v>21</v>
      </c>
      <c r="D16" s="46">
        <v>14239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14239</v>
      </c>
      <c r="O16" s="47">
        <f t="shared" si="2"/>
        <v>6.116408934707904</v>
      </c>
      <c r="P16" s="9"/>
    </row>
    <row r="17" spans="1:16" ht="15.75">
      <c r="A17" s="29" t="s">
        <v>22</v>
      </c>
      <c r="B17" s="30"/>
      <c r="C17" s="31"/>
      <c r="D17" s="32">
        <f aca="true" t="shared" si="4" ref="D17:M17">SUM(D18:D22)</f>
        <v>243402</v>
      </c>
      <c r="E17" s="32">
        <f t="shared" si="4"/>
        <v>14349</v>
      </c>
      <c r="F17" s="32">
        <f t="shared" si="4"/>
        <v>0</v>
      </c>
      <c r="G17" s="32">
        <f t="shared" si="4"/>
        <v>106210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363961</v>
      </c>
      <c r="O17" s="45">
        <f t="shared" si="2"/>
        <v>156.34063573883162</v>
      </c>
      <c r="P17" s="10"/>
    </row>
    <row r="18" spans="1:16" ht="15">
      <c r="A18" s="12"/>
      <c r="B18" s="25">
        <v>334.36</v>
      </c>
      <c r="C18" s="20" t="s">
        <v>23</v>
      </c>
      <c r="D18" s="46">
        <v>0</v>
      </c>
      <c r="E18" s="46">
        <v>0</v>
      </c>
      <c r="F18" s="46">
        <v>0</v>
      </c>
      <c r="G18" s="46">
        <v>18264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18264</v>
      </c>
      <c r="O18" s="47">
        <f t="shared" si="2"/>
        <v>7.845360824742268</v>
      </c>
      <c r="P18" s="9"/>
    </row>
    <row r="19" spans="1:16" ht="15">
      <c r="A19" s="12"/>
      <c r="B19" s="25">
        <v>335.12</v>
      </c>
      <c r="C19" s="20" t="s">
        <v>87</v>
      </c>
      <c r="D19" s="46">
        <v>75035</v>
      </c>
      <c r="E19" s="46">
        <v>14349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89384</v>
      </c>
      <c r="O19" s="47">
        <f t="shared" si="2"/>
        <v>38.39518900343643</v>
      </c>
      <c r="P19" s="9"/>
    </row>
    <row r="20" spans="1:16" ht="15">
      <c r="A20" s="12"/>
      <c r="B20" s="25">
        <v>335.15</v>
      </c>
      <c r="C20" s="20" t="s">
        <v>88</v>
      </c>
      <c r="D20" s="46">
        <v>636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636</v>
      </c>
      <c r="O20" s="47">
        <f t="shared" si="2"/>
        <v>0.27319587628865977</v>
      </c>
      <c r="P20" s="9"/>
    </row>
    <row r="21" spans="1:16" ht="15">
      <c r="A21" s="12"/>
      <c r="B21" s="25">
        <v>335.18</v>
      </c>
      <c r="C21" s="20" t="s">
        <v>89</v>
      </c>
      <c r="D21" s="46">
        <v>167731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167731</v>
      </c>
      <c r="O21" s="47">
        <f t="shared" si="2"/>
        <v>72.04939862542955</v>
      </c>
      <c r="P21" s="9"/>
    </row>
    <row r="22" spans="1:16" ht="15">
      <c r="A22" s="12"/>
      <c r="B22" s="25">
        <v>337.4</v>
      </c>
      <c r="C22" s="20" t="s">
        <v>69</v>
      </c>
      <c r="D22" s="46">
        <v>0</v>
      </c>
      <c r="E22" s="46">
        <v>0</v>
      </c>
      <c r="F22" s="46">
        <v>0</v>
      </c>
      <c r="G22" s="46">
        <v>87946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87946</v>
      </c>
      <c r="O22" s="47">
        <f t="shared" si="2"/>
        <v>37.77749140893471</v>
      </c>
      <c r="P22" s="9"/>
    </row>
    <row r="23" spans="1:16" ht="15.75">
      <c r="A23" s="29" t="s">
        <v>33</v>
      </c>
      <c r="B23" s="30"/>
      <c r="C23" s="31"/>
      <c r="D23" s="32">
        <f aca="true" t="shared" si="5" ref="D23:M23">SUM(D24:D26)</f>
        <v>335057</v>
      </c>
      <c r="E23" s="32">
        <f t="shared" si="5"/>
        <v>0</v>
      </c>
      <c r="F23" s="32">
        <f t="shared" si="5"/>
        <v>0</v>
      </c>
      <c r="G23" s="32">
        <f t="shared" si="5"/>
        <v>86597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421654</v>
      </c>
      <c r="O23" s="45">
        <f t="shared" si="2"/>
        <v>181.12285223367698</v>
      </c>
      <c r="P23" s="10"/>
    </row>
    <row r="24" spans="1:16" ht="15">
      <c r="A24" s="12"/>
      <c r="B24" s="25">
        <v>342.5</v>
      </c>
      <c r="C24" s="20" t="s">
        <v>64</v>
      </c>
      <c r="D24" s="46">
        <v>22022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22022</v>
      </c>
      <c r="O24" s="47">
        <f t="shared" si="2"/>
        <v>9.459621993127147</v>
      </c>
      <c r="P24" s="9"/>
    </row>
    <row r="25" spans="1:16" ht="15">
      <c r="A25" s="12"/>
      <c r="B25" s="25">
        <v>343.4</v>
      </c>
      <c r="C25" s="20" t="s">
        <v>36</v>
      </c>
      <c r="D25" s="46">
        <v>313035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313035</v>
      </c>
      <c r="O25" s="47">
        <f t="shared" si="2"/>
        <v>134.465206185567</v>
      </c>
      <c r="P25" s="9"/>
    </row>
    <row r="26" spans="1:16" ht="15">
      <c r="A26" s="12"/>
      <c r="B26" s="25">
        <v>343.5</v>
      </c>
      <c r="C26" s="20" t="s">
        <v>90</v>
      </c>
      <c r="D26" s="46">
        <v>0</v>
      </c>
      <c r="E26" s="46">
        <v>0</v>
      </c>
      <c r="F26" s="46">
        <v>0</v>
      </c>
      <c r="G26" s="46">
        <v>86597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86597</v>
      </c>
      <c r="O26" s="47">
        <f t="shared" si="2"/>
        <v>37.19802405498282</v>
      </c>
      <c r="P26" s="9"/>
    </row>
    <row r="27" spans="1:16" ht="15.75">
      <c r="A27" s="29" t="s">
        <v>34</v>
      </c>
      <c r="B27" s="30"/>
      <c r="C27" s="31"/>
      <c r="D27" s="32">
        <f aca="true" t="shared" si="6" ref="D27:M27">SUM(D28:D28)</f>
        <v>7124</v>
      </c>
      <c r="E27" s="32">
        <f t="shared" si="6"/>
        <v>3500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10624</v>
      </c>
      <c r="O27" s="45">
        <f t="shared" si="2"/>
        <v>4.563573883161512</v>
      </c>
      <c r="P27" s="10"/>
    </row>
    <row r="28" spans="1:16" ht="15">
      <c r="A28" s="13"/>
      <c r="B28" s="39">
        <v>359</v>
      </c>
      <c r="C28" s="21" t="s">
        <v>65</v>
      </c>
      <c r="D28" s="46">
        <v>7124</v>
      </c>
      <c r="E28" s="46">
        <v>3500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10624</v>
      </c>
      <c r="O28" s="47">
        <f t="shared" si="2"/>
        <v>4.563573883161512</v>
      </c>
      <c r="P28" s="9"/>
    </row>
    <row r="29" spans="1:16" ht="15.75">
      <c r="A29" s="29" t="s">
        <v>4</v>
      </c>
      <c r="B29" s="30"/>
      <c r="C29" s="31"/>
      <c r="D29" s="32">
        <f aca="true" t="shared" si="7" ref="D29:M29">SUM(D30:D30)</f>
        <v>24192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24192</v>
      </c>
      <c r="O29" s="45">
        <f t="shared" si="2"/>
        <v>10.391752577319588</v>
      </c>
      <c r="P29" s="10"/>
    </row>
    <row r="30" spans="1:16" ht="15">
      <c r="A30" s="12"/>
      <c r="B30" s="25">
        <v>361.1</v>
      </c>
      <c r="C30" s="20" t="s">
        <v>39</v>
      </c>
      <c r="D30" s="46">
        <v>24192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24192</v>
      </c>
      <c r="O30" s="47">
        <f t="shared" si="2"/>
        <v>10.391752577319588</v>
      </c>
      <c r="P30" s="9"/>
    </row>
    <row r="31" spans="1:16" ht="15.75">
      <c r="A31" s="29" t="s">
        <v>35</v>
      </c>
      <c r="B31" s="30"/>
      <c r="C31" s="31"/>
      <c r="D31" s="32">
        <f aca="true" t="shared" si="8" ref="D31:M31">SUM(D32:D32)</f>
        <v>0</v>
      </c>
      <c r="E31" s="32">
        <f t="shared" si="8"/>
        <v>14530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1"/>
        <v>14530</v>
      </c>
      <c r="O31" s="45">
        <f t="shared" si="2"/>
        <v>6.241408934707904</v>
      </c>
      <c r="P31" s="9"/>
    </row>
    <row r="32" spans="1:16" ht="15.75" thickBot="1">
      <c r="A32" s="12"/>
      <c r="B32" s="25">
        <v>381</v>
      </c>
      <c r="C32" s="20" t="s">
        <v>40</v>
      </c>
      <c r="D32" s="46">
        <v>0</v>
      </c>
      <c r="E32" s="46">
        <v>14530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14530</v>
      </c>
      <c r="O32" s="47">
        <f t="shared" si="2"/>
        <v>6.241408934707904</v>
      </c>
      <c r="P32" s="9"/>
    </row>
    <row r="33" spans="1:119" ht="16.5" thickBot="1">
      <c r="A33" s="14" t="s">
        <v>37</v>
      </c>
      <c r="B33" s="23"/>
      <c r="C33" s="22"/>
      <c r="D33" s="15">
        <f aca="true" t="shared" si="9" ref="D33:M33">SUM(D5,D11,D17,D23,D27,D29,D31)</f>
        <v>1641528</v>
      </c>
      <c r="E33" s="15">
        <f t="shared" si="9"/>
        <v>88057</v>
      </c>
      <c r="F33" s="15">
        <f t="shared" si="9"/>
        <v>0</v>
      </c>
      <c r="G33" s="15">
        <f t="shared" si="9"/>
        <v>192807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1"/>
        <v>1922392</v>
      </c>
      <c r="O33" s="38">
        <f t="shared" si="2"/>
        <v>825.7697594501718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5" ht="15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5" ht="15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94</v>
      </c>
      <c r="M35" s="48"/>
      <c r="N35" s="48"/>
      <c r="O35" s="43">
        <v>2328</v>
      </c>
    </row>
    <row r="36" spans="1:15" ht="15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5" ht="15.75" customHeight="1" thickBot="1">
      <c r="A37" s="52" t="s">
        <v>61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sheetProtection/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5" t="s">
        <v>50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7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7" ht="18" customHeight="1">
      <c r="A3" s="61" t="s">
        <v>42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47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43</v>
      </c>
      <c r="F4" s="34" t="s">
        <v>44</v>
      </c>
      <c r="G4" s="34" t="s">
        <v>45</v>
      </c>
      <c r="H4" s="34" t="s">
        <v>6</v>
      </c>
      <c r="I4" s="34" t="s">
        <v>7</v>
      </c>
      <c r="J4" s="35" t="s">
        <v>46</v>
      </c>
      <c r="K4" s="35" t="s">
        <v>8</v>
      </c>
      <c r="L4" s="35" t="s">
        <v>9</v>
      </c>
      <c r="M4" s="35" t="s">
        <v>10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2</v>
      </c>
      <c r="B5" s="26"/>
      <c r="C5" s="26"/>
      <c r="D5" s="27">
        <f aca="true" t="shared" si="0" ref="D5:M5">SUM(D6:D10)</f>
        <v>868890</v>
      </c>
      <c r="E5" s="27">
        <f t="shared" si="0"/>
        <v>54974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37">SUM(D5:M5)</f>
        <v>923864</v>
      </c>
      <c r="O5" s="33">
        <f aca="true" t="shared" si="2" ref="O5:O37">(N5/O$39)</f>
        <v>394.30815194195475</v>
      </c>
      <c r="P5" s="6"/>
    </row>
    <row r="6" spans="1:16" ht="15">
      <c r="A6" s="12"/>
      <c r="B6" s="25">
        <v>311</v>
      </c>
      <c r="C6" s="20" t="s">
        <v>3</v>
      </c>
      <c r="D6" s="46">
        <v>698935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698935</v>
      </c>
      <c r="O6" s="47">
        <f t="shared" si="2"/>
        <v>298.3077251387111</v>
      </c>
      <c r="P6" s="9"/>
    </row>
    <row r="7" spans="1:16" ht="15">
      <c r="A7" s="12"/>
      <c r="B7" s="25">
        <v>312.1</v>
      </c>
      <c r="C7" s="20" t="s">
        <v>11</v>
      </c>
      <c r="D7" s="46">
        <v>0</v>
      </c>
      <c r="E7" s="46">
        <v>54974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54974</v>
      </c>
      <c r="O7" s="47">
        <f t="shared" si="2"/>
        <v>23.463081519419546</v>
      </c>
      <c r="P7" s="9"/>
    </row>
    <row r="8" spans="1:16" ht="15">
      <c r="A8" s="12"/>
      <c r="B8" s="25">
        <v>314.1</v>
      </c>
      <c r="C8" s="20" t="s">
        <v>13</v>
      </c>
      <c r="D8" s="46">
        <v>72481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72481</v>
      </c>
      <c r="O8" s="47">
        <f t="shared" si="2"/>
        <v>30.93512590695689</v>
      </c>
      <c r="P8" s="9"/>
    </row>
    <row r="9" spans="1:16" ht="15">
      <c r="A9" s="12"/>
      <c r="B9" s="25">
        <v>314.4</v>
      </c>
      <c r="C9" s="20" t="s">
        <v>15</v>
      </c>
      <c r="D9" s="46">
        <v>757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757</v>
      </c>
      <c r="O9" s="47">
        <f t="shared" si="2"/>
        <v>0.32309005548442166</v>
      </c>
      <c r="P9" s="9"/>
    </row>
    <row r="10" spans="1:16" ht="15">
      <c r="A10" s="12"/>
      <c r="B10" s="25">
        <v>314.9</v>
      </c>
      <c r="C10" s="20" t="s">
        <v>53</v>
      </c>
      <c r="D10" s="46">
        <v>96717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96717</v>
      </c>
      <c r="O10" s="47">
        <f t="shared" si="2"/>
        <v>41.27912932138284</v>
      </c>
      <c r="P10" s="9"/>
    </row>
    <row r="11" spans="1:16" ht="15.75">
      <c r="A11" s="29" t="s">
        <v>17</v>
      </c>
      <c r="B11" s="30"/>
      <c r="C11" s="31"/>
      <c r="D11" s="32">
        <f aca="true" t="shared" si="3" ref="D11:M11">SUM(D12:D16)</f>
        <v>206670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206670</v>
      </c>
      <c r="O11" s="45">
        <f t="shared" si="2"/>
        <v>88.20742637644047</v>
      </c>
      <c r="P11" s="10"/>
    </row>
    <row r="12" spans="1:16" ht="15">
      <c r="A12" s="12"/>
      <c r="B12" s="25">
        <v>322</v>
      </c>
      <c r="C12" s="20" t="s">
        <v>0</v>
      </c>
      <c r="D12" s="46">
        <v>80528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80528</v>
      </c>
      <c r="O12" s="47">
        <f t="shared" si="2"/>
        <v>34.36961160904823</v>
      </c>
      <c r="P12" s="9"/>
    </row>
    <row r="13" spans="1:16" ht="15">
      <c r="A13" s="12"/>
      <c r="B13" s="25">
        <v>323.1</v>
      </c>
      <c r="C13" s="20" t="s">
        <v>18</v>
      </c>
      <c r="D13" s="46">
        <v>81770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81770</v>
      </c>
      <c r="O13" s="47">
        <f t="shared" si="2"/>
        <v>34.89970123772941</v>
      </c>
      <c r="P13" s="9"/>
    </row>
    <row r="14" spans="1:16" ht="15">
      <c r="A14" s="12"/>
      <c r="B14" s="25">
        <v>323.4</v>
      </c>
      <c r="C14" s="20" t="s">
        <v>19</v>
      </c>
      <c r="D14" s="46">
        <v>1689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1689</v>
      </c>
      <c r="O14" s="47">
        <f t="shared" si="2"/>
        <v>0.7208706786171575</v>
      </c>
      <c r="P14" s="9"/>
    </row>
    <row r="15" spans="1:16" ht="15">
      <c r="A15" s="12"/>
      <c r="B15" s="25">
        <v>323.7</v>
      </c>
      <c r="C15" s="20" t="s">
        <v>20</v>
      </c>
      <c r="D15" s="46">
        <v>26169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26169</v>
      </c>
      <c r="O15" s="47">
        <f t="shared" si="2"/>
        <v>11.169014084507042</v>
      </c>
      <c r="P15" s="9"/>
    </row>
    <row r="16" spans="1:16" ht="15">
      <c r="A16" s="12"/>
      <c r="B16" s="25">
        <v>329</v>
      </c>
      <c r="C16" s="20" t="s">
        <v>21</v>
      </c>
      <c r="D16" s="46">
        <v>16514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16514</v>
      </c>
      <c r="O16" s="47">
        <f t="shared" si="2"/>
        <v>7.048228766538625</v>
      </c>
      <c r="P16" s="9"/>
    </row>
    <row r="17" spans="1:16" ht="15.75">
      <c r="A17" s="29" t="s">
        <v>22</v>
      </c>
      <c r="B17" s="30"/>
      <c r="C17" s="31"/>
      <c r="D17" s="32">
        <f aca="true" t="shared" si="4" ref="D17:M17">SUM(D18:D24)</f>
        <v>281692</v>
      </c>
      <c r="E17" s="32">
        <f t="shared" si="4"/>
        <v>15120</v>
      </c>
      <c r="F17" s="32">
        <f t="shared" si="4"/>
        <v>0</v>
      </c>
      <c r="G17" s="32">
        <f t="shared" si="4"/>
        <v>83900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380712</v>
      </c>
      <c r="O17" s="45">
        <f t="shared" si="2"/>
        <v>162.48911651728554</v>
      </c>
      <c r="P17" s="10"/>
    </row>
    <row r="18" spans="1:16" ht="15">
      <c r="A18" s="12"/>
      <c r="B18" s="25">
        <v>334.1</v>
      </c>
      <c r="C18" s="20" t="s">
        <v>55</v>
      </c>
      <c r="D18" s="46">
        <v>1000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1000</v>
      </c>
      <c r="O18" s="47">
        <f t="shared" si="2"/>
        <v>0.42680324370465217</v>
      </c>
      <c r="P18" s="9"/>
    </row>
    <row r="19" spans="1:16" ht="15">
      <c r="A19" s="12"/>
      <c r="B19" s="25">
        <v>334.2</v>
      </c>
      <c r="C19" s="20" t="s">
        <v>86</v>
      </c>
      <c r="D19" s="46">
        <v>3317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3317</v>
      </c>
      <c r="O19" s="47">
        <f t="shared" si="2"/>
        <v>1.4157063593683312</v>
      </c>
      <c r="P19" s="9"/>
    </row>
    <row r="20" spans="1:16" ht="15">
      <c r="A20" s="12"/>
      <c r="B20" s="25">
        <v>334.36</v>
      </c>
      <c r="C20" s="20" t="s">
        <v>23</v>
      </c>
      <c r="D20" s="46">
        <v>50323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50323</v>
      </c>
      <c r="O20" s="47">
        <f t="shared" si="2"/>
        <v>21.47801963294921</v>
      </c>
      <c r="P20" s="9"/>
    </row>
    <row r="21" spans="1:16" ht="15">
      <c r="A21" s="12"/>
      <c r="B21" s="25">
        <v>335.12</v>
      </c>
      <c r="C21" s="20" t="s">
        <v>87</v>
      </c>
      <c r="D21" s="46">
        <v>66123</v>
      </c>
      <c r="E21" s="46">
        <v>15120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81243</v>
      </c>
      <c r="O21" s="47">
        <f t="shared" si="2"/>
        <v>34.67477592829705</v>
      </c>
      <c r="P21" s="9"/>
    </row>
    <row r="22" spans="1:16" ht="15">
      <c r="A22" s="12"/>
      <c r="B22" s="25">
        <v>335.15</v>
      </c>
      <c r="C22" s="20" t="s">
        <v>88</v>
      </c>
      <c r="D22" s="46">
        <v>1285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1285</v>
      </c>
      <c r="O22" s="47">
        <f t="shared" si="2"/>
        <v>0.548442168160478</v>
      </c>
      <c r="P22" s="9"/>
    </row>
    <row r="23" spans="1:16" ht="15">
      <c r="A23" s="12"/>
      <c r="B23" s="25">
        <v>335.18</v>
      </c>
      <c r="C23" s="20" t="s">
        <v>89</v>
      </c>
      <c r="D23" s="46">
        <v>159644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159644</v>
      </c>
      <c r="O23" s="47">
        <f t="shared" si="2"/>
        <v>68.13657703798549</v>
      </c>
      <c r="P23" s="9"/>
    </row>
    <row r="24" spans="1:16" ht="15">
      <c r="A24" s="12"/>
      <c r="B24" s="25">
        <v>337.4</v>
      </c>
      <c r="C24" s="20" t="s">
        <v>69</v>
      </c>
      <c r="D24" s="46">
        <v>0</v>
      </c>
      <c r="E24" s="46">
        <v>0</v>
      </c>
      <c r="F24" s="46">
        <v>0</v>
      </c>
      <c r="G24" s="46">
        <v>83900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83900</v>
      </c>
      <c r="O24" s="47">
        <f t="shared" si="2"/>
        <v>35.808792146820316</v>
      </c>
      <c r="P24" s="9"/>
    </row>
    <row r="25" spans="1:16" ht="15.75">
      <c r="A25" s="29" t="s">
        <v>33</v>
      </c>
      <c r="B25" s="30"/>
      <c r="C25" s="31"/>
      <c r="D25" s="32">
        <f aca="true" t="shared" si="5" ref="D25:M25">SUM(D26:D29)</f>
        <v>494098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0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494098</v>
      </c>
      <c r="O25" s="45">
        <f t="shared" si="2"/>
        <v>210.88262910798122</v>
      </c>
      <c r="P25" s="10"/>
    </row>
    <row r="26" spans="1:16" ht="15">
      <c r="A26" s="12"/>
      <c r="B26" s="25">
        <v>342.5</v>
      </c>
      <c r="C26" s="20" t="s">
        <v>64</v>
      </c>
      <c r="D26" s="46">
        <v>6263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6263</v>
      </c>
      <c r="O26" s="47">
        <f t="shared" si="2"/>
        <v>2.6730687153222363</v>
      </c>
      <c r="P26" s="9"/>
    </row>
    <row r="27" spans="1:16" ht="15">
      <c r="A27" s="12"/>
      <c r="B27" s="25">
        <v>343.4</v>
      </c>
      <c r="C27" s="20" t="s">
        <v>36</v>
      </c>
      <c r="D27" s="46">
        <v>300548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300548</v>
      </c>
      <c r="O27" s="47">
        <f t="shared" si="2"/>
        <v>128.2748612889458</v>
      </c>
      <c r="P27" s="9"/>
    </row>
    <row r="28" spans="1:16" ht="15">
      <c r="A28" s="12"/>
      <c r="B28" s="25">
        <v>343.5</v>
      </c>
      <c r="C28" s="20" t="s">
        <v>90</v>
      </c>
      <c r="D28" s="46">
        <v>186736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186736</v>
      </c>
      <c r="O28" s="47">
        <f t="shared" si="2"/>
        <v>79.69953051643192</v>
      </c>
      <c r="P28" s="9"/>
    </row>
    <row r="29" spans="1:16" ht="15">
      <c r="A29" s="12"/>
      <c r="B29" s="25">
        <v>349</v>
      </c>
      <c r="C29" s="20" t="s">
        <v>1</v>
      </c>
      <c r="D29" s="46">
        <v>551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551</v>
      </c>
      <c r="O29" s="47">
        <f t="shared" si="2"/>
        <v>0.23516858728126333</v>
      </c>
      <c r="P29" s="9"/>
    </row>
    <row r="30" spans="1:16" ht="15.75">
      <c r="A30" s="29" t="s">
        <v>34</v>
      </c>
      <c r="B30" s="30"/>
      <c r="C30" s="31"/>
      <c r="D30" s="32">
        <f aca="true" t="shared" si="6" ref="D30:M30">SUM(D31:D31)</f>
        <v>15281</v>
      </c>
      <c r="E30" s="32">
        <f t="shared" si="6"/>
        <v>90337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1"/>
        <v>105618</v>
      </c>
      <c r="O30" s="45">
        <f t="shared" si="2"/>
        <v>45.078104993597954</v>
      </c>
      <c r="P30" s="10"/>
    </row>
    <row r="31" spans="1:16" ht="15">
      <c r="A31" s="13"/>
      <c r="B31" s="39">
        <v>351.5</v>
      </c>
      <c r="C31" s="21" t="s">
        <v>91</v>
      </c>
      <c r="D31" s="46">
        <v>15281</v>
      </c>
      <c r="E31" s="46">
        <v>90337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105618</v>
      </c>
      <c r="O31" s="47">
        <f t="shared" si="2"/>
        <v>45.078104993597954</v>
      </c>
      <c r="P31" s="9"/>
    </row>
    <row r="32" spans="1:16" ht="15.75">
      <c r="A32" s="29" t="s">
        <v>4</v>
      </c>
      <c r="B32" s="30"/>
      <c r="C32" s="31"/>
      <c r="D32" s="32">
        <f aca="true" t="shared" si="7" ref="D32:M32">SUM(D33:D34)</f>
        <v>15684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1"/>
        <v>15684</v>
      </c>
      <c r="O32" s="45">
        <f t="shared" si="2"/>
        <v>6.693982074263764</v>
      </c>
      <c r="P32" s="10"/>
    </row>
    <row r="33" spans="1:16" ht="15">
      <c r="A33" s="12"/>
      <c r="B33" s="25">
        <v>361.1</v>
      </c>
      <c r="C33" s="20" t="s">
        <v>39</v>
      </c>
      <c r="D33" s="46">
        <v>2567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2567</v>
      </c>
      <c r="O33" s="47">
        <f t="shared" si="2"/>
        <v>1.095603926589842</v>
      </c>
      <c r="P33" s="9"/>
    </row>
    <row r="34" spans="1:16" ht="15">
      <c r="A34" s="12"/>
      <c r="B34" s="25">
        <v>369.9</v>
      </c>
      <c r="C34" s="20" t="s">
        <v>59</v>
      </c>
      <c r="D34" s="46">
        <v>13117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13117</v>
      </c>
      <c r="O34" s="47">
        <f t="shared" si="2"/>
        <v>5.598378147673922</v>
      </c>
      <c r="P34" s="9"/>
    </row>
    <row r="35" spans="1:16" ht="15.75">
      <c r="A35" s="29" t="s">
        <v>35</v>
      </c>
      <c r="B35" s="30"/>
      <c r="C35" s="31"/>
      <c r="D35" s="32">
        <f aca="true" t="shared" si="8" ref="D35:M35">SUM(D36:D36)</f>
        <v>0</v>
      </c>
      <c r="E35" s="32">
        <f t="shared" si="8"/>
        <v>7529</v>
      </c>
      <c r="F35" s="32">
        <f t="shared" si="8"/>
        <v>0</v>
      </c>
      <c r="G35" s="32">
        <f t="shared" si="8"/>
        <v>2562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1"/>
        <v>10091</v>
      </c>
      <c r="O35" s="45">
        <f t="shared" si="2"/>
        <v>4.306871532223645</v>
      </c>
      <c r="P35" s="9"/>
    </row>
    <row r="36" spans="1:16" ht="15.75" thickBot="1">
      <c r="A36" s="12"/>
      <c r="B36" s="25">
        <v>381</v>
      </c>
      <c r="C36" s="20" t="s">
        <v>40</v>
      </c>
      <c r="D36" s="46">
        <v>0</v>
      </c>
      <c r="E36" s="46">
        <v>7529</v>
      </c>
      <c r="F36" s="46">
        <v>0</v>
      </c>
      <c r="G36" s="46">
        <v>2562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10091</v>
      </c>
      <c r="O36" s="47">
        <f t="shared" si="2"/>
        <v>4.306871532223645</v>
      </c>
      <c r="P36" s="9"/>
    </row>
    <row r="37" spans="1:119" ht="16.5" thickBot="1">
      <c r="A37" s="14" t="s">
        <v>37</v>
      </c>
      <c r="B37" s="23"/>
      <c r="C37" s="22"/>
      <c r="D37" s="15">
        <f aca="true" t="shared" si="9" ref="D37:M37">SUM(D5,D11,D17,D25,D30,D32,D35)</f>
        <v>1882315</v>
      </c>
      <c r="E37" s="15">
        <f t="shared" si="9"/>
        <v>167960</v>
      </c>
      <c r="F37" s="15">
        <f t="shared" si="9"/>
        <v>0</v>
      </c>
      <c r="G37" s="15">
        <f t="shared" si="9"/>
        <v>86462</v>
      </c>
      <c r="H37" s="15">
        <f t="shared" si="9"/>
        <v>0</v>
      </c>
      <c r="I37" s="15">
        <f t="shared" si="9"/>
        <v>0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1"/>
        <v>2136737</v>
      </c>
      <c r="O37" s="38">
        <f t="shared" si="2"/>
        <v>911.9662825437473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5" ht="15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5" ht="15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92</v>
      </c>
      <c r="M39" s="48"/>
      <c r="N39" s="48"/>
      <c r="O39" s="43">
        <v>2343</v>
      </c>
    </row>
    <row r="40" spans="1:15" ht="15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5" ht="15.75" customHeight="1" thickBot="1">
      <c r="A41" s="52" t="s">
        <v>61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sheetProtection/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2023-04-14T17:15:18Z</cp:lastPrinted>
  <dcterms:created xsi:type="dcterms:W3CDTF">2000-08-31T21:26:31Z</dcterms:created>
  <dcterms:modified xsi:type="dcterms:W3CDTF">2023-04-14T17:15:29Z</dcterms:modified>
  <cp:category/>
  <cp:version/>
  <cp:contentType/>
  <cp:contentStatus/>
</cp:coreProperties>
</file>