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</sheets>
  <definedNames>
    <definedName name="_xlnm.Print_Area" localSheetId="6">'2015'!$A$1:$O$19</definedName>
    <definedName name="_xlnm.Print_Area" localSheetId="5">'2016'!$A$1:$O$24</definedName>
    <definedName name="_xlnm.Print_Area" localSheetId="4">'2017'!$A$1:$O$27</definedName>
    <definedName name="_xlnm.Print_Area" localSheetId="3">'2018'!$A$1:$O$28</definedName>
    <definedName name="_xlnm.Print_Area" localSheetId="2">'2019'!$A$1:$O$31</definedName>
    <definedName name="_xlnm.Print_Area" localSheetId="1">'2020'!$A$1:$O$30</definedName>
    <definedName name="_xlnm.Print_Area" localSheetId="0">'2021'!$A$1:$P$30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<sst xmlns="http://schemas.openxmlformats.org/spreadsheetml/2006/main" count="274" uniqueCount="64">
  <si>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</si>
  <si>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</si>
  <si>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</si>
  <si>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</si>
  <si>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</si>
  <si>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</si>
  <si>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</si>
  <si>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</si>
  <si>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</si>
  <si>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</si>
  <si>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</si>
  <si>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</si>
  <si>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</si>
  <si>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</si>
  <si>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</si>
  <si>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</si>
  <si>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</si>
  <si>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</si>
  <si>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</si>
  <si>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</si>
  <si>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</si>
  <si>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</si>
  <si>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</si>
  <si>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Public Safety</t>
  </si>
  <si>
    <t>Law Enforcement</t>
  </si>
  <si>
    <t>Physical Environment</t>
  </si>
  <si>
    <t>Compiled from data obtained from the Florida Department of Financial Services, Division of Accounting and Auditing, Bureau of Local Government.</t>
  </si>
  <si>
    <t>Conservation / Resource Management</t>
  </si>
  <si>
    <t>Local Fiscal Year Ended September 30, 2015</t>
  </si>
  <si>
    <t>2015 Municipal Population:</t>
  </si>
  <si>
    <t>Estero Expenditures Reported by Account Code and Fund Type</t>
  </si>
  <si>
    <t>Local Fiscal Year Ended September 30, 2016</t>
  </si>
  <si>
    <t>Protective Inspections</t>
  </si>
  <si>
    <t>Emergency and Disaster Relief Services</t>
  </si>
  <si>
    <t>Transportation</t>
  </si>
  <si>
    <t>Road / Street Facilities</t>
  </si>
  <si>
    <t>Human Services</t>
  </si>
  <si>
    <t>Health</t>
  </si>
  <si>
    <t>Other Uses</t>
  </si>
  <si>
    <t>Interfund Transfers Out</t>
  </si>
  <si>
    <t>2016 Municipal Population:</t>
  </si>
  <si>
    <t>Local Fiscal Year Ended September 30, 2017</t>
  </si>
  <si>
    <t>2017 Municipal Population:</t>
  </si>
  <si>
    <t>Local Fiscal Year Ended September 30, 2018</t>
  </si>
  <si>
    <t>Other General Government</t>
  </si>
  <si>
    <t>2018 Municipal Population:</t>
  </si>
  <si>
    <t>Local Fiscal Year Ended September 30, 2019</t>
  </si>
  <si>
    <t>Debt Service Payments</t>
  </si>
  <si>
    <t>Culture / Recreation</t>
  </si>
  <si>
    <t>Parks / Recreation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</si>
  <si>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</si>
  <si>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</si>
  <si>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</si>
  <si>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</si>
  <si>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</si>
  <si>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</si>
  <si>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</si>
  <si>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</si>
  <si>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Road and Street Facilities</t>
  </si>
  <si>
    <t>Health Services</t>
  </si>
  <si>
    <t>Parks and Recreation</t>
  </si>
  <si>
    <t>Other Uses and Non-Operating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</si>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</sst>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7"/>
      <c r="R1"/>
    </row>
    <row r="2" spans="1:18" ht="24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7"/>
      <c r="R2"/>
    </row>
    <row r="3" spans="1:18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5"/>
      <c r="M3" s="66"/>
      <c r="N3" s="33"/>
      <c r="O3" s="34"/>
      <c r="P3" s="67" t="s">
        <v>54</v>
      </c>
      <c r="Q3" s="11"/>
      <c r="R3"/>
    </row>
    <row r="4" spans="1:134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55</v>
      </c>
      <c r="N4" s="32" t="s">
        <v>5</v>
      </c>
      <c r="O4" s="32" t="s">
        <v>56</v>
      </c>
      <c r="P4" s="68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2" t="s">
        <v>17</v>
      </c>
      <c r="B5" s="23"/>
      <c r="C5" s="23"/>
      <c r="D5" s="24">
        <f>SUM(D6:D11)</f>
        <v>3162739</v>
      </c>
      <c r="E5" s="24">
        <f>SUM(E6:E11)</f>
        <v>0</v>
      </c>
      <c r="F5" s="24">
        <f>SUM(F6:F11)</f>
        <v>1391072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4553811</v>
      </c>
      <c r="P5" s="30">
        <f>(O5/P$28)</f>
        <v>122.3715099561981</v>
      </c>
      <c r="Q5" s="6"/>
    </row>
    <row r="6" spans="1:17" ht="15">
      <c r="A6" s="12"/>
      <c r="B6" s="42">
        <v>511</v>
      </c>
      <c r="C6" s="19" t="s">
        <v>18</v>
      </c>
      <c r="D6" s="43">
        <v>142926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142926</v>
      </c>
      <c r="P6" s="44">
        <f>(O6/P$28)</f>
        <v>3.840754575014108</v>
      </c>
      <c r="Q6" s="9"/>
    </row>
    <row r="7" spans="1:17" ht="15">
      <c r="A7" s="12"/>
      <c r="B7" s="42">
        <v>512</v>
      </c>
      <c r="C7" s="19" t="s">
        <v>19</v>
      </c>
      <c r="D7" s="43">
        <v>639842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>SUM(D7:N7)</f>
        <v>639842</v>
      </c>
      <c r="P7" s="44">
        <f>(O7/P$28)</f>
        <v>17.194045091769006</v>
      </c>
      <c r="Q7" s="9"/>
    </row>
    <row r="8" spans="1:17" ht="15">
      <c r="A8" s="12"/>
      <c r="B8" s="42">
        <v>513</v>
      </c>
      <c r="C8" s="19" t="s">
        <v>20</v>
      </c>
      <c r="D8" s="43">
        <v>415907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415907</v>
      </c>
      <c r="P8" s="44">
        <f>(O8/P$28)</f>
        <v>11.176389971246607</v>
      </c>
      <c r="Q8" s="9"/>
    </row>
    <row r="9" spans="1:17" ht="15">
      <c r="A9" s="12"/>
      <c r="B9" s="42">
        <v>514</v>
      </c>
      <c r="C9" s="19" t="s">
        <v>21</v>
      </c>
      <c r="D9" s="43">
        <v>336586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>SUM(D9:N9)</f>
        <v>336586</v>
      </c>
      <c r="P9" s="44">
        <f>(O9/P$28)</f>
        <v>9.044849918039395</v>
      </c>
      <c r="Q9" s="9"/>
    </row>
    <row r="10" spans="1:17" ht="15">
      <c r="A10" s="12"/>
      <c r="B10" s="42">
        <v>515</v>
      </c>
      <c r="C10" s="19" t="s">
        <v>22</v>
      </c>
      <c r="D10" s="43">
        <v>1627478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>SUM(D10:N10)</f>
        <v>1627478</v>
      </c>
      <c r="P10" s="44">
        <f>(O10/P$28)</f>
        <v>43.7341251713111</v>
      </c>
      <c r="Q10" s="9"/>
    </row>
    <row r="11" spans="1:17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1391072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1391072</v>
      </c>
      <c r="P11" s="44">
        <f>(O11/P$28)</f>
        <v>37.381345228817885</v>
      </c>
      <c r="Q11" s="9"/>
    </row>
    <row r="12" spans="1:17" ht="15.75">
      <c r="A12" s="26" t="s">
        <v>23</v>
      </c>
      <c r="B12" s="27"/>
      <c r="C12" s="28"/>
      <c r="D12" s="29">
        <f>SUM(D13:D15)</f>
        <v>664922</v>
      </c>
      <c r="E12" s="29">
        <f>SUM(E13:E15)</f>
        <v>1122287</v>
      </c>
      <c r="F12" s="29">
        <f>SUM(F13:F15)</f>
        <v>0</v>
      </c>
      <c r="G12" s="29">
        <f>SUM(G13:G15)</f>
        <v>0</v>
      </c>
      <c r="H12" s="29">
        <f>SUM(H13:H15)</f>
        <v>0</v>
      </c>
      <c r="I12" s="29">
        <f>SUM(I13:I15)</f>
        <v>0</v>
      </c>
      <c r="J12" s="29">
        <f>SUM(J13:J15)</f>
        <v>0</v>
      </c>
      <c r="K12" s="29">
        <f>SUM(K13:K15)</f>
        <v>0</v>
      </c>
      <c r="L12" s="29">
        <f>SUM(L13:L15)</f>
        <v>0</v>
      </c>
      <c r="M12" s="29">
        <f>SUM(M13:M15)</f>
        <v>0</v>
      </c>
      <c r="N12" s="29">
        <f>SUM(N13:N15)</f>
        <v>0</v>
      </c>
      <c r="O12" s="40">
        <f>SUM(D12:N12)</f>
        <v>1787209</v>
      </c>
      <c r="P12" s="41">
        <f>(O12/P$28)</f>
        <v>48.026469244618816</v>
      </c>
      <c r="Q12" s="10"/>
    </row>
    <row r="13" spans="1:17" ht="15">
      <c r="A13" s="12"/>
      <c r="B13" s="42">
        <v>521</v>
      </c>
      <c r="C13" s="19" t="s">
        <v>24</v>
      </c>
      <c r="D13" s="43">
        <v>7904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7904</v>
      </c>
      <c r="P13" s="44">
        <f>(O13/P$28)</f>
        <v>0.21239889286002203</v>
      </c>
      <c r="Q13" s="9"/>
    </row>
    <row r="14" spans="1:17" ht="15">
      <c r="A14" s="12"/>
      <c r="B14" s="42">
        <v>524</v>
      </c>
      <c r="C14" s="19" t="s">
        <v>32</v>
      </c>
      <c r="D14" s="43">
        <v>155159</v>
      </c>
      <c r="E14" s="43">
        <v>1122287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1277446</v>
      </c>
      <c r="P14" s="44">
        <f>(O14/P$28)</f>
        <v>34.3279499099777</v>
      </c>
      <c r="Q14" s="9"/>
    </row>
    <row r="15" spans="1:17" ht="15">
      <c r="A15" s="12"/>
      <c r="B15" s="42">
        <v>525</v>
      </c>
      <c r="C15" s="19" t="s">
        <v>33</v>
      </c>
      <c r="D15" s="43">
        <v>501859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501859</v>
      </c>
      <c r="P15" s="44">
        <f>(O15/P$28)</f>
        <v>13.486120441781098</v>
      </c>
      <c r="Q15" s="9"/>
    </row>
    <row r="16" spans="1:17" ht="15.75">
      <c r="A16" s="26" t="s">
        <v>25</v>
      </c>
      <c r="B16" s="27"/>
      <c r="C16" s="28"/>
      <c r="D16" s="29">
        <f>SUM(D17:D17)</f>
        <v>241108</v>
      </c>
      <c r="E16" s="29">
        <f>SUM(E17:E17)</f>
        <v>0</v>
      </c>
      <c r="F16" s="29">
        <f>SUM(F17:F17)</f>
        <v>0</v>
      </c>
      <c r="G16" s="29">
        <f>SUM(G17:G17)</f>
        <v>0</v>
      </c>
      <c r="H16" s="29">
        <f>SUM(H17:H17)</f>
        <v>0</v>
      </c>
      <c r="I16" s="29">
        <f>SUM(I17:I17)</f>
        <v>0</v>
      </c>
      <c r="J16" s="29">
        <f>SUM(J17:J17)</f>
        <v>0</v>
      </c>
      <c r="K16" s="29">
        <f>SUM(K17:K17)</f>
        <v>0</v>
      </c>
      <c r="L16" s="29">
        <f>SUM(L17:L17)</f>
        <v>0</v>
      </c>
      <c r="M16" s="29">
        <f>SUM(M17:M17)</f>
        <v>0</v>
      </c>
      <c r="N16" s="29">
        <f>SUM(N17:N17)</f>
        <v>0</v>
      </c>
      <c r="O16" s="40">
        <f>SUM(D16:N16)</f>
        <v>241108</v>
      </c>
      <c r="P16" s="41">
        <f>(O16/P$28)</f>
        <v>6.479133636094913</v>
      </c>
      <c r="Q16" s="10"/>
    </row>
    <row r="17" spans="1:17" ht="15">
      <c r="A17" s="12"/>
      <c r="B17" s="42">
        <v>537</v>
      </c>
      <c r="C17" s="19" t="s">
        <v>57</v>
      </c>
      <c r="D17" s="43">
        <v>241108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>SUM(D17:N17)</f>
        <v>241108</v>
      </c>
      <c r="P17" s="44">
        <f>(O17/P$28)</f>
        <v>6.479133636094913</v>
      </c>
      <c r="Q17" s="9"/>
    </row>
    <row r="18" spans="1:17" ht="15.75">
      <c r="A18" s="26" t="s">
        <v>34</v>
      </c>
      <c r="B18" s="27"/>
      <c r="C18" s="28"/>
      <c r="D18" s="29">
        <f>SUM(D19:D19)</f>
        <v>831788</v>
      </c>
      <c r="E18" s="29">
        <f>SUM(E19:E19)</f>
        <v>0</v>
      </c>
      <c r="F18" s="29">
        <f>SUM(F19:F19)</f>
        <v>0</v>
      </c>
      <c r="G18" s="29">
        <f>SUM(G19:G19)</f>
        <v>5610098</v>
      </c>
      <c r="H18" s="29">
        <f>SUM(H19:H19)</f>
        <v>0</v>
      </c>
      <c r="I18" s="29">
        <f>SUM(I19:I19)</f>
        <v>0</v>
      </c>
      <c r="J18" s="29">
        <f>SUM(J19:J19)</f>
        <v>0</v>
      </c>
      <c r="K18" s="29">
        <f>SUM(K19:K19)</f>
        <v>0</v>
      </c>
      <c r="L18" s="29">
        <f>SUM(L19:L19)</f>
        <v>0</v>
      </c>
      <c r="M18" s="29">
        <f>SUM(M19:M19)</f>
        <v>0</v>
      </c>
      <c r="N18" s="29">
        <f>SUM(N19:N19)</f>
        <v>0</v>
      </c>
      <c r="O18" s="29">
        <f>SUM(D18:N18)</f>
        <v>6441886</v>
      </c>
      <c r="P18" s="41">
        <f>(O18/P$28)</f>
        <v>173.10848359444282</v>
      </c>
      <c r="Q18" s="10"/>
    </row>
    <row r="19" spans="1:17" ht="15">
      <c r="A19" s="12"/>
      <c r="B19" s="42">
        <v>541</v>
      </c>
      <c r="C19" s="19" t="s">
        <v>58</v>
      </c>
      <c r="D19" s="43">
        <v>831788</v>
      </c>
      <c r="E19" s="43">
        <v>0</v>
      </c>
      <c r="F19" s="43">
        <v>0</v>
      </c>
      <c r="G19" s="43">
        <v>5610098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>SUM(D19:N19)</f>
        <v>6441886</v>
      </c>
      <c r="P19" s="44">
        <f>(O19/P$28)</f>
        <v>173.10848359444282</v>
      </c>
      <c r="Q19" s="9"/>
    </row>
    <row r="20" spans="1:17" ht="15.75">
      <c r="A20" s="26" t="s">
        <v>36</v>
      </c>
      <c r="B20" s="27"/>
      <c r="C20" s="28"/>
      <c r="D20" s="29">
        <f>SUM(D21:D21)</f>
        <v>49523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>SUM(D20:N20)</f>
        <v>49523</v>
      </c>
      <c r="P20" s="41">
        <f>(O20/P$28)</f>
        <v>1.3307983769112945</v>
      </c>
      <c r="Q20" s="10"/>
    </row>
    <row r="21" spans="1:17" ht="15">
      <c r="A21" s="12"/>
      <c r="B21" s="42">
        <v>562</v>
      </c>
      <c r="C21" s="19" t="s">
        <v>59</v>
      </c>
      <c r="D21" s="43">
        <v>49523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>SUM(D21:N21)</f>
        <v>49523</v>
      </c>
      <c r="P21" s="44">
        <f>(O21/P$28)</f>
        <v>1.3307983769112945</v>
      </c>
      <c r="Q21" s="9"/>
    </row>
    <row r="22" spans="1:17" ht="15.75">
      <c r="A22" s="26" t="s">
        <v>48</v>
      </c>
      <c r="B22" s="27"/>
      <c r="C22" s="28"/>
      <c r="D22" s="29">
        <f>SUM(D23:D23)</f>
        <v>71841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71841</v>
      </c>
      <c r="P22" s="41">
        <f>(O22/P$28)</f>
        <v>1.9305350280815845</v>
      </c>
      <c r="Q22" s="9"/>
    </row>
    <row r="23" spans="1:17" ht="15">
      <c r="A23" s="12"/>
      <c r="B23" s="42">
        <v>572</v>
      </c>
      <c r="C23" s="19" t="s">
        <v>60</v>
      </c>
      <c r="D23" s="43">
        <v>71841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>SUM(D23:N23)</f>
        <v>71841</v>
      </c>
      <c r="P23" s="44">
        <f>(O23/P$28)</f>
        <v>1.9305350280815845</v>
      </c>
      <c r="Q23" s="9"/>
    </row>
    <row r="24" spans="1:17" ht="15.75">
      <c r="A24" s="26" t="s">
        <v>61</v>
      </c>
      <c r="B24" s="27"/>
      <c r="C24" s="28"/>
      <c r="D24" s="29">
        <f>SUM(D25:D25)</f>
        <v>4925024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4925024</v>
      </c>
      <c r="P24" s="41">
        <f>(O24/P$28)</f>
        <v>132.3468680299895</v>
      </c>
      <c r="Q24" s="9"/>
    </row>
    <row r="25" spans="1:17" ht="15.75" thickBot="1">
      <c r="A25" s="12"/>
      <c r="B25" s="42">
        <v>581</v>
      </c>
      <c r="C25" s="19" t="s">
        <v>62</v>
      </c>
      <c r="D25" s="43">
        <v>4925024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4925024</v>
      </c>
      <c r="P25" s="44">
        <f>(O25/P$28)</f>
        <v>132.3468680299895</v>
      </c>
      <c r="Q25" s="9"/>
    </row>
    <row r="26" spans="1:120" ht="16.5" thickBot="1">
      <c r="A26" s="13" t="s">
        <v>10</v>
      </c>
      <c r="B26" s="21"/>
      <c r="C26" s="20"/>
      <c r="D26" s="14">
        <f>SUM(D5,D12,D16,D18,D20,D22,D24)</f>
        <v>9946945</v>
      </c>
      <c r="E26" s="14">
        <f aca="true" t="shared" si="0" ref="E26:N26">SUM(E5,E12,E16,E18,E20,E22,E24)</f>
        <v>1122287</v>
      </c>
      <c r="F26" s="14">
        <f t="shared" si="0"/>
        <v>1391072</v>
      </c>
      <c r="G26" s="14">
        <f t="shared" si="0"/>
        <v>5610098</v>
      </c>
      <c r="H26" s="14">
        <f t="shared" si="0"/>
        <v>0</v>
      </c>
      <c r="I26" s="14">
        <f t="shared" si="0"/>
        <v>0</v>
      </c>
      <c r="J26" s="14">
        <f t="shared" si="0"/>
        <v>0</v>
      </c>
      <c r="K26" s="14">
        <f t="shared" si="0"/>
        <v>0</v>
      </c>
      <c r="L26" s="14">
        <f t="shared" si="0"/>
        <v>0</v>
      </c>
      <c r="M26" s="14">
        <f t="shared" si="0"/>
        <v>0</v>
      </c>
      <c r="N26" s="14">
        <f t="shared" si="0"/>
        <v>0</v>
      </c>
      <c r="O26" s="14">
        <f>SUM(D26:N26)</f>
        <v>18070402</v>
      </c>
      <c r="P26" s="35">
        <f>(O26/P$28)</f>
        <v>485.593797866337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6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6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45" t="s">
        <v>63</v>
      </c>
      <c r="N28" s="45"/>
      <c r="O28" s="45"/>
      <c r="P28" s="39">
        <v>37213</v>
      </c>
    </row>
    <row r="29" spans="1:16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</row>
    <row r="30" spans="1:16" ht="15.75" customHeight="1" thickBot="1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</sheetData>
  <sheetProtection/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SUM(D6:D11)</f>
        <v>3019347</v>
      </c>
      <c r="E5" s="24">
        <f t="shared" si="0"/>
        <v>0</v>
      </c>
      <c r="F5" s="24">
        <f t="shared" si="0"/>
        <v>2411883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6">SUM(D5:M5)</f>
        <v>5431230</v>
      </c>
      <c r="O5" s="30">
        <f aca="true" t="shared" si="2" ref="O5:O26">(N5/O$28)</f>
        <v>163.98641304347825</v>
      </c>
      <c r="P5" s="6"/>
    </row>
    <row r="6" spans="1:16" ht="15">
      <c r="A6" s="12"/>
      <c r="B6" s="42">
        <v>511</v>
      </c>
      <c r="C6" s="19" t="s">
        <v>18</v>
      </c>
      <c r="D6" s="43">
        <v>144566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144566</v>
      </c>
      <c r="O6" s="44">
        <f t="shared" si="2"/>
        <v>4.364915458937198</v>
      </c>
      <c r="P6" s="9"/>
    </row>
    <row r="7" spans="1:16" ht="15">
      <c r="A7" s="12"/>
      <c r="B7" s="42">
        <v>512</v>
      </c>
      <c r="C7" s="19" t="s">
        <v>19</v>
      </c>
      <c r="D7" s="43">
        <v>551756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551756</v>
      </c>
      <c r="O7" s="44">
        <f t="shared" si="2"/>
        <v>16.659299516908213</v>
      </c>
      <c r="P7" s="9"/>
    </row>
    <row r="8" spans="1:16" ht="15">
      <c r="A8" s="12"/>
      <c r="B8" s="42">
        <v>513</v>
      </c>
      <c r="C8" s="19" t="s">
        <v>20</v>
      </c>
      <c r="D8" s="43">
        <v>1072274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1072274</v>
      </c>
      <c r="O8" s="44">
        <f t="shared" si="2"/>
        <v>32.37542270531401</v>
      </c>
      <c r="P8" s="9"/>
    </row>
    <row r="9" spans="1:16" ht="15">
      <c r="A9" s="12"/>
      <c r="B9" s="42">
        <v>514</v>
      </c>
      <c r="C9" s="19" t="s">
        <v>21</v>
      </c>
      <c r="D9" s="43">
        <v>289326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289326</v>
      </c>
      <c r="O9" s="44">
        <f t="shared" si="2"/>
        <v>8.735688405797102</v>
      </c>
      <c r="P9" s="9"/>
    </row>
    <row r="10" spans="1:16" ht="15">
      <c r="A10" s="12"/>
      <c r="B10" s="42">
        <v>515</v>
      </c>
      <c r="C10" s="19" t="s">
        <v>22</v>
      </c>
      <c r="D10" s="43">
        <v>961425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961425</v>
      </c>
      <c r="O10" s="44">
        <f t="shared" si="2"/>
        <v>29.028532608695652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2411883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2411883</v>
      </c>
      <c r="O11" s="44">
        <f t="shared" si="2"/>
        <v>72.82255434782608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223017</v>
      </c>
      <c r="E12" s="29">
        <f t="shared" si="3"/>
        <v>1082979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1305996</v>
      </c>
      <c r="O12" s="41">
        <f t="shared" si="2"/>
        <v>39.43224637681159</v>
      </c>
      <c r="P12" s="10"/>
    </row>
    <row r="13" spans="1:16" ht="15">
      <c r="A13" s="12"/>
      <c r="B13" s="42">
        <v>521</v>
      </c>
      <c r="C13" s="19" t="s">
        <v>24</v>
      </c>
      <c r="D13" s="43">
        <v>4668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4668</v>
      </c>
      <c r="O13" s="44">
        <f t="shared" si="2"/>
        <v>0.14094202898550726</v>
      </c>
      <c r="P13" s="9"/>
    </row>
    <row r="14" spans="1:16" ht="15">
      <c r="A14" s="12"/>
      <c r="B14" s="42">
        <v>524</v>
      </c>
      <c r="C14" s="19" t="s">
        <v>32</v>
      </c>
      <c r="D14" s="43">
        <v>148845</v>
      </c>
      <c r="E14" s="43">
        <v>1082979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1231824</v>
      </c>
      <c r="O14" s="44">
        <f t="shared" si="2"/>
        <v>37.19275362318841</v>
      </c>
      <c r="P14" s="9"/>
    </row>
    <row r="15" spans="1:16" ht="15">
      <c r="A15" s="12"/>
      <c r="B15" s="42">
        <v>525</v>
      </c>
      <c r="C15" s="19" t="s">
        <v>33</v>
      </c>
      <c r="D15" s="43">
        <v>69504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69504</v>
      </c>
      <c r="O15" s="44">
        <f t="shared" si="2"/>
        <v>2.0985507246376813</v>
      </c>
      <c r="P15" s="9"/>
    </row>
    <row r="16" spans="1:16" ht="15.75">
      <c r="A16" s="26" t="s">
        <v>25</v>
      </c>
      <c r="B16" s="27"/>
      <c r="C16" s="28"/>
      <c r="D16" s="29">
        <f aca="true" t="shared" si="4" ref="D16:M16">SUM(D17:D17)</f>
        <v>191691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191691</v>
      </c>
      <c r="O16" s="41">
        <f t="shared" si="2"/>
        <v>5.787771739130434</v>
      </c>
      <c r="P16" s="10"/>
    </row>
    <row r="17" spans="1:16" ht="15">
      <c r="A17" s="12"/>
      <c r="B17" s="42">
        <v>537</v>
      </c>
      <c r="C17" s="19" t="s">
        <v>27</v>
      </c>
      <c r="D17" s="43">
        <v>191691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191691</v>
      </c>
      <c r="O17" s="44">
        <f t="shared" si="2"/>
        <v>5.787771739130434</v>
      </c>
      <c r="P17" s="9"/>
    </row>
    <row r="18" spans="1:16" ht="15.75">
      <c r="A18" s="26" t="s">
        <v>34</v>
      </c>
      <c r="B18" s="27"/>
      <c r="C18" s="28"/>
      <c r="D18" s="29">
        <f aca="true" t="shared" si="5" ref="D18:M18">SUM(D19:D19)</f>
        <v>1131527</v>
      </c>
      <c r="E18" s="29">
        <f t="shared" si="5"/>
        <v>0</v>
      </c>
      <c r="F18" s="29">
        <f t="shared" si="5"/>
        <v>0</v>
      </c>
      <c r="G18" s="29">
        <f t="shared" si="5"/>
        <v>9359827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10491354</v>
      </c>
      <c r="O18" s="41">
        <f t="shared" si="2"/>
        <v>316.7679347826087</v>
      </c>
      <c r="P18" s="10"/>
    </row>
    <row r="19" spans="1:16" ht="15">
      <c r="A19" s="12"/>
      <c r="B19" s="42">
        <v>541</v>
      </c>
      <c r="C19" s="19" t="s">
        <v>35</v>
      </c>
      <c r="D19" s="43">
        <v>1131527</v>
      </c>
      <c r="E19" s="43">
        <v>0</v>
      </c>
      <c r="F19" s="43">
        <v>0</v>
      </c>
      <c r="G19" s="43">
        <v>9359827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10491354</v>
      </c>
      <c r="O19" s="44">
        <f t="shared" si="2"/>
        <v>316.7679347826087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SUM(D21:D21)</f>
        <v>37932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37932</v>
      </c>
      <c r="O20" s="41">
        <f t="shared" si="2"/>
        <v>1.1452898550724637</v>
      </c>
      <c r="P20" s="10"/>
    </row>
    <row r="21" spans="1:16" ht="15">
      <c r="A21" s="12"/>
      <c r="B21" s="42">
        <v>562</v>
      </c>
      <c r="C21" s="19" t="s">
        <v>37</v>
      </c>
      <c r="D21" s="43">
        <v>37932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37932</v>
      </c>
      <c r="O21" s="44">
        <f t="shared" si="2"/>
        <v>1.1452898550724637</v>
      </c>
      <c r="P21" s="9"/>
    </row>
    <row r="22" spans="1:16" ht="15.75">
      <c r="A22" s="26" t="s">
        <v>48</v>
      </c>
      <c r="B22" s="27"/>
      <c r="C22" s="28"/>
      <c r="D22" s="29">
        <f aca="true" t="shared" si="7" ref="D22:M22">SUM(D23:D23)</f>
        <v>40445</v>
      </c>
      <c r="E22" s="29">
        <f t="shared" si="7"/>
        <v>0</v>
      </c>
      <c r="F22" s="29">
        <f t="shared" si="7"/>
        <v>0</v>
      </c>
      <c r="G22" s="29">
        <f t="shared" si="7"/>
        <v>33250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73695</v>
      </c>
      <c r="O22" s="41">
        <f t="shared" si="2"/>
        <v>2.225090579710145</v>
      </c>
      <c r="P22" s="9"/>
    </row>
    <row r="23" spans="1:16" ht="15">
      <c r="A23" s="12"/>
      <c r="B23" s="42">
        <v>572</v>
      </c>
      <c r="C23" s="19" t="s">
        <v>49</v>
      </c>
      <c r="D23" s="43">
        <v>40445</v>
      </c>
      <c r="E23" s="43">
        <v>0</v>
      </c>
      <c r="F23" s="43">
        <v>0</v>
      </c>
      <c r="G23" s="43">
        <v>33250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73695</v>
      </c>
      <c r="O23" s="44">
        <f t="shared" si="2"/>
        <v>2.225090579710145</v>
      </c>
      <c r="P23" s="9"/>
    </row>
    <row r="24" spans="1:16" ht="15.75">
      <c r="A24" s="26" t="s">
        <v>38</v>
      </c>
      <c r="B24" s="27"/>
      <c r="C24" s="28"/>
      <c r="D24" s="29">
        <f aca="true" t="shared" si="8" ref="D24:M24">SUM(D25:D25)</f>
        <v>7677250</v>
      </c>
      <c r="E24" s="29">
        <f t="shared" si="8"/>
        <v>0</v>
      </c>
      <c r="F24" s="29">
        <f t="shared" si="8"/>
        <v>1000000</v>
      </c>
      <c r="G24" s="29">
        <f t="shared" si="8"/>
        <v>2501610</v>
      </c>
      <c r="H24" s="29">
        <f t="shared" si="8"/>
        <v>0</v>
      </c>
      <c r="I24" s="29">
        <f t="shared" si="8"/>
        <v>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1"/>
        <v>11178860</v>
      </c>
      <c r="O24" s="41">
        <f t="shared" si="2"/>
        <v>337.5259661835749</v>
      </c>
      <c r="P24" s="9"/>
    </row>
    <row r="25" spans="1:16" ht="15.75" thickBot="1">
      <c r="A25" s="12"/>
      <c r="B25" s="42">
        <v>581</v>
      </c>
      <c r="C25" s="19" t="s">
        <v>39</v>
      </c>
      <c r="D25" s="43">
        <v>7677250</v>
      </c>
      <c r="E25" s="43">
        <v>0</v>
      </c>
      <c r="F25" s="43">
        <v>1000000</v>
      </c>
      <c r="G25" s="43">
        <v>2501610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11178860</v>
      </c>
      <c r="O25" s="44">
        <f t="shared" si="2"/>
        <v>337.5259661835749</v>
      </c>
      <c r="P25" s="9"/>
    </row>
    <row r="26" spans="1:119" ht="16.5" thickBot="1">
      <c r="A26" s="13" t="s">
        <v>10</v>
      </c>
      <c r="B26" s="21"/>
      <c r="C26" s="20"/>
      <c r="D26" s="14">
        <f>SUM(D5,D12,D16,D18,D20,D22,D24)</f>
        <v>12321209</v>
      </c>
      <c r="E26" s="14">
        <f aca="true" t="shared" si="9" ref="E26:M26">SUM(E5,E12,E16,E18,E20,E22,E24)</f>
        <v>1082979</v>
      </c>
      <c r="F26" s="14">
        <f t="shared" si="9"/>
        <v>3411883</v>
      </c>
      <c r="G26" s="14">
        <f t="shared" si="9"/>
        <v>11894687</v>
      </c>
      <c r="H26" s="14">
        <f t="shared" si="9"/>
        <v>0</v>
      </c>
      <c r="I26" s="14">
        <f t="shared" si="9"/>
        <v>0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1"/>
        <v>28710758</v>
      </c>
      <c r="O26" s="35">
        <f t="shared" si="2"/>
        <v>866.8707125603864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5" ht="15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5" ht="15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45" t="s">
        <v>52</v>
      </c>
      <c r="M28" s="45"/>
      <c r="N28" s="45"/>
      <c r="O28" s="39">
        <v>33120</v>
      </c>
    </row>
    <row r="29" spans="1:15" ht="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5.75" customHeight="1" thickBot="1">
      <c r="A30" s="49" t="s">
        <v>26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</row>
  </sheetData>
  <sheetProtection/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SUM(D6:D12)</f>
        <v>3225845</v>
      </c>
      <c r="E5" s="24">
        <f t="shared" si="0"/>
        <v>0</v>
      </c>
      <c r="F5" s="24">
        <f t="shared" si="0"/>
        <v>1058288</v>
      </c>
      <c r="G5" s="24">
        <f t="shared" si="0"/>
        <v>24641843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28925976</v>
      </c>
      <c r="O5" s="30">
        <f aca="true" t="shared" si="1" ref="O5:O27">(N5/O$29)</f>
        <v>892.4465012958163</v>
      </c>
      <c r="P5" s="6"/>
    </row>
    <row r="6" spans="1:16" ht="15">
      <c r="A6" s="12"/>
      <c r="B6" s="42">
        <v>511</v>
      </c>
      <c r="C6" s="19" t="s">
        <v>18</v>
      </c>
      <c r="D6" s="43">
        <v>146862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146862</v>
      </c>
      <c r="O6" s="44">
        <f t="shared" si="1"/>
        <v>4.531099592743429</v>
      </c>
      <c r="P6" s="9"/>
    </row>
    <row r="7" spans="1:16" ht="15">
      <c r="A7" s="12"/>
      <c r="B7" s="42">
        <v>512</v>
      </c>
      <c r="C7" s="19" t="s">
        <v>19</v>
      </c>
      <c r="D7" s="43">
        <v>516814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aca="true" t="shared" si="2" ref="N7:N12">SUM(D7:M7)</f>
        <v>516814</v>
      </c>
      <c r="O7" s="44">
        <f t="shared" si="1"/>
        <v>15.945143773910898</v>
      </c>
      <c r="P7" s="9"/>
    </row>
    <row r="8" spans="1:16" ht="15">
      <c r="A8" s="12"/>
      <c r="B8" s="42">
        <v>513</v>
      </c>
      <c r="C8" s="19" t="s">
        <v>20</v>
      </c>
      <c r="D8" s="43">
        <v>1119726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1119726</v>
      </c>
      <c r="O8" s="44">
        <f t="shared" si="1"/>
        <v>34.546649389115146</v>
      </c>
      <c r="P8" s="9"/>
    </row>
    <row r="9" spans="1:16" ht="15">
      <c r="A9" s="12"/>
      <c r="B9" s="42">
        <v>514</v>
      </c>
      <c r="C9" s="19" t="s">
        <v>21</v>
      </c>
      <c r="D9" s="43">
        <v>576821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576821</v>
      </c>
      <c r="O9" s="44">
        <f t="shared" si="1"/>
        <v>17.79652597803283</v>
      </c>
      <c r="P9" s="9"/>
    </row>
    <row r="10" spans="1:16" ht="15">
      <c r="A10" s="12"/>
      <c r="B10" s="42">
        <v>515</v>
      </c>
      <c r="C10" s="19" t="s">
        <v>22</v>
      </c>
      <c r="D10" s="43">
        <v>865622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865622</v>
      </c>
      <c r="O10" s="44">
        <f t="shared" si="1"/>
        <v>26.70683697396026</v>
      </c>
      <c r="P10" s="9"/>
    </row>
    <row r="11" spans="1:16" ht="15">
      <c r="A11" s="12"/>
      <c r="B11" s="42">
        <v>517</v>
      </c>
      <c r="C11" s="19" t="s">
        <v>47</v>
      </c>
      <c r="D11" s="43">
        <v>0</v>
      </c>
      <c r="E11" s="43">
        <v>0</v>
      </c>
      <c r="F11" s="43">
        <v>1058288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1058288</v>
      </c>
      <c r="O11" s="44">
        <f t="shared" si="1"/>
        <v>32.65111687029495</v>
      </c>
      <c r="P11" s="9"/>
    </row>
    <row r="12" spans="1:16" ht="15">
      <c r="A12" s="12"/>
      <c r="B12" s="42">
        <v>519</v>
      </c>
      <c r="C12" s="19" t="s">
        <v>44</v>
      </c>
      <c r="D12" s="43">
        <v>0</v>
      </c>
      <c r="E12" s="43">
        <v>0</v>
      </c>
      <c r="F12" s="43">
        <v>0</v>
      </c>
      <c r="G12" s="43">
        <v>24641843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24641843</v>
      </c>
      <c r="O12" s="44">
        <f t="shared" si="1"/>
        <v>760.2691287177588</v>
      </c>
      <c r="P12" s="9"/>
    </row>
    <row r="13" spans="1:16" ht="15.75">
      <c r="A13" s="26" t="s">
        <v>23</v>
      </c>
      <c r="B13" s="27"/>
      <c r="C13" s="28"/>
      <c r="D13" s="29">
        <f aca="true" t="shared" si="3" ref="D13:M13">SUM(D14:D16)</f>
        <v>166087</v>
      </c>
      <c r="E13" s="29">
        <f t="shared" si="3"/>
        <v>898904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aca="true" t="shared" si="4" ref="N13:N27">SUM(D13:M13)</f>
        <v>1064991</v>
      </c>
      <c r="O13" s="41">
        <f t="shared" si="1"/>
        <v>32.857922991484635</v>
      </c>
      <c r="P13" s="10"/>
    </row>
    <row r="14" spans="1:16" ht="15">
      <c r="A14" s="12"/>
      <c r="B14" s="42">
        <v>521</v>
      </c>
      <c r="C14" s="19" t="s">
        <v>24</v>
      </c>
      <c r="D14" s="43">
        <v>8728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8728</v>
      </c>
      <c r="O14" s="44">
        <f t="shared" si="1"/>
        <v>0.26928298161174874</v>
      </c>
      <c r="P14" s="9"/>
    </row>
    <row r="15" spans="1:16" ht="15">
      <c r="A15" s="12"/>
      <c r="B15" s="42">
        <v>524</v>
      </c>
      <c r="C15" s="19" t="s">
        <v>32</v>
      </c>
      <c r="D15" s="43">
        <v>153512</v>
      </c>
      <c r="E15" s="43">
        <v>898904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1052416</v>
      </c>
      <c r="O15" s="44">
        <f t="shared" si="1"/>
        <v>32.46994940145625</v>
      </c>
      <c r="P15" s="9"/>
    </row>
    <row r="16" spans="1:16" ht="15">
      <c r="A16" s="12"/>
      <c r="B16" s="42">
        <v>525</v>
      </c>
      <c r="C16" s="19" t="s">
        <v>33</v>
      </c>
      <c r="D16" s="43">
        <v>3847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3847</v>
      </c>
      <c r="O16" s="44">
        <f t="shared" si="1"/>
        <v>0.11869060841663581</v>
      </c>
      <c r="P16" s="9"/>
    </row>
    <row r="17" spans="1:16" ht="15.75">
      <c r="A17" s="26" t="s">
        <v>25</v>
      </c>
      <c r="B17" s="27"/>
      <c r="C17" s="28"/>
      <c r="D17" s="29">
        <f aca="true" t="shared" si="5" ref="D17:M17">SUM(D18:D18)</f>
        <v>112001</v>
      </c>
      <c r="E17" s="29">
        <f t="shared" si="5"/>
        <v>0</v>
      </c>
      <c r="F17" s="29">
        <f t="shared" si="5"/>
        <v>0</v>
      </c>
      <c r="G17" s="29">
        <f t="shared" si="5"/>
        <v>1159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113160</v>
      </c>
      <c r="O17" s="41">
        <f t="shared" si="1"/>
        <v>3.491299518696779</v>
      </c>
      <c r="P17" s="10"/>
    </row>
    <row r="18" spans="1:16" ht="15">
      <c r="A18" s="12"/>
      <c r="B18" s="42">
        <v>537</v>
      </c>
      <c r="C18" s="19" t="s">
        <v>27</v>
      </c>
      <c r="D18" s="43">
        <v>112001</v>
      </c>
      <c r="E18" s="43">
        <v>0</v>
      </c>
      <c r="F18" s="43">
        <v>0</v>
      </c>
      <c r="G18" s="43">
        <v>1159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113160</v>
      </c>
      <c r="O18" s="44">
        <f t="shared" si="1"/>
        <v>3.491299518696779</v>
      </c>
      <c r="P18" s="9"/>
    </row>
    <row r="19" spans="1:16" ht="15.75">
      <c r="A19" s="26" t="s">
        <v>34</v>
      </c>
      <c r="B19" s="27"/>
      <c r="C19" s="28"/>
      <c r="D19" s="29">
        <f aca="true" t="shared" si="6" ref="D19:M19">SUM(D20:D20)</f>
        <v>673433</v>
      </c>
      <c r="E19" s="29">
        <f t="shared" si="6"/>
        <v>0</v>
      </c>
      <c r="F19" s="29">
        <f t="shared" si="6"/>
        <v>0</v>
      </c>
      <c r="G19" s="29">
        <f t="shared" si="6"/>
        <v>840304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4"/>
        <v>1513737</v>
      </c>
      <c r="O19" s="41">
        <f t="shared" si="1"/>
        <v>46.702980377637914</v>
      </c>
      <c r="P19" s="10"/>
    </row>
    <row r="20" spans="1:16" ht="15">
      <c r="A20" s="12"/>
      <c r="B20" s="42">
        <v>541</v>
      </c>
      <c r="C20" s="19" t="s">
        <v>35</v>
      </c>
      <c r="D20" s="43">
        <v>673433</v>
      </c>
      <c r="E20" s="43">
        <v>0</v>
      </c>
      <c r="F20" s="43">
        <v>0</v>
      </c>
      <c r="G20" s="43">
        <v>840304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1513737</v>
      </c>
      <c r="O20" s="44">
        <f t="shared" si="1"/>
        <v>46.702980377637914</v>
      </c>
      <c r="P20" s="9"/>
    </row>
    <row r="21" spans="1:16" ht="15.75">
      <c r="A21" s="26" t="s">
        <v>36</v>
      </c>
      <c r="B21" s="27"/>
      <c r="C21" s="28"/>
      <c r="D21" s="29">
        <f aca="true" t="shared" si="7" ref="D21:M21">SUM(D22:D22)</f>
        <v>33879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4"/>
        <v>33879</v>
      </c>
      <c r="O21" s="41">
        <f t="shared" si="1"/>
        <v>1.0452610144390966</v>
      </c>
      <c r="P21" s="10"/>
    </row>
    <row r="22" spans="1:16" ht="15">
      <c r="A22" s="12"/>
      <c r="B22" s="42">
        <v>562</v>
      </c>
      <c r="C22" s="19" t="s">
        <v>37</v>
      </c>
      <c r="D22" s="43">
        <v>33879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33879</v>
      </c>
      <c r="O22" s="44">
        <f t="shared" si="1"/>
        <v>1.0452610144390966</v>
      </c>
      <c r="P22" s="9"/>
    </row>
    <row r="23" spans="1:16" ht="15.75">
      <c r="A23" s="26" t="s">
        <v>48</v>
      </c>
      <c r="B23" s="27"/>
      <c r="C23" s="28"/>
      <c r="D23" s="29">
        <f aca="true" t="shared" si="8" ref="D23:M23">SUM(D24:D24)</f>
        <v>124032</v>
      </c>
      <c r="E23" s="29">
        <f t="shared" si="8"/>
        <v>0</v>
      </c>
      <c r="F23" s="29">
        <f t="shared" si="8"/>
        <v>0</v>
      </c>
      <c r="G23" s="29">
        <f t="shared" si="8"/>
        <v>5000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4"/>
        <v>129032</v>
      </c>
      <c r="O23" s="41">
        <f t="shared" si="1"/>
        <v>3.9809946933234603</v>
      </c>
      <c r="P23" s="9"/>
    </row>
    <row r="24" spans="1:16" ht="15">
      <c r="A24" s="12"/>
      <c r="B24" s="42">
        <v>572</v>
      </c>
      <c r="C24" s="19" t="s">
        <v>49</v>
      </c>
      <c r="D24" s="43">
        <v>124032</v>
      </c>
      <c r="E24" s="43">
        <v>0</v>
      </c>
      <c r="F24" s="43">
        <v>0</v>
      </c>
      <c r="G24" s="43">
        <v>5000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129032</v>
      </c>
      <c r="O24" s="44">
        <f t="shared" si="1"/>
        <v>3.9809946933234603</v>
      </c>
      <c r="P24" s="9"/>
    </row>
    <row r="25" spans="1:16" ht="15.75">
      <c r="A25" s="26" t="s">
        <v>38</v>
      </c>
      <c r="B25" s="27"/>
      <c r="C25" s="28"/>
      <c r="D25" s="29">
        <f aca="true" t="shared" si="9" ref="D25:M25">SUM(D26:D26)</f>
        <v>10546595</v>
      </c>
      <c r="E25" s="29">
        <f t="shared" si="9"/>
        <v>0</v>
      </c>
      <c r="F25" s="29">
        <f t="shared" si="9"/>
        <v>20000000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4"/>
        <v>30546595</v>
      </c>
      <c r="O25" s="41">
        <f t="shared" si="1"/>
        <v>942.4470874984573</v>
      </c>
      <c r="P25" s="9"/>
    </row>
    <row r="26" spans="1:16" ht="15.75" thickBot="1">
      <c r="A26" s="12"/>
      <c r="B26" s="42">
        <v>581</v>
      </c>
      <c r="C26" s="19" t="s">
        <v>39</v>
      </c>
      <c r="D26" s="43">
        <v>10546595</v>
      </c>
      <c r="E26" s="43">
        <v>0</v>
      </c>
      <c r="F26" s="43">
        <v>20000000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30546595</v>
      </c>
      <c r="O26" s="44">
        <f t="shared" si="1"/>
        <v>942.4470874984573</v>
      </c>
      <c r="P26" s="9"/>
    </row>
    <row r="27" spans="1:119" ht="16.5" thickBot="1">
      <c r="A27" s="13" t="s">
        <v>10</v>
      </c>
      <c r="B27" s="21"/>
      <c r="C27" s="20"/>
      <c r="D27" s="14">
        <f>SUM(D5,D13,D17,D19,D21,D23,D25)</f>
        <v>14881872</v>
      </c>
      <c r="E27" s="14">
        <f aca="true" t="shared" si="10" ref="E27:M27">SUM(E5,E13,E17,E19,E21,E23,E25)</f>
        <v>898904</v>
      </c>
      <c r="F27" s="14">
        <f t="shared" si="10"/>
        <v>21058288</v>
      </c>
      <c r="G27" s="14">
        <f t="shared" si="10"/>
        <v>25488306</v>
      </c>
      <c r="H27" s="14">
        <f t="shared" si="10"/>
        <v>0</v>
      </c>
      <c r="I27" s="14">
        <f t="shared" si="10"/>
        <v>0</v>
      </c>
      <c r="J27" s="14">
        <f t="shared" si="10"/>
        <v>0</v>
      </c>
      <c r="K27" s="14">
        <f t="shared" si="10"/>
        <v>0</v>
      </c>
      <c r="L27" s="14">
        <f t="shared" si="10"/>
        <v>0</v>
      </c>
      <c r="M27" s="14">
        <f t="shared" si="10"/>
        <v>0</v>
      </c>
      <c r="N27" s="14">
        <f t="shared" si="4"/>
        <v>62327370</v>
      </c>
      <c r="O27" s="35">
        <f t="shared" si="1"/>
        <v>1922.9720473898556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5" ht="15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45" t="s">
        <v>50</v>
      </c>
      <c r="M29" s="45"/>
      <c r="N29" s="45"/>
      <c r="O29" s="39">
        <v>32412</v>
      </c>
    </row>
    <row r="30" spans="1:15" ht="15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8"/>
    </row>
    <row r="31" spans="1:15" ht="15.75" customHeight="1" thickBot="1">
      <c r="A31" s="49" t="s">
        <v>26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1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SUM(D6:D11)</f>
        <v>2914890</v>
      </c>
      <c r="E5" s="24">
        <f t="shared" si="0"/>
        <v>0</v>
      </c>
      <c r="F5" s="24">
        <f t="shared" si="0"/>
        <v>0</v>
      </c>
      <c r="G5" s="24">
        <f t="shared" si="0"/>
        <v>29846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4">SUM(D5:M5)</f>
        <v>2944736</v>
      </c>
      <c r="O5" s="30">
        <f aca="true" t="shared" si="2" ref="O5:O24">(N5/O$26)</f>
        <v>92.58429227189838</v>
      </c>
      <c r="P5" s="6"/>
    </row>
    <row r="6" spans="1:16" ht="15">
      <c r="A6" s="12"/>
      <c r="B6" s="42">
        <v>511</v>
      </c>
      <c r="C6" s="19" t="s">
        <v>18</v>
      </c>
      <c r="D6" s="43">
        <v>146440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146440</v>
      </c>
      <c r="O6" s="44">
        <f t="shared" si="2"/>
        <v>4.60416273659058</v>
      </c>
      <c r="P6" s="9"/>
    </row>
    <row r="7" spans="1:16" ht="15">
      <c r="A7" s="12"/>
      <c r="B7" s="42">
        <v>512</v>
      </c>
      <c r="C7" s="19" t="s">
        <v>19</v>
      </c>
      <c r="D7" s="43">
        <v>588294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588294</v>
      </c>
      <c r="O7" s="44">
        <f t="shared" si="2"/>
        <v>18.49632144878325</v>
      </c>
      <c r="P7" s="9"/>
    </row>
    <row r="8" spans="1:16" ht="15">
      <c r="A8" s="12"/>
      <c r="B8" s="42">
        <v>513</v>
      </c>
      <c r="C8" s="19" t="s">
        <v>20</v>
      </c>
      <c r="D8" s="43">
        <v>1077449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1077449</v>
      </c>
      <c r="O8" s="44">
        <f t="shared" si="2"/>
        <v>33.87565239263032</v>
      </c>
      <c r="P8" s="9"/>
    </row>
    <row r="9" spans="1:16" ht="15">
      <c r="A9" s="12"/>
      <c r="B9" s="42">
        <v>514</v>
      </c>
      <c r="C9" s="19" t="s">
        <v>21</v>
      </c>
      <c r="D9" s="43">
        <v>278525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278525</v>
      </c>
      <c r="O9" s="44">
        <f t="shared" si="2"/>
        <v>8.756995535433566</v>
      </c>
      <c r="P9" s="9"/>
    </row>
    <row r="10" spans="1:16" ht="15">
      <c r="A10" s="12"/>
      <c r="B10" s="42">
        <v>515</v>
      </c>
      <c r="C10" s="19" t="s">
        <v>22</v>
      </c>
      <c r="D10" s="43">
        <v>824182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824182</v>
      </c>
      <c r="O10" s="44">
        <f t="shared" si="2"/>
        <v>25.91278375149343</v>
      </c>
      <c r="P10" s="9"/>
    </row>
    <row r="11" spans="1:16" ht="15">
      <c r="A11" s="12"/>
      <c r="B11" s="42">
        <v>519</v>
      </c>
      <c r="C11" s="19" t="s">
        <v>44</v>
      </c>
      <c r="D11" s="43">
        <v>0</v>
      </c>
      <c r="E11" s="43">
        <v>0</v>
      </c>
      <c r="F11" s="43">
        <v>0</v>
      </c>
      <c r="G11" s="43">
        <v>29846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29846</v>
      </c>
      <c r="O11" s="44">
        <f t="shared" si="2"/>
        <v>0.9383764069672389</v>
      </c>
      <c r="P11" s="9"/>
    </row>
    <row r="12" spans="1:16" ht="15.75">
      <c r="A12" s="26" t="s">
        <v>23</v>
      </c>
      <c r="B12" s="27"/>
      <c r="C12" s="28"/>
      <c r="D12" s="29">
        <f aca="true" t="shared" si="3" ref="D12:M12">SUM(D13:D15)</f>
        <v>234985</v>
      </c>
      <c r="E12" s="29">
        <f t="shared" si="3"/>
        <v>942352</v>
      </c>
      <c r="F12" s="29">
        <f t="shared" si="3"/>
        <v>0</v>
      </c>
      <c r="G12" s="29">
        <f t="shared" si="3"/>
        <v>347092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1524429</v>
      </c>
      <c r="O12" s="41">
        <f t="shared" si="2"/>
        <v>47.928975664968874</v>
      </c>
      <c r="P12" s="10"/>
    </row>
    <row r="13" spans="1:16" ht="15">
      <c r="A13" s="12"/>
      <c r="B13" s="42">
        <v>521</v>
      </c>
      <c r="C13" s="19" t="s">
        <v>24</v>
      </c>
      <c r="D13" s="43">
        <v>4610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4610</v>
      </c>
      <c r="O13" s="44">
        <f t="shared" si="2"/>
        <v>0.14494120606174934</v>
      </c>
      <c r="P13" s="9"/>
    </row>
    <row r="14" spans="1:16" ht="15">
      <c r="A14" s="12"/>
      <c r="B14" s="42">
        <v>524</v>
      </c>
      <c r="C14" s="19" t="s">
        <v>32</v>
      </c>
      <c r="D14" s="43">
        <v>158119</v>
      </c>
      <c r="E14" s="43">
        <v>942352</v>
      </c>
      <c r="F14" s="43">
        <v>0</v>
      </c>
      <c r="G14" s="43">
        <v>347092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1447563</v>
      </c>
      <c r="O14" s="44">
        <f t="shared" si="2"/>
        <v>45.51226183738917</v>
      </c>
      <c r="P14" s="9"/>
    </row>
    <row r="15" spans="1:16" ht="15">
      <c r="A15" s="12"/>
      <c r="B15" s="42">
        <v>525</v>
      </c>
      <c r="C15" s="19" t="s">
        <v>33</v>
      </c>
      <c r="D15" s="43">
        <v>72256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72256</v>
      </c>
      <c r="O15" s="44">
        <f t="shared" si="2"/>
        <v>2.2717726215179526</v>
      </c>
      <c r="P15" s="9"/>
    </row>
    <row r="16" spans="1:16" ht="15.75">
      <c r="A16" s="26" t="s">
        <v>25</v>
      </c>
      <c r="B16" s="27"/>
      <c r="C16" s="28"/>
      <c r="D16" s="29">
        <f aca="true" t="shared" si="4" ref="D16:M16">SUM(D17:D17)</f>
        <v>433352</v>
      </c>
      <c r="E16" s="29">
        <f t="shared" si="4"/>
        <v>0</v>
      </c>
      <c r="F16" s="29">
        <f t="shared" si="4"/>
        <v>0</v>
      </c>
      <c r="G16" s="29">
        <f t="shared" si="4"/>
        <v>88256</v>
      </c>
      <c r="H16" s="29">
        <f t="shared" si="4"/>
        <v>0</v>
      </c>
      <c r="I16" s="29">
        <f t="shared" si="4"/>
        <v>0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521608</v>
      </c>
      <c r="O16" s="41">
        <f t="shared" si="2"/>
        <v>16.39967301766962</v>
      </c>
      <c r="P16" s="10"/>
    </row>
    <row r="17" spans="1:16" ht="15">
      <c r="A17" s="12"/>
      <c r="B17" s="42">
        <v>537</v>
      </c>
      <c r="C17" s="19" t="s">
        <v>27</v>
      </c>
      <c r="D17" s="43">
        <v>433352</v>
      </c>
      <c r="E17" s="43">
        <v>0</v>
      </c>
      <c r="F17" s="43">
        <v>0</v>
      </c>
      <c r="G17" s="43">
        <v>88256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521608</v>
      </c>
      <c r="O17" s="44">
        <f t="shared" si="2"/>
        <v>16.39967301766962</v>
      </c>
      <c r="P17" s="9"/>
    </row>
    <row r="18" spans="1:16" ht="15.75">
      <c r="A18" s="26" t="s">
        <v>34</v>
      </c>
      <c r="B18" s="27"/>
      <c r="C18" s="28"/>
      <c r="D18" s="29">
        <f aca="true" t="shared" si="5" ref="D18:M18">SUM(D19:D19)</f>
        <v>427673</v>
      </c>
      <c r="E18" s="29">
        <f t="shared" si="5"/>
        <v>0</v>
      </c>
      <c r="F18" s="29">
        <f t="shared" si="5"/>
        <v>0</v>
      </c>
      <c r="G18" s="29">
        <f t="shared" si="5"/>
        <v>29417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457090</v>
      </c>
      <c r="O18" s="41">
        <f t="shared" si="2"/>
        <v>14.371187826196316</v>
      </c>
      <c r="P18" s="10"/>
    </row>
    <row r="19" spans="1:16" ht="15">
      <c r="A19" s="12"/>
      <c r="B19" s="42">
        <v>541</v>
      </c>
      <c r="C19" s="19" t="s">
        <v>35</v>
      </c>
      <c r="D19" s="43">
        <v>427673</v>
      </c>
      <c r="E19" s="43">
        <v>0</v>
      </c>
      <c r="F19" s="43">
        <v>0</v>
      </c>
      <c r="G19" s="43">
        <v>29417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457090</v>
      </c>
      <c r="O19" s="44">
        <f t="shared" si="2"/>
        <v>14.371187826196316</v>
      </c>
      <c r="P19" s="9"/>
    </row>
    <row r="20" spans="1:16" ht="15.75">
      <c r="A20" s="26" t="s">
        <v>36</v>
      </c>
      <c r="B20" s="27"/>
      <c r="C20" s="28"/>
      <c r="D20" s="29">
        <f aca="true" t="shared" si="6" ref="D20:M20">SUM(D21:D21)</f>
        <v>22756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22756</v>
      </c>
      <c r="O20" s="41">
        <f t="shared" si="2"/>
        <v>0.7154624913538327</v>
      </c>
      <c r="P20" s="10"/>
    </row>
    <row r="21" spans="1:16" ht="15">
      <c r="A21" s="12"/>
      <c r="B21" s="42">
        <v>562</v>
      </c>
      <c r="C21" s="19" t="s">
        <v>37</v>
      </c>
      <c r="D21" s="43">
        <v>22756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22756</v>
      </c>
      <c r="O21" s="44">
        <f t="shared" si="2"/>
        <v>0.7154624913538327</v>
      </c>
      <c r="P21" s="9"/>
    </row>
    <row r="22" spans="1:16" ht="15.75">
      <c r="A22" s="26" t="s">
        <v>38</v>
      </c>
      <c r="B22" s="27"/>
      <c r="C22" s="28"/>
      <c r="D22" s="29">
        <f aca="true" t="shared" si="7" ref="D22:M22">SUM(D23:D23)</f>
        <v>494611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494611</v>
      </c>
      <c r="O22" s="41">
        <f t="shared" si="2"/>
        <v>15.550870904860718</v>
      </c>
      <c r="P22" s="9"/>
    </row>
    <row r="23" spans="1:16" ht="15.75" thickBot="1">
      <c r="A23" s="12"/>
      <c r="B23" s="42">
        <v>581</v>
      </c>
      <c r="C23" s="19" t="s">
        <v>39</v>
      </c>
      <c r="D23" s="43">
        <v>494611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494611</v>
      </c>
      <c r="O23" s="44">
        <f t="shared" si="2"/>
        <v>15.550870904860718</v>
      </c>
      <c r="P23" s="9"/>
    </row>
    <row r="24" spans="1:119" ht="16.5" thickBot="1">
      <c r="A24" s="13" t="s">
        <v>10</v>
      </c>
      <c r="B24" s="21"/>
      <c r="C24" s="20"/>
      <c r="D24" s="14">
        <f>SUM(D5,D12,D16,D18,D20,D22)</f>
        <v>4528267</v>
      </c>
      <c r="E24" s="14">
        <f aca="true" t="shared" si="8" ref="E24:M24">SUM(E5,E12,E16,E18,E20,E22)</f>
        <v>942352</v>
      </c>
      <c r="F24" s="14">
        <f t="shared" si="8"/>
        <v>0</v>
      </c>
      <c r="G24" s="14">
        <f t="shared" si="8"/>
        <v>494611</v>
      </c>
      <c r="H24" s="14">
        <f t="shared" si="8"/>
        <v>0</v>
      </c>
      <c r="I24" s="14">
        <f t="shared" si="8"/>
        <v>0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5965230</v>
      </c>
      <c r="O24" s="35">
        <f t="shared" si="2"/>
        <v>187.55046217694775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5" ht="15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5" ht="15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45" t="s">
        <v>45</v>
      </c>
      <c r="M26" s="45"/>
      <c r="N26" s="45"/>
      <c r="O26" s="39">
        <v>31806</v>
      </c>
    </row>
    <row r="27" spans="1:15" ht="1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8"/>
    </row>
    <row r="28" spans="1:15" ht="15.75" customHeight="1" thickBot="1">
      <c r="A28" s="49" t="s">
        <v>26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1"/>
    </row>
  </sheetData>
  <sheetProtection/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SUM(D6:D10)</f>
        <v>2543829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3">SUM(D5:M5)</f>
        <v>2543829</v>
      </c>
      <c r="O5" s="30">
        <f aca="true" t="shared" si="2" ref="O5:O23">(N5/O$25)</f>
        <v>82.20484730974309</v>
      </c>
      <c r="P5" s="6"/>
    </row>
    <row r="6" spans="1:16" ht="15">
      <c r="A6" s="12"/>
      <c r="B6" s="42">
        <v>511</v>
      </c>
      <c r="C6" s="19" t="s">
        <v>18</v>
      </c>
      <c r="D6" s="43">
        <v>102704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102704</v>
      </c>
      <c r="O6" s="44">
        <f t="shared" si="2"/>
        <v>3.318920665697205</v>
      </c>
      <c r="P6" s="9"/>
    </row>
    <row r="7" spans="1:16" ht="15">
      <c r="A7" s="12"/>
      <c r="B7" s="42">
        <v>512</v>
      </c>
      <c r="C7" s="19" t="s">
        <v>19</v>
      </c>
      <c r="D7" s="43">
        <v>527151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527151</v>
      </c>
      <c r="O7" s="44">
        <f t="shared" si="2"/>
        <v>17.03509452253999</v>
      </c>
      <c r="P7" s="9"/>
    </row>
    <row r="8" spans="1:16" ht="15">
      <c r="A8" s="12"/>
      <c r="B8" s="42">
        <v>513</v>
      </c>
      <c r="C8" s="19" t="s">
        <v>20</v>
      </c>
      <c r="D8" s="43">
        <v>715789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715789</v>
      </c>
      <c r="O8" s="44">
        <f t="shared" si="2"/>
        <v>23.13100662465665</v>
      </c>
      <c r="P8" s="9"/>
    </row>
    <row r="9" spans="1:16" ht="15">
      <c r="A9" s="12"/>
      <c r="B9" s="42">
        <v>514</v>
      </c>
      <c r="C9" s="19" t="s">
        <v>21</v>
      </c>
      <c r="D9" s="43">
        <v>267731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267731</v>
      </c>
      <c r="O9" s="44">
        <f t="shared" si="2"/>
        <v>8.651833898852804</v>
      </c>
      <c r="P9" s="9"/>
    </row>
    <row r="10" spans="1:16" ht="15">
      <c r="A10" s="12"/>
      <c r="B10" s="42">
        <v>515</v>
      </c>
      <c r="C10" s="19" t="s">
        <v>22</v>
      </c>
      <c r="D10" s="43">
        <v>930454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930454</v>
      </c>
      <c r="O10" s="44">
        <f t="shared" si="2"/>
        <v>30.067991597996446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SUM(D12:D14)</f>
        <v>285421</v>
      </c>
      <c r="E11" s="29">
        <f t="shared" si="3"/>
        <v>1015205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1300626</v>
      </c>
      <c r="O11" s="41">
        <f t="shared" si="2"/>
        <v>42.0302472127969</v>
      </c>
      <c r="P11" s="10"/>
    </row>
    <row r="12" spans="1:16" ht="15">
      <c r="A12" s="12"/>
      <c r="B12" s="42">
        <v>521</v>
      </c>
      <c r="C12" s="19" t="s">
        <v>24</v>
      </c>
      <c r="D12" s="43">
        <v>6250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6250</v>
      </c>
      <c r="O12" s="44">
        <f t="shared" si="2"/>
        <v>0.20197123929552432</v>
      </c>
      <c r="P12" s="9"/>
    </row>
    <row r="13" spans="1:16" ht="15">
      <c r="A13" s="12"/>
      <c r="B13" s="42">
        <v>524</v>
      </c>
      <c r="C13" s="19" t="s">
        <v>32</v>
      </c>
      <c r="D13" s="43">
        <v>203146</v>
      </c>
      <c r="E13" s="43">
        <v>1015205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1218351</v>
      </c>
      <c r="O13" s="44">
        <f t="shared" si="2"/>
        <v>39.371497818710615</v>
      </c>
      <c r="P13" s="9"/>
    </row>
    <row r="14" spans="1:16" ht="15">
      <c r="A14" s="12"/>
      <c r="B14" s="42">
        <v>525</v>
      </c>
      <c r="C14" s="19" t="s">
        <v>33</v>
      </c>
      <c r="D14" s="43">
        <v>76025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76025</v>
      </c>
      <c r="O14" s="44">
        <f t="shared" si="2"/>
        <v>2.456778154790758</v>
      </c>
      <c r="P14" s="9"/>
    </row>
    <row r="15" spans="1:16" ht="15.75">
      <c r="A15" s="26" t="s">
        <v>25</v>
      </c>
      <c r="B15" s="27"/>
      <c r="C15" s="28"/>
      <c r="D15" s="29">
        <f aca="true" t="shared" si="4" ref="D15:M15">SUM(D16:D16)</f>
        <v>409856</v>
      </c>
      <c r="E15" s="29">
        <f t="shared" si="4"/>
        <v>0</v>
      </c>
      <c r="F15" s="29">
        <f t="shared" si="4"/>
        <v>0</v>
      </c>
      <c r="G15" s="29">
        <f t="shared" si="4"/>
        <v>27000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436856</v>
      </c>
      <c r="O15" s="41">
        <f t="shared" si="2"/>
        <v>14.11717563418969</v>
      </c>
      <c r="P15" s="10"/>
    </row>
    <row r="16" spans="1:16" ht="15">
      <c r="A16" s="12"/>
      <c r="B16" s="42">
        <v>537</v>
      </c>
      <c r="C16" s="19" t="s">
        <v>27</v>
      </c>
      <c r="D16" s="43">
        <v>409856</v>
      </c>
      <c r="E16" s="43">
        <v>0</v>
      </c>
      <c r="F16" s="43">
        <v>0</v>
      </c>
      <c r="G16" s="43">
        <v>27000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436856</v>
      </c>
      <c r="O16" s="44">
        <f t="shared" si="2"/>
        <v>14.11717563418969</v>
      </c>
      <c r="P16" s="9"/>
    </row>
    <row r="17" spans="1:16" ht="15.75">
      <c r="A17" s="26" t="s">
        <v>34</v>
      </c>
      <c r="B17" s="27"/>
      <c r="C17" s="28"/>
      <c r="D17" s="29">
        <f aca="true" t="shared" si="5" ref="D17:M17">SUM(D18:D18)</f>
        <v>1020077</v>
      </c>
      <c r="E17" s="29">
        <f t="shared" si="5"/>
        <v>0</v>
      </c>
      <c r="F17" s="29">
        <f t="shared" si="5"/>
        <v>0</v>
      </c>
      <c r="G17" s="29">
        <f t="shared" si="5"/>
        <v>63849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1083926</v>
      </c>
      <c r="O17" s="41">
        <f t="shared" si="2"/>
        <v>35.027500403942476</v>
      </c>
      <c r="P17" s="10"/>
    </row>
    <row r="18" spans="1:16" ht="15">
      <c r="A18" s="12"/>
      <c r="B18" s="42">
        <v>541</v>
      </c>
      <c r="C18" s="19" t="s">
        <v>35</v>
      </c>
      <c r="D18" s="43">
        <v>1020077</v>
      </c>
      <c r="E18" s="43">
        <v>0</v>
      </c>
      <c r="F18" s="43">
        <v>0</v>
      </c>
      <c r="G18" s="43">
        <v>63849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1083926</v>
      </c>
      <c r="O18" s="44">
        <f t="shared" si="2"/>
        <v>35.027500403942476</v>
      </c>
      <c r="P18" s="9"/>
    </row>
    <row r="19" spans="1:16" ht="15.75">
      <c r="A19" s="26" t="s">
        <v>36</v>
      </c>
      <c r="B19" s="27"/>
      <c r="C19" s="28"/>
      <c r="D19" s="29">
        <f aca="true" t="shared" si="6" ref="D19:M19">SUM(D20:D20)</f>
        <v>48428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48428</v>
      </c>
      <c r="O19" s="41">
        <f t="shared" si="2"/>
        <v>1.5649701082565843</v>
      </c>
      <c r="P19" s="10"/>
    </row>
    <row r="20" spans="1:16" ht="15">
      <c r="A20" s="12"/>
      <c r="B20" s="42">
        <v>562</v>
      </c>
      <c r="C20" s="19" t="s">
        <v>37</v>
      </c>
      <c r="D20" s="43">
        <v>48428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48428</v>
      </c>
      <c r="O20" s="44">
        <f t="shared" si="2"/>
        <v>1.5649701082565843</v>
      </c>
      <c r="P20" s="9"/>
    </row>
    <row r="21" spans="1:16" ht="15.75">
      <c r="A21" s="26" t="s">
        <v>38</v>
      </c>
      <c r="B21" s="27"/>
      <c r="C21" s="28"/>
      <c r="D21" s="29">
        <f aca="true" t="shared" si="7" ref="D21:M21">SUM(D22:D22)</f>
        <v>90849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90849</v>
      </c>
      <c r="O21" s="41">
        <f t="shared" si="2"/>
        <v>2.9358216190014543</v>
      </c>
      <c r="P21" s="9"/>
    </row>
    <row r="22" spans="1:16" ht="15.75" thickBot="1">
      <c r="A22" s="12"/>
      <c r="B22" s="42">
        <v>581</v>
      </c>
      <c r="C22" s="19" t="s">
        <v>39</v>
      </c>
      <c r="D22" s="43">
        <v>90849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90849</v>
      </c>
      <c r="O22" s="44">
        <f t="shared" si="2"/>
        <v>2.9358216190014543</v>
      </c>
      <c r="P22" s="9"/>
    </row>
    <row r="23" spans="1:119" ht="16.5" thickBot="1">
      <c r="A23" s="13" t="s">
        <v>10</v>
      </c>
      <c r="B23" s="21"/>
      <c r="C23" s="20"/>
      <c r="D23" s="14">
        <f>SUM(D5,D11,D15,D17,D19,D21)</f>
        <v>4398460</v>
      </c>
      <c r="E23" s="14">
        <f aca="true" t="shared" si="8" ref="E23:M23">SUM(E5,E11,E15,E17,E19,E21)</f>
        <v>1015205</v>
      </c>
      <c r="F23" s="14">
        <f t="shared" si="8"/>
        <v>0</v>
      </c>
      <c r="G23" s="14">
        <f t="shared" si="8"/>
        <v>90849</v>
      </c>
      <c r="H23" s="14">
        <f t="shared" si="8"/>
        <v>0</v>
      </c>
      <c r="I23" s="14">
        <f t="shared" si="8"/>
        <v>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5504514</v>
      </c>
      <c r="O23" s="35">
        <f t="shared" si="2"/>
        <v>177.8805622879302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5" ht="15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5" ht="15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45" t="s">
        <v>42</v>
      </c>
      <c r="M25" s="45"/>
      <c r="N25" s="45"/>
      <c r="O25" s="39">
        <v>30945</v>
      </c>
    </row>
    <row r="26" spans="1:15" ht="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8"/>
    </row>
    <row r="27" spans="1:15" ht="15.75" customHeight="1" thickBot="1">
      <c r="A27" s="49" t="s">
        <v>26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1"/>
    </row>
  </sheetData>
  <sheetProtection/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2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2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31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SUM(D6:D10)</f>
        <v>2660073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20">SUM(D5:M5)</f>
        <v>2660073</v>
      </c>
      <c r="O5" s="30">
        <f aca="true" t="shared" si="2" ref="O5:O20">(N5/O$22)</f>
        <v>87.03003435301815</v>
      </c>
      <c r="P5" s="6"/>
    </row>
    <row r="6" spans="1:16" ht="15">
      <c r="A6" s="12"/>
      <c r="B6" s="42">
        <v>511</v>
      </c>
      <c r="C6" s="19" t="s">
        <v>18</v>
      </c>
      <c r="D6" s="43">
        <v>65308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65308</v>
      </c>
      <c r="O6" s="44">
        <f t="shared" si="2"/>
        <v>2.1366922951087846</v>
      </c>
      <c r="P6" s="9"/>
    </row>
    <row r="7" spans="1:16" ht="15">
      <c r="A7" s="12"/>
      <c r="B7" s="42">
        <v>512</v>
      </c>
      <c r="C7" s="19" t="s">
        <v>19</v>
      </c>
      <c r="D7" s="43">
        <v>360625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360625</v>
      </c>
      <c r="O7" s="44">
        <f t="shared" si="2"/>
        <v>11.79862587927368</v>
      </c>
      <c r="P7" s="9"/>
    </row>
    <row r="8" spans="1:16" ht="15">
      <c r="A8" s="12"/>
      <c r="B8" s="42">
        <v>513</v>
      </c>
      <c r="C8" s="19" t="s">
        <v>20</v>
      </c>
      <c r="D8" s="43">
        <v>1059540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1059540</v>
      </c>
      <c r="O8" s="44">
        <f t="shared" si="2"/>
        <v>34.66513986585964</v>
      </c>
      <c r="P8" s="9"/>
    </row>
    <row r="9" spans="1:16" ht="15">
      <c r="A9" s="12"/>
      <c r="B9" s="42">
        <v>514</v>
      </c>
      <c r="C9" s="19" t="s">
        <v>21</v>
      </c>
      <c r="D9" s="43">
        <v>257063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257063</v>
      </c>
      <c r="O9" s="44">
        <f t="shared" si="2"/>
        <v>8.410371339767709</v>
      </c>
      <c r="P9" s="9"/>
    </row>
    <row r="10" spans="1:16" ht="15">
      <c r="A10" s="12"/>
      <c r="B10" s="42">
        <v>515</v>
      </c>
      <c r="C10" s="19" t="s">
        <v>22</v>
      </c>
      <c r="D10" s="43">
        <v>917537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917537</v>
      </c>
      <c r="O10" s="44">
        <f t="shared" si="2"/>
        <v>30.019204973008343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SUM(D12:D13)</f>
        <v>191171</v>
      </c>
      <c r="E11" s="29">
        <f t="shared" si="3"/>
        <v>787312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978483</v>
      </c>
      <c r="O11" s="41">
        <f t="shared" si="2"/>
        <v>32.01318501554065</v>
      </c>
      <c r="P11" s="10"/>
    </row>
    <row r="12" spans="1:16" ht="15">
      <c r="A12" s="12"/>
      <c r="B12" s="42">
        <v>521</v>
      </c>
      <c r="C12" s="19" t="s">
        <v>24</v>
      </c>
      <c r="D12" s="43">
        <v>12220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12220</v>
      </c>
      <c r="O12" s="44">
        <f t="shared" si="2"/>
        <v>0.399803697039097</v>
      </c>
      <c r="P12" s="9"/>
    </row>
    <row r="13" spans="1:16" ht="15">
      <c r="A13" s="12"/>
      <c r="B13" s="42">
        <v>524</v>
      </c>
      <c r="C13" s="19" t="s">
        <v>32</v>
      </c>
      <c r="D13" s="43">
        <v>178951</v>
      </c>
      <c r="E13" s="43">
        <v>787312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966263</v>
      </c>
      <c r="O13" s="44">
        <f t="shared" si="2"/>
        <v>31.613381318501553</v>
      </c>
      <c r="P13" s="9"/>
    </row>
    <row r="14" spans="1:16" ht="15.75">
      <c r="A14" s="26" t="s">
        <v>25</v>
      </c>
      <c r="B14" s="27"/>
      <c r="C14" s="28"/>
      <c r="D14" s="29">
        <f aca="true" t="shared" si="4" ref="D14:M14">SUM(D15:D15)</f>
        <v>306643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306643</v>
      </c>
      <c r="O14" s="41">
        <f t="shared" si="2"/>
        <v>10.032488140029445</v>
      </c>
      <c r="P14" s="10"/>
    </row>
    <row r="15" spans="1:16" ht="15">
      <c r="A15" s="12"/>
      <c r="B15" s="42">
        <v>537</v>
      </c>
      <c r="C15" s="19" t="s">
        <v>27</v>
      </c>
      <c r="D15" s="43">
        <v>306643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306643</v>
      </c>
      <c r="O15" s="44">
        <f t="shared" si="2"/>
        <v>10.032488140029445</v>
      </c>
      <c r="P15" s="9"/>
    </row>
    <row r="16" spans="1:16" ht="15.75">
      <c r="A16" s="26" t="s">
        <v>34</v>
      </c>
      <c r="B16" s="27"/>
      <c r="C16" s="28"/>
      <c r="D16" s="29">
        <f aca="true" t="shared" si="5" ref="D16:M16">SUM(D17:D17)</f>
        <v>2548077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2548077</v>
      </c>
      <c r="O16" s="41">
        <f t="shared" si="2"/>
        <v>83.36584328480288</v>
      </c>
      <c r="P16" s="10"/>
    </row>
    <row r="17" spans="1:16" ht="15">
      <c r="A17" s="12"/>
      <c r="B17" s="42">
        <v>541</v>
      </c>
      <c r="C17" s="19" t="s">
        <v>35</v>
      </c>
      <c r="D17" s="43">
        <v>2548077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2548077</v>
      </c>
      <c r="O17" s="44">
        <f t="shared" si="2"/>
        <v>83.36584328480288</v>
      </c>
      <c r="P17" s="9"/>
    </row>
    <row r="18" spans="1:16" ht="15.75">
      <c r="A18" s="26" t="s">
        <v>36</v>
      </c>
      <c r="B18" s="27"/>
      <c r="C18" s="28"/>
      <c r="D18" s="29">
        <f aca="true" t="shared" si="6" ref="D18:M18">SUM(D19:D19)</f>
        <v>48428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48428</v>
      </c>
      <c r="O18" s="41">
        <f t="shared" si="2"/>
        <v>1.5844266317683624</v>
      </c>
      <c r="P18" s="10"/>
    </row>
    <row r="19" spans="1:16" ht="15.75" thickBot="1">
      <c r="A19" s="12"/>
      <c r="B19" s="42">
        <v>562</v>
      </c>
      <c r="C19" s="19" t="s">
        <v>37</v>
      </c>
      <c r="D19" s="43">
        <v>48428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48428</v>
      </c>
      <c r="O19" s="44">
        <f t="shared" si="2"/>
        <v>1.5844266317683624</v>
      </c>
      <c r="P19" s="9"/>
    </row>
    <row r="20" spans="1:119" ht="16.5" thickBot="1">
      <c r="A20" s="13" t="s">
        <v>10</v>
      </c>
      <c r="B20" s="21"/>
      <c r="C20" s="20"/>
      <c r="D20" s="14">
        <f>SUM(D5,D11,D14,D16,D18)</f>
        <v>5754392</v>
      </c>
      <c r="E20" s="14">
        <f aca="true" t="shared" si="7" ref="E20:M20">SUM(E5,E11,E14,E16,E18)</f>
        <v>787312</v>
      </c>
      <c r="F20" s="14">
        <f t="shared" si="7"/>
        <v>0</v>
      </c>
      <c r="G20" s="14">
        <f t="shared" si="7"/>
        <v>0</v>
      </c>
      <c r="H20" s="14">
        <f t="shared" si="7"/>
        <v>0</v>
      </c>
      <c r="I20" s="14">
        <f t="shared" si="7"/>
        <v>0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0</v>
      </c>
      <c r="N20" s="14">
        <f t="shared" si="1"/>
        <v>6541704</v>
      </c>
      <c r="O20" s="35">
        <f t="shared" si="2"/>
        <v>214.02597742515948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5" ht="15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5" ht="15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45" t="s">
        <v>40</v>
      </c>
      <c r="M22" s="45"/>
      <c r="N22" s="45"/>
      <c r="O22" s="39">
        <v>30565</v>
      </c>
    </row>
    <row r="23" spans="1:15" ht="15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</row>
    <row r="24" spans="1:15" ht="15.75" customHeight="1" thickBot="1">
      <c r="A24" s="49" t="s">
        <v>26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1"/>
    </row>
  </sheetData>
  <sheetProtection/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1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2" t="s">
        <v>30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7"/>
      <c r="Q1"/>
    </row>
    <row r="2" spans="1:17" ht="24" thickBot="1">
      <c r="A2" s="55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  <c r="P2" s="7"/>
      <c r="Q2"/>
    </row>
    <row r="3" spans="1:17" ht="18" customHeight="1">
      <c r="A3" s="58" t="s">
        <v>11</v>
      </c>
      <c r="B3" s="59"/>
      <c r="C3" s="60"/>
      <c r="D3" s="64" t="s">
        <v>6</v>
      </c>
      <c r="E3" s="65"/>
      <c r="F3" s="65"/>
      <c r="G3" s="65"/>
      <c r="H3" s="66"/>
      <c r="I3" s="64" t="s">
        <v>7</v>
      </c>
      <c r="J3" s="66"/>
      <c r="K3" s="64" t="s">
        <v>9</v>
      </c>
      <c r="L3" s="66"/>
      <c r="M3" s="33"/>
      <c r="N3" s="34"/>
      <c r="O3" s="67" t="s">
        <v>16</v>
      </c>
      <c r="P3" s="11"/>
      <c r="Q3"/>
    </row>
    <row r="4" spans="1:133" ht="32.25" customHeight="1" thickBot="1">
      <c r="A4" s="61"/>
      <c r="B4" s="62"/>
      <c r="C4" s="63"/>
      <c r="D4" s="31" t="s">
        <v>0</v>
      </c>
      <c r="E4" s="31" t="s">
        <v>12</v>
      </c>
      <c r="F4" s="31" t="s">
        <v>13</v>
      </c>
      <c r="G4" s="31" t="s">
        <v>14</v>
      </c>
      <c r="H4" s="31" t="s">
        <v>1</v>
      </c>
      <c r="I4" s="31" t="s">
        <v>2</v>
      </c>
      <c r="J4" s="32" t="s">
        <v>15</v>
      </c>
      <c r="K4" s="32" t="s">
        <v>3</v>
      </c>
      <c r="L4" s="32" t="s">
        <v>4</v>
      </c>
      <c r="M4" s="32" t="s">
        <v>5</v>
      </c>
      <c r="N4" s="32" t="s">
        <v>8</v>
      </c>
      <c r="O4" s="6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2" t="s">
        <v>17</v>
      </c>
      <c r="B5" s="23"/>
      <c r="C5" s="23"/>
      <c r="D5" s="24">
        <f aca="true" t="shared" si="0" ref="D5:M5">SUM(D6:D10)</f>
        <v>573398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aca="true" t="shared" si="1" ref="N5:N15">SUM(D5:M5)</f>
        <v>573398</v>
      </c>
      <c r="O5" s="30">
        <f aca="true" t="shared" si="2" ref="O5:O15">(N5/O$17)</f>
        <v>19.038382362706688</v>
      </c>
      <c r="P5" s="6"/>
    </row>
    <row r="6" spans="1:16" ht="15">
      <c r="A6" s="12"/>
      <c r="B6" s="42">
        <v>511</v>
      </c>
      <c r="C6" s="19" t="s">
        <v>18</v>
      </c>
      <c r="D6" s="43">
        <v>34024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34024</v>
      </c>
      <c r="O6" s="44">
        <f t="shared" si="2"/>
        <v>1.1296898864466431</v>
      </c>
      <c r="P6" s="9"/>
    </row>
    <row r="7" spans="1:16" ht="15">
      <c r="A7" s="12"/>
      <c r="B7" s="42">
        <v>512</v>
      </c>
      <c r="C7" s="19" t="s">
        <v>19</v>
      </c>
      <c r="D7" s="43">
        <v>103822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103822</v>
      </c>
      <c r="O7" s="44">
        <f t="shared" si="2"/>
        <v>3.447174447174447</v>
      </c>
      <c r="P7" s="9"/>
    </row>
    <row r="8" spans="1:16" ht="15">
      <c r="A8" s="12"/>
      <c r="B8" s="42">
        <v>513</v>
      </c>
      <c r="C8" s="19" t="s">
        <v>20</v>
      </c>
      <c r="D8" s="43">
        <v>246312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246312</v>
      </c>
      <c r="O8" s="44">
        <f t="shared" si="2"/>
        <v>8.178232286340394</v>
      </c>
      <c r="P8" s="9"/>
    </row>
    <row r="9" spans="1:16" ht="15">
      <c r="A9" s="12"/>
      <c r="B9" s="42">
        <v>514</v>
      </c>
      <c r="C9" s="19" t="s">
        <v>21</v>
      </c>
      <c r="D9" s="43">
        <v>141452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141452</v>
      </c>
      <c r="O9" s="44">
        <f t="shared" si="2"/>
        <v>4.696593399296102</v>
      </c>
      <c r="P9" s="9"/>
    </row>
    <row r="10" spans="1:16" ht="15">
      <c r="A10" s="12"/>
      <c r="B10" s="42">
        <v>515</v>
      </c>
      <c r="C10" s="19" t="s">
        <v>22</v>
      </c>
      <c r="D10" s="43">
        <v>47788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47788</v>
      </c>
      <c r="O10" s="44">
        <f t="shared" si="2"/>
        <v>1.5866923434491003</v>
      </c>
      <c r="P10" s="9"/>
    </row>
    <row r="11" spans="1:16" ht="15.75">
      <c r="A11" s="26" t="s">
        <v>23</v>
      </c>
      <c r="B11" s="27"/>
      <c r="C11" s="28"/>
      <c r="D11" s="29">
        <f aca="true" t="shared" si="3" ref="D11:M11">SUM(D12:D12)</f>
        <v>1080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1080</v>
      </c>
      <c r="O11" s="41">
        <f t="shared" si="2"/>
        <v>0.035858954777873694</v>
      </c>
      <c r="P11" s="10"/>
    </row>
    <row r="12" spans="1:16" ht="15">
      <c r="A12" s="12"/>
      <c r="B12" s="42">
        <v>521</v>
      </c>
      <c r="C12" s="19" t="s">
        <v>24</v>
      </c>
      <c r="D12" s="43">
        <v>1080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1080</v>
      </c>
      <c r="O12" s="44">
        <f t="shared" si="2"/>
        <v>0.035858954777873694</v>
      </c>
      <c r="P12" s="9"/>
    </row>
    <row r="13" spans="1:16" ht="15.75">
      <c r="A13" s="26" t="s">
        <v>25</v>
      </c>
      <c r="B13" s="27"/>
      <c r="C13" s="28"/>
      <c r="D13" s="29">
        <f aca="true" t="shared" si="4" ref="D13:M13">SUM(D14:D14)</f>
        <v>6596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6596</v>
      </c>
      <c r="O13" s="41">
        <f t="shared" si="2"/>
        <v>0.21900524603227306</v>
      </c>
      <c r="P13" s="10"/>
    </row>
    <row r="14" spans="1:16" ht="15.75" thickBot="1">
      <c r="A14" s="12"/>
      <c r="B14" s="42">
        <v>537</v>
      </c>
      <c r="C14" s="19" t="s">
        <v>27</v>
      </c>
      <c r="D14" s="43">
        <v>6596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6596</v>
      </c>
      <c r="O14" s="44">
        <f t="shared" si="2"/>
        <v>0.21900524603227306</v>
      </c>
      <c r="P14" s="9"/>
    </row>
    <row r="15" spans="1:119" ht="16.5" thickBot="1">
      <c r="A15" s="13" t="s">
        <v>10</v>
      </c>
      <c r="B15" s="21"/>
      <c r="C15" s="20"/>
      <c r="D15" s="14">
        <f>SUM(D5,D11,D13)</f>
        <v>581074</v>
      </c>
      <c r="E15" s="14">
        <f aca="true" t="shared" si="5" ref="E15:M15">SUM(E5,E11,E13)</f>
        <v>0</v>
      </c>
      <c r="F15" s="14">
        <f t="shared" si="5"/>
        <v>0</v>
      </c>
      <c r="G15" s="14">
        <f t="shared" si="5"/>
        <v>0</v>
      </c>
      <c r="H15" s="14">
        <f t="shared" si="5"/>
        <v>0</v>
      </c>
      <c r="I15" s="14">
        <f t="shared" si="5"/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14">
        <f t="shared" si="5"/>
        <v>0</v>
      </c>
      <c r="N15" s="14">
        <f t="shared" si="1"/>
        <v>581074</v>
      </c>
      <c r="O15" s="35">
        <f t="shared" si="2"/>
        <v>19.293246563516835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5" ht="15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 ht="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45" t="s">
        <v>29</v>
      </c>
      <c r="M17" s="45"/>
      <c r="N17" s="45"/>
      <c r="O17" s="39">
        <v>30118</v>
      </c>
    </row>
    <row r="18" spans="1:15" ht="15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</row>
    <row r="19" spans="1:15" ht="15.75" customHeight="1" thickBot="1">
      <c r="A19" s="49" t="s">
        <v>26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</sheetData>
  <sheetProtection/>
  <mergeCells count="10">
    <mergeCell ref="A19:O19"/>
    <mergeCell ref="A18:O18"/>
    <mergeCell ref="L17:N1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2022-07-12T21:15:20Z</cp:lastPrinted>
  <dcterms:created xsi:type="dcterms:W3CDTF">2000-08-31T21:26:31Z</dcterms:created>
  <dcterms:modified xsi:type="dcterms:W3CDTF">2022-07-12T21:15:30Z</dcterms:modified>
  <cp:category/>
  <cp:version/>
  <cp:contentType/>
  <cp:contentStatus/>
</cp:coreProperties>
</file>