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'2007'!$A$1:$O$33</definedName>
    <definedName name="_xlnm.Print_Area" localSheetId="14">'2008'!$A$1:$O$35</definedName>
    <definedName name="_xlnm.Print_Area" localSheetId="13">'2009'!$A$1:$O$37</definedName>
    <definedName name="_xlnm.Print_Area" localSheetId="12">'2010'!$A$1:$O$35</definedName>
    <definedName name="_xlnm.Print_Area" localSheetId="11">'2011'!$A$1:$O$35</definedName>
    <definedName name="_xlnm.Print_Area" localSheetId="10">'2012'!$A$1:$O$35</definedName>
    <definedName name="_xlnm.Print_Area" localSheetId="9">'2013'!$A$1:$O$35</definedName>
    <definedName name="_xlnm.Print_Area" localSheetId="8">'2014'!$A$1:$O$37</definedName>
    <definedName name="_xlnm.Print_Area" localSheetId="7">'2015'!$A$1:$O$35</definedName>
    <definedName name="_xlnm.Print_Area" localSheetId="6">'2016'!$A$1:$O$35</definedName>
    <definedName name="_xlnm.Print_Area" localSheetId="5">'2017'!$A$1:$O$36</definedName>
    <definedName name="_xlnm.Print_Area" localSheetId="4">'2018'!$A$1:$O$35</definedName>
    <definedName name="_xlnm.Print_Area" localSheetId="3">'2019'!$A$1:$O$37</definedName>
    <definedName name="_xlnm.Print_Area" localSheetId="2">'2020'!$A$1:$O$38</definedName>
    <definedName name="_xlnm.Print_Area" localSheetId="1">'2021'!$A$1:$P$37</definedName>
    <definedName name="_xlnm.Print_Area" localSheetId="0">'2022'!$A$1:$P$38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4" i="48" l="1"/>
  <c r="F34" i="48"/>
  <c r="G34" i="48"/>
  <c r="H34" i="48"/>
  <c r="I34" i="48"/>
  <c r="J34" i="48"/>
  <c r="K34" i="48"/>
  <c r="L34" i="48"/>
  <c r="M34" i="48"/>
  <c r="N34" i="48"/>
  <c r="D34" i="48"/>
  <c r="O33" i="48" l="1"/>
  <c r="P33" i="48" s="1"/>
  <c r="O32" i="48"/>
  <c r="P32" i="48" s="1"/>
  <c r="O31" i="48"/>
  <c r="P31" i="48" s="1"/>
  <c r="N30" i="48"/>
  <c r="M30" i="48"/>
  <c r="L30" i="48"/>
  <c r="K30" i="48"/>
  <c r="J30" i="48"/>
  <c r="I30" i="48"/>
  <c r="H30" i="48"/>
  <c r="G30" i="48"/>
  <c r="F30" i="48"/>
  <c r="E30" i="48"/>
  <c r="D30" i="48"/>
  <c r="O28" i="48"/>
  <c r="P28" i="48" s="1"/>
  <c r="O26" i="48"/>
  <c r="P26" i="48" s="1"/>
  <c r="O25" i="48"/>
  <c r="P25" i="48" s="1"/>
  <c r="N24" i="48"/>
  <c r="M24" i="48"/>
  <c r="L24" i="48"/>
  <c r="K24" i="48"/>
  <c r="J24" i="48"/>
  <c r="I24" i="48"/>
  <c r="H24" i="48"/>
  <c r="G24" i="48"/>
  <c r="F24" i="48"/>
  <c r="E24" i="48"/>
  <c r="D24" i="48"/>
  <c r="O23" i="48"/>
  <c r="P23" i="48" s="1"/>
  <c r="N22" i="48"/>
  <c r="M22" i="48"/>
  <c r="L22" i="48"/>
  <c r="K22" i="48"/>
  <c r="J22" i="48"/>
  <c r="I22" i="48"/>
  <c r="H22" i="48"/>
  <c r="G22" i="48"/>
  <c r="F22" i="48"/>
  <c r="E22" i="48"/>
  <c r="D22" i="48"/>
  <c r="O21" i="48"/>
  <c r="P21" i="48" s="1"/>
  <c r="O20" i="48"/>
  <c r="P20" i="48" s="1"/>
  <c r="O19" i="48"/>
  <c r="P19" i="48" s="1"/>
  <c r="O18" i="48"/>
  <c r="P18" i="48" s="1"/>
  <c r="N17" i="48"/>
  <c r="M17" i="48"/>
  <c r="L17" i="48"/>
  <c r="K17" i="48"/>
  <c r="J17" i="48"/>
  <c r="I17" i="48"/>
  <c r="H17" i="48"/>
  <c r="G17" i="48"/>
  <c r="F17" i="48"/>
  <c r="E17" i="48"/>
  <c r="D17" i="48"/>
  <c r="O16" i="48"/>
  <c r="P16" i="48" s="1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4" i="48" l="1"/>
  <c r="P24" i="48" s="1"/>
  <c r="O30" i="48"/>
  <c r="P30" i="48" s="1"/>
  <c r="O22" i="48"/>
  <c r="P22" i="48" s="1"/>
  <c r="O17" i="48"/>
  <c r="P17" i="48" s="1"/>
  <c r="O13" i="48"/>
  <c r="P13" i="48" s="1"/>
  <c r="O5" i="48"/>
  <c r="P5" i="48" s="1"/>
  <c r="D33" i="47"/>
  <c r="O32" i="47"/>
  <c r="P32" i="47" s="1"/>
  <c r="O31" i="47"/>
  <c r="P31" i="47" s="1"/>
  <c r="N30" i="47"/>
  <c r="M30" i="47"/>
  <c r="L30" i="47"/>
  <c r="K30" i="47"/>
  <c r="J30" i="47"/>
  <c r="I30" i="47"/>
  <c r="H30" i="47"/>
  <c r="G30" i="47"/>
  <c r="F30" i="47"/>
  <c r="O30" i="47" s="1"/>
  <c r="P30" i="47" s="1"/>
  <c r="E30" i="47"/>
  <c r="D30" i="47"/>
  <c r="O29" i="47"/>
  <c r="P29" i="47" s="1"/>
  <c r="O28" i="47"/>
  <c r="P28" i="47"/>
  <c r="O27" i="47"/>
  <c r="P27" i="47" s="1"/>
  <c r="N26" i="47"/>
  <c r="M26" i="47"/>
  <c r="L26" i="47"/>
  <c r="K26" i="47"/>
  <c r="O26" i="47" s="1"/>
  <c r="P26" i="47" s="1"/>
  <c r="J26" i="47"/>
  <c r="I26" i="47"/>
  <c r="H26" i="47"/>
  <c r="G26" i="47"/>
  <c r="F26" i="47"/>
  <c r="E26" i="47"/>
  <c r="D26" i="47"/>
  <c r="O25" i="47"/>
  <c r="P25" i="47"/>
  <c r="N24" i="47"/>
  <c r="M24" i="47"/>
  <c r="L24" i="47"/>
  <c r="O24" i="47" s="1"/>
  <c r="P24" i="47" s="1"/>
  <c r="K24" i="47"/>
  <c r="J24" i="47"/>
  <c r="J33" i="47" s="1"/>
  <c r="I24" i="47"/>
  <c r="H24" i="47"/>
  <c r="G24" i="47"/>
  <c r="F24" i="47"/>
  <c r="E24" i="47"/>
  <c r="D24" i="47"/>
  <c r="O23" i="47"/>
  <c r="P23" i="47" s="1"/>
  <c r="N22" i="47"/>
  <c r="M22" i="47"/>
  <c r="O22" i="47" s="1"/>
  <c r="P22" i="47" s="1"/>
  <c r="L22" i="47"/>
  <c r="K22" i="47"/>
  <c r="J22" i="47"/>
  <c r="I22" i="47"/>
  <c r="H22" i="47"/>
  <c r="G22" i="47"/>
  <c r="F22" i="47"/>
  <c r="E22" i="47"/>
  <c r="D22" i="47"/>
  <c r="O21" i="47"/>
  <c r="P21" i="47"/>
  <c r="O20" i="47"/>
  <c r="P20" i="47" s="1"/>
  <c r="O19" i="47"/>
  <c r="P19" i="47" s="1"/>
  <c r="O18" i="47"/>
  <c r="P18" i="47" s="1"/>
  <c r="N17" i="47"/>
  <c r="M17" i="47"/>
  <c r="L17" i="47"/>
  <c r="K17" i="47"/>
  <c r="J17" i="47"/>
  <c r="I17" i="47"/>
  <c r="H17" i="47"/>
  <c r="O17" i="47" s="1"/>
  <c r="P17" i="47" s="1"/>
  <c r="G17" i="47"/>
  <c r="F17" i="47"/>
  <c r="E17" i="47"/>
  <c r="D17" i="47"/>
  <c r="O16" i="47"/>
  <c r="P16" i="47"/>
  <c r="O15" i="47"/>
  <c r="P15" i="47" s="1"/>
  <c r="O14" i="47"/>
  <c r="P14" i="47" s="1"/>
  <c r="N13" i="47"/>
  <c r="M13" i="47"/>
  <c r="O13" i="47" s="1"/>
  <c r="P13" i="47" s="1"/>
  <c r="L13" i="47"/>
  <c r="K13" i="47"/>
  <c r="K33" i="47" s="1"/>
  <c r="J13" i="47"/>
  <c r="I13" i="47"/>
  <c r="H13" i="47"/>
  <c r="G13" i="47"/>
  <c r="F13" i="47"/>
  <c r="F33" i="47" s="1"/>
  <c r="E13" i="47"/>
  <c r="D13" i="47"/>
  <c r="O12" i="47"/>
  <c r="P12" i="47"/>
  <c r="O11" i="47"/>
  <c r="P11" i="47" s="1"/>
  <c r="O10" i="47"/>
  <c r="P10" i="47" s="1"/>
  <c r="O9" i="47"/>
  <c r="P9" i="47" s="1"/>
  <c r="O8" i="47"/>
  <c r="P8" i="47" s="1"/>
  <c r="O7" i="47"/>
  <c r="P7" i="47"/>
  <c r="O6" i="47"/>
  <c r="P6" i="47"/>
  <c r="N5" i="47"/>
  <c r="O5" i="47" s="1"/>
  <c r="P5" i="47" s="1"/>
  <c r="M5" i="47"/>
  <c r="M33" i="47" s="1"/>
  <c r="L5" i="47"/>
  <c r="L33" i="47" s="1"/>
  <c r="K5" i="47"/>
  <c r="J5" i="47"/>
  <c r="I5" i="47"/>
  <c r="I33" i="47" s="1"/>
  <c r="H5" i="47"/>
  <c r="H33" i="47" s="1"/>
  <c r="G5" i="47"/>
  <c r="G33" i="47" s="1"/>
  <c r="F5" i="47"/>
  <c r="E5" i="47"/>
  <c r="E33" i="47" s="1"/>
  <c r="D5" i="47"/>
  <c r="N33" i="46"/>
  <c r="O33" i="46" s="1"/>
  <c r="N32" i="46"/>
  <c r="O32" i="46"/>
  <c r="M31" i="46"/>
  <c r="L31" i="46"/>
  <c r="K31" i="46"/>
  <c r="J31" i="46"/>
  <c r="I31" i="46"/>
  <c r="H31" i="46"/>
  <c r="H34" i="46" s="1"/>
  <c r="G31" i="46"/>
  <c r="F31" i="46"/>
  <c r="E31" i="46"/>
  <c r="D31" i="46"/>
  <c r="N30" i="46"/>
  <c r="O30" i="46"/>
  <c r="N29" i="46"/>
  <c r="O29" i="46"/>
  <c r="M28" i="46"/>
  <c r="L28" i="46"/>
  <c r="K28" i="46"/>
  <c r="J28" i="46"/>
  <c r="I28" i="46"/>
  <c r="H28" i="46"/>
  <c r="G28" i="46"/>
  <c r="F28" i="46"/>
  <c r="E28" i="46"/>
  <c r="D28" i="46"/>
  <c r="N28" i="46" s="1"/>
  <c r="O28" i="46" s="1"/>
  <c r="N27" i="46"/>
  <c r="O27" i="46"/>
  <c r="M26" i="46"/>
  <c r="L26" i="46"/>
  <c r="K26" i="46"/>
  <c r="J26" i="46"/>
  <c r="I26" i="46"/>
  <c r="H26" i="46"/>
  <c r="G26" i="46"/>
  <c r="F26" i="46"/>
  <c r="E26" i="46"/>
  <c r="D26" i="46"/>
  <c r="N26" i="46" s="1"/>
  <c r="O26" i="46" s="1"/>
  <c r="N25" i="46"/>
  <c r="O25" i="46"/>
  <c r="M24" i="46"/>
  <c r="L24" i="46"/>
  <c r="K24" i="46"/>
  <c r="J24" i="46"/>
  <c r="I24" i="46"/>
  <c r="H24" i="46"/>
  <c r="G24" i="46"/>
  <c r="F24" i="46"/>
  <c r="E24" i="46"/>
  <c r="D24" i="46"/>
  <c r="N24" i="46" s="1"/>
  <c r="O24" i="46" s="1"/>
  <c r="N23" i="46"/>
  <c r="O23" i="46"/>
  <c r="N22" i="46"/>
  <c r="O22" i="46" s="1"/>
  <c r="N21" i="46"/>
  <c r="O21" i="46"/>
  <c r="N20" i="46"/>
  <c r="O20" i="46" s="1"/>
  <c r="N19" i="46"/>
  <c r="O19" i="46" s="1"/>
  <c r="M18" i="46"/>
  <c r="M34" i="46" s="1"/>
  <c r="L18" i="46"/>
  <c r="N18" i="46" s="1"/>
  <c r="O18" i="46" s="1"/>
  <c r="K18" i="46"/>
  <c r="J18" i="46"/>
  <c r="I18" i="46"/>
  <c r="H18" i="46"/>
  <c r="G18" i="46"/>
  <c r="F18" i="46"/>
  <c r="E18" i="46"/>
  <c r="D18" i="46"/>
  <c r="N17" i="46"/>
  <c r="O17" i="46" s="1"/>
  <c r="N16" i="46"/>
  <c r="O16" i="46"/>
  <c r="N15" i="46"/>
  <c r="O15" i="46"/>
  <c r="M14" i="46"/>
  <c r="L14" i="46"/>
  <c r="K14" i="46"/>
  <c r="J14" i="46"/>
  <c r="I14" i="46"/>
  <c r="H14" i="46"/>
  <c r="G14" i="46"/>
  <c r="F14" i="46"/>
  <c r="E14" i="46"/>
  <c r="E34" i="46" s="1"/>
  <c r="D14" i="46"/>
  <c r="N14" i="46" s="1"/>
  <c r="O14" i="46" s="1"/>
  <c r="N13" i="46"/>
  <c r="O13" i="46"/>
  <c r="N12" i="46"/>
  <c r="O12" i="46" s="1"/>
  <c r="N11" i="46"/>
  <c r="O11" i="46"/>
  <c r="N10" i="46"/>
  <c r="O10" i="46" s="1"/>
  <c r="N9" i="46"/>
  <c r="O9" i="46" s="1"/>
  <c r="N8" i="46"/>
  <c r="O8" i="46"/>
  <c r="N7" i="46"/>
  <c r="O7" i="46"/>
  <c r="N6" i="46"/>
  <c r="O6" i="46" s="1"/>
  <c r="M5" i="46"/>
  <c r="L5" i="46"/>
  <c r="L34" i="46" s="1"/>
  <c r="K5" i="46"/>
  <c r="K34" i="46" s="1"/>
  <c r="J5" i="46"/>
  <c r="J34" i="46" s="1"/>
  <c r="I5" i="46"/>
  <c r="I34" i="46" s="1"/>
  <c r="H5" i="46"/>
  <c r="G5" i="46"/>
  <c r="G34" i="46" s="1"/>
  <c r="F5" i="46"/>
  <c r="N5" i="46" s="1"/>
  <c r="O5" i="46" s="1"/>
  <c r="E5" i="46"/>
  <c r="D5" i="46"/>
  <c r="D34" i="46" s="1"/>
  <c r="M33" i="45"/>
  <c r="D33" i="45"/>
  <c r="N32" i="45"/>
  <c r="O32" i="45"/>
  <c r="N31" i="45"/>
  <c r="O31" i="45" s="1"/>
  <c r="M30" i="45"/>
  <c r="L30" i="45"/>
  <c r="K30" i="45"/>
  <c r="J30" i="45"/>
  <c r="I30" i="45"/>
  <c r="H30" i="45"/>
  <c r="G30" i="45"/>
  <c r="F30" i="45"/>
  <c r="N30" i="45" s="1"/>
  <c r="O30" i="45" s="1"/>
  <c r="E30" i="45"/>
  <c r="D30" i="45"/>
  <c r="N29" i="45"/>
  <c r="O29" i="45" s="1"/>
  <c r="N28" i="45"/>
  <c r="O28" i="45"/>
  <c r="M27" i="45"/>
  <c r="L27" i="45"/>
  <c r="K27" i="45"/>
  <c r="J27" i="45"/>
  <c r="I27" i="45"/>
  <c r="H27" i="45"/>
  <c r="N27" i="45" s="1"/>
  <c r="O27" i="45" s="1"/>
  <c r="G27" i="45"/>
  <c r="F27" i="45"/>
  <c r="E27" i="45"/>
  <c r="D27" i="45"/>
  <c r="N26" i="45"/>
  <c r="O26" i="45"/>
  <c r="M25" i="45"/>
  <c r="L25" i="45"/>
  <c r="K25" i="45"/>
  <c r="J25" i="45"/>
  <c r="I25" i="45"/>
  <c r="H25" i="45"/>
  <c r="N25" i="45" s="1"/>
  <c r="O25" i="45" s="1"/>
  <c r="G25" i="45"/>
  <c r="F25" i="45"/>
  <c r="E25" i="45"/>
  <c r="D25" i="45"/>
  <c r="N24" i="45"/>
  <c r="O24" i="45"/>
  <c r="M23" i="45"/>
  <c r="L23" i="45"/>
  <c r="K23" i="45"/>
  <c r="J23" i="45"/>
  <c r="I23" i="45"/>
  <c r="H23" i="45"/>
  <c r="N23" i="45" s="1"/>
  <c r="O23" i="45" s="1"/>
  <c r="G23" i="45"/>
  <c r="F23" i="45"/>
  <c r="E23" i="45"/>
  <c r="D23" i="45"/>
  <c r="N22" i="45"/>
  <c r="O22" i="45"/>
  <c r="N21" i="45"/>
  <c r="O21" i="45" s="1"/>
  <c r="N20" i="45"/>
  <c r="O20" i="45" s="1"/>
  <c r="N19" i="45"/>
  <c r="O19" i="45"/>
  <c r="M18" i="45"/>
  <c r="L18" i="45"/>
  <c r="K18" i="45"/>
  <c r="J18" i="45"/>
  <c r="I18" i="45"/>
  <c r="H18" i="45"/>
  <c r="G18" i="45"/>
  <c r="F18" i="45"/>
  <c r="E18" i="45"/>
  <c r="D18" i="45"/>
  <c r="N17" i="45"/>
  <c r="O17" i="45"/>
  <c r="N16" i="45"/>
  <c r="O16" i="45"/>
  <c r="N15" i="45"/>
  <c r="O15" i="45" s="1"/>
  <c r="M14" i="45"/>
  <c r="L14" i="45"/>
  <c r="K14" i="45"/>
  <c r="J14" i="45"/>
  <c r="I14" i="45"/>
  <c r="H14" i="45"/>
  <c r="G14" i="45"/>
  <c r="F14" i="45"/>
  <c r="N14" i="45" s="1"/>
  <c r="O14" i="45" s="1"/>
  <c r="E14" i="45"/>
  <c r="D14" i="45"/>
  <c r="N13" i="45"/>
  <c r="O13" i="45" s="1"/>
  <c r="N12" i="45"/>
  <c r="O12" i="45"/>
  <c r="N11" i="45"/>
  <c r="O11" i="45" s="1"/>
  <c r="N10" i="45"/>
  <c r="O10" i="45" s="1"/>
  <c r="N9" i="45"/>
  <c r="O9" i="45"/>
  <c r="N8" i="45"/>
  <c r="O8" i="45"/>
  <c r="N7" i="45"/>
  <c r="O7" i="45" s="1"/>
  <c r="N6" i="45"/>
  <c r="O6" i="45"/>
  <c r="M5" i="45"/>
  <c r="L5" i="45"/>
  <c r="L33" i="45" s="1"/>
  <c r="K5" i="45"/>
  <c r="K33" i="45" s="1"/>
  <c r="J5" i="45"/>
  <c r="J33" i="45" s="1"/>
  <c r="I5" i="45"/>
  <c r="I33" i="45" s="1"/>
  <c r="H5" i="45"/>
  <c r="N5" i="45" s="1"/>
  <c r="O5" i="45" s="1"/>
  <c r="G5" i="45"/>
  <c r="G33" i="45" s="1"/>
  <c r="F5" i="45"/>
  <c r="F33" i="45" s="1"/>
  <c r="E5" i="45"/>
  <c r="E33" i="45" s="1"/>
  <c r="D5" i="45"/>
  <c r="L31" i="44"/>
  <c r="N30" i="44"/>
  <c r="O30" i="44" s="1"/>
  <c r="N29" i="44"/>
  <c r="O29" i="44"/>
  <c r="M28" i="44"/>
  <c r="L28" i="44"/>
  <c r="K28" i="44"/>
  <c r="J28" i="44"/>
  <c r="I28" i="44"/>
  <c r="H28" i="44"/>
  <c r="N28" i="44" s="1"/>
  <c r="O28" i="44" s="1"/>
  <c r="G28" i="44"/>
  <c r="F28" i="44"/>
  <c r="E28" i="44"/>
  <c r="D28" i="44"/>
  <c r="N27" i="44"/>
  <c r="O27" i="44"/>
  <c r="N26" i="44"/>
  <c r="O26" i="44" s="1"/>
  <c r="M25" i="44"/>
  <c r="L25" i="44"/>
  <c r="K25" i="44"/>
  <c r="J25" i="44"/>
  <c r="N25" i="44" s="1"/>
  <c r="O25" i="44" s="1"/>
  <c r="I25" i="44"/>
  <c r="H25" i="44"/>
  <c r="G25" i="44"/>
  <c r="F25" i="44"/>
  <c r="E25" i="44"/>
  <c r="D25" i="44"/>
  <c r="N24" i="44"/>
  <c r="O24" i="44" s="1"/>
  <c r="M23" i="44"/>
  <c r="L23" i="44"/>
  <c r="K23" i="44"/>
  <c r="J23" i="44"/>
  <c r="N23" i="44" s="1"/>
  <c r="O23" i="44" s="1"/>
  <c r="I23" i="44"/>
  <c r="H23" i="44"/>
  <c r="G23" i="44"/>
  <c r="F23" i="44"/>
  <c r="E23" i="44"/>
  <c r="D23" i="44"/>
  <c r="N22" i="44"/>
  <c r="O22" i="44" s="1"/>
  <c r="N21" i="44"/>
  <c r="O21" i="44" s="1"/>
  <c r="N20" i="44"/>
  <c r="O20" i="44"/>
  <c r="N19" i="44"/>
  <c r="O19" i="44"/>
  <c r="M18" i="44"/>
  <c r="L18" i="44"/>
  <c r="K18" i="44"/>
  <c r="J18" i="44"/>
  <c r="I18" i="44"/>
  <c r="H18" i="44"/>
  <c r="G18" i="44"/>
  <c r="F18" i="44"/>
  <c r="E18" i="44"/>
  <c r="D18" i="44"/>
  <c r="N18" i="44" s="1"/>
  <c r="O18" i="44" s="1"/>
  <c r="N17" i="44"/>
  <c r="O17" i="44"/>
  <c r="N16" i="44"/>
  <c r="O16" i="44" s="1"/>
  <c r="N15" i="44"/>
  <c r="O15" i="44"/>
  <c r="M14" i="44"/>
  <c r="L14" i="44"/>
  <c r="K14" i="44"/>
  <c r="J14" i="44"/>
  <c r="I14" i="44"/>
  <c r="H14" i="44"/>
  <c r="N14" i="44" s="1"/>
  <c r="O14" i="44" s="1"/>
  <c r="G14" i="44"/>
  <c r="G31" i="44" s="1"/>
  <c r="F14" i="44"/>
  <c r="F31" i="44" s="1"/>
  <c r="E14" i="44"/>
  <c r="D14" i="44"/>
  <c r="N13" i="44"/>
  <c r="O13" i="44"/>
  <c r="N12" i="44"/>
  <c r="O12" i="44" s="1"/>
  <c r="N11" i="44"/>
  <c r="O11" i="44" s="1"/>
  <c r="N10" i="44"/>
  <c r="O10" i="44"/>
  <c r="N9" i="44"/>
  <c r="O9" i="44"/>
  <c r="N8" i="44"/>
  <c r="O8" i="44" s="1"/>
  <c r="N7" i="44"/>
  <c r="O7" i="44"/>
  <c r="N6" i="44"/>
  <c r="O6" i="44" s="1"/>
  <c r="M5" i="44"/>
  <c r="M31" i="44" s="1"/>
  <c r="L5" i="44"/>
  <c r="K5" i="44"/>
  <c r="K31" i="44" s="1"/>
  <c r="J5" i="44"/>
  <c r="N5" i="44" s="1"/>
  <c r="O5" i="44" s="1"/>
  <c r="I5" i="44"/>
  <c r="I31" i="44" s="1"/>
  <c r="H5" i="44"/>
  <c r="H31" i="44" s="1"/>
  <c r="G5" i="44"/>
  <c r="F5" i="44"/>
  <c r="E5" i="44"/>
  <c r="E31" i="44" s="1"/>
  <c r="D5" i="44"/>
  <c r="D31" i="44" s="1"/>
  <c r="J32" i="43"/>
  <c r="N31" i="43"/>
  <c r="O31" i="43"/>
  <c r="N30" i="43"/>
  <c r="O30" i="43" s="1"/>
  <c r="N29" i="43"/>
  <c r="O29" i="43" s="1"/>
  <c r="M28" i="43"/>
  <c r="L28" i="43"/>
  <c r="N28" i="43" s="1"/>
  <c r="O28" i="43" s="1"/>
  <c r="K28" i="43"/>
  <c r="J28" i="43"/>
  <c r="I28" i="43"/>
  <c r="H28" i="43"/>
  <c r="G28" i="43"/>
  <c r="F28" i="43"/>
  <c r="E28" i="43"/>
  <c r="D28" i="43"/>
  <c r="N27" i="43"/>
  <c r="O27" i="43" s="1"/>
  <c r="N26" i="43"/>
  <c r="O26" i="43"/>
  <c r="M25" i="43"/>
  <c r="L25" i="43"/>
  <c r="K25" i="43"/>
  <c r="J25" i="43"/>
  <c r="I25" i="43"/>
  <c r="H25" i="43"/>
  <c r="G25" i="43"/>
  <c r="F25" i="43"/>
  <c r="E25" i="43"/>
  <c r="D25" i="43"/>
  <c r="N24" i="43"/>
  <c r="O24" i="43"/>
  <c r="M23" i="43"/>
  <c r="L23" i="43"/>
  <c r="K23" i="43"/>
  <c r="J23" i="43"/>
  <c r="I23" i="43"/>
  <c r="H23" i="43"/>
  <c r="G23" i="43"/>
  <c r="F23" i="43"/>
  <c r="E23" i="43"/>
  <c r="D23" i="43"/>
  <c r="N22" i="43"/>
  <c r="O22" i="43"/>
  <c r="N21" i="43"/>
  <c r="O21" i="43"/>
  <c r="N20" i="43"/>
  <c r="O20" i="43" s="1"/>
  <c r="N19" i="43"/>
  <c r="O19" i="43"/>
  <c r="M18" i="43"/>
  <c r="L18" i="43"/>
  <c r="K18" i="43"/>
  <c r="J18" i="43"/>
  <c r="I18" i="43"/>
  <c r="I32" i="43" s="1"/>
  <c r="H18" i="43"/>
  <c r="N18" i="43" s="1"/>
  <c r="O18" i="43" s="1"/>
  <c r="G18" i="43"/>
  <c r="F18" i="43"/>
  <c r="E18" i="43"/>
  <c r="D18" i="43"/>
  <c r="N17" i="43"/>
  <c r="O17" i="43"/>
  <c r="N16" i="43"/>
  <c r="O16" i="43" s="1"/>
  <c r="N15" i="43"/>
  <c r="O15" i="43" s="1"/>
  <c r="M14" i="43"/>
  <c r="L14" i="43"/>
  <c r="N14" i="43" s="1"/>
  <c r="O14" i="43" s="1"/>
  <c r="K14" i="43"/>
  <c r="K32" i="43" s="1"/>
  <c r="J14" i="43"/>
  <c r="I14" i="43"/>
  <c r="H14" i="43"/>
  <c r="G14" i="43"/>
  <c r="F14" i="43"/>
  <c r="E14" i="43"/>
  <c r="D14" i="43"/>
  <c r="N13" i="43"/>
  <c r="O13" i="43" s="1"/>
  <c r="N12" i="43"/>
  <c r="O12" i="43"/>
  <c r="N11" i="43"/>
  <c r="O11" i="43"/>
  <c r="N10" i="43"/>
  <c r="O10" i="43" s="1"/>
  <c r="N9" i="43"/>
  <c r="O9" i="43"/>
  <c r="N8" i="43"/>
  <c r="O8" i="43" s="1"/>
  <c r="N7" i="43"/>
  <c r="O7" i="43" s="1"/>
  <c r="N6" i="43"/>
  <c r="O6" i="43"/>
  <c r="M5" i="43"/>
  <c r="M32" i="43" s="1"/>
  <c r="L5" i="43"/>
  <c r="L32" i="43" s="1"/>
  <c r="K5" i="43"/>
  <c r="J5" i="43"/>
  <c r="I5" i="43"/>
  <c r="H5" i="43"/>
  <c r="H32" i="43" s="1"/>
  <c r="G5" i="43"/>
  <c r="G32" i="43" s="1"/>
  <c r="F5" i="43"/>
  <c r="F32" i="43" s="1"/>
  <c r="E5" i="43"/>
  <c r="E32" i="43" s="1"/>
  <c r="D5" i="43"/>
  <c r="D32" i="43" s="1"/>
  <c r="F31" i="42"/>
  <c r="N30" i="42"/>
  <c r="O30" i="42" s="1"/>
  <c r="N29" i="42"/>
  <c r="O29" i="42"/>
  <c r="M28" i="42"/>
  <c r="L28" i="42"/>
  <c r="K28" i="42"/>
  <c r="J28" i="42"/>
  <c r="I28" i="42"/>
  <c r="H28" i="42"/>
  <c r="G28" i="42"/>
  <c r="F28" i="42"/>
  <c r="E28" i="42"/>
  <c r="D28" i="42"/>
  <c r="N27" i="42"/>
  <c r="O27" i="42"/>
  <c r="N26" i="42"/>
  <c r="O26" i="42"/>
  <c r="M25" i="42"/>
  <c r="L25" i="42"/>
  <c r="K25" i="42"/>
  <c r="J25" i="42"/>
  <c r="I25" i="42"/>
  <c r="H25" i="42"/>
  <c r="G25" i="42"/>
  <c r="F25" i="42"/>
  <c r="E25" i="42"/>
  <c r="D25" i="42"/>
  <c r="N25" i="42" s="1"/>
  <c r="O25" i="42" s="1"/>
  <c r="N24" i="42"/>
  <c r="O24" i="42"/>
  <c r="M23" i="42"/>
  <c r="L23" i="42"/>
  <c r="K23" i="42"/>
  <c r="J23" i="42"/>
  <c r="I23" i="42"/>
  <c r="H23" i="42"/>
  <c r="G23" i="42"/>
  <c r="F23" i="42"/>
  <c r="E23" i="42"/>
  <c r="D23" i="42"/>
  <c r="N23" i="42" s="1"/>
  <c r="O23" i="42" s="1"/>
  <c r="N22" i="42"/>
  <c r="O22" i="42"/>
  <c r="N21" i="42"/>
  <c r="O21" i="42" s="1"/>
  <c r="N20" i="42"/>
  <c r="O20" i="42"/>
  <c r="N19" i="42"/>
  <c r="O19" i="42" s="1"/>
  <c r="M18" i="42"/>
  <c r="L18" i="42"/>
  <c r="K18" i="42"/>
  <c r="J18" i="42"/>
  <c r="N18" i="42" s="1"/>
  <c r="O18" i="42" s="1"/>
  <c r="I18" i="42"/>
  <c r="H18" i="42"/>
  <c r="G18" i="42"/>
  <c r="F18" i="42"/>
  <c r="E18" i="42"/>
  <c r="D18" i="42"/>
  <c r="N17" i="42"/>
  <c r="O17" i="42" s="1"/>
  <c r="N16" i="42"/>
  <c r="O16" i="42" s="1"/>
  <c r="N15" i="42"/>
  <c r="O15" i="42"/>
  <c r="M14" i="42"/>
  <c r="M31" i="42" s="1"/>
  <c r="L14" i="42"/>
  <c r="L31" i="42" s="1"/>
  <c r="K14" i="42"/>
  <c r="J14" i="42"/>
  <c r="I14" i="42"/>
  <c r="H14" i="42"/>
  <c r="H31" i="42" s="1"/>
  <c r="G14" i="42"/>
  <c r="F14" i="42"/>
  <c r="E14" i="42"/>
  <c r="D14" i="42"/>
  <c r="N13" i="42"/>
  <c r="O13" i="42"/>
  <c r="N12" i="42"/>
  <c r="O12" i="42"/>
  <c r="N11" i="42"/>
  <c r="O11" i="42" s="1"/>
  <c r="N10" i="42"/>
  <c r="O10" i="42"/>
  <c r="N9" i="42"/>
  <c r="O9" i="42" s="1"/>
  <c r="N8" i="42"/>
  <c r="O8" i="42" s="1"/>
  <c r="N7" i="42"/>
  <c r="O7" i="42"/>
  <c r="N6" i="42"/>
  <c r="O6" i="42"/>
  <c r="M5" i="42"/>
  <c r="L5" i="42"/>
  <c r="K5" i="42"/>
  <c r="K31" i="42" s="1"/>
  <c r="J5" i="42"/>
  <c r="J31" i="42" s="1"/>
  <c r="I5" i="42"/>
  <c r="I31" i="42" s="1"/>
  <c r="H5" i="42"/>
  <c r="G5" i="42"/>
  <c r="G31" i="42" s="1"/>
  <c r="F5" i="42"/>
  <c r="E5" i="42"/>
  <c r="E31" i="42" s="1"/>
  <c r="D5" i="42"/>
  <c r="D31" i="42" s="1"/>
  <c r="N30" i="41"/>
  <c r="O30" i="41"/>
  <c r="N29" i="41"/>
  <c r="O29" i="41"/>
  <c r="M28" i="41"/>
  <c r="L28" i="41"/>
  <c r="K28" i="41"/>
  <c r="J28" i="41"/>
  <c r="I28" i="41"/>
  <c r="H28" i="41"/>
  <c r="G28" i="41"/>
  <c r="F28" i="41"/>
  <c r="E28" i="41"/>
  <c r="D28" i="41"/>
  <c r="N28" i="41" s="1"/>
  <c r="O28" i="41" s="1"/>
  <c r="N27" i="41"/>
  <c r="O27" i="41"/>
  <c r="N26" i="41"/>
  <c r="O26" i="41" s="1"/>
  <c r="M25" i="41"/>
  <c r="L25" i="41"/>
  <c r="K25" i="41"/>
  <c r="J25" i="41"/>
  <c r="I25" i="41"/>
  <c r="H25" i="41"/>
  <c r="G25" i="41"/>
  <c r="F25" i="41"/>
  <c r="N25" i="41" s="1"/>
  <c r="O25" i="41" s="1"/>
  <c r="E25" i="41"/>
  <c r="D25" i="41"/>
  <c r="N24" i="41"/>
  <c r="O24" i="41" s="1"/>
  <c r="M23" i="41"/>
  <c r="L23" i="41"/>
  <c r="K23" i="41"/>
  <c r="J23" i="41"/>
  <c r="I23" i="41"/>
  <c r="H23" i="41"/>
  <c r="G23" i="41"/>
  <c r="F23" i="41"/>
  <c r="N23" i="41" s="1"/>
  <c r="O23" i="41" s="1"/>
  <c r="E23" i="41"/>
  <c r="D23" i="41"/>
  <c r="N22" i="41"/>
  <c r="O22" i="41" s="1"/>
  <c r="N21" i="41"/>
  <c r="O21" i="41"/>
  <c r="N20" i="41"/>
  <c r="O20" i="41" s="1"/>
  <c r="N19" i="41"/>
  <c r="O19" i="41" s="1"/>
  <c r="M18" i="41"/>
  <c r="M31" i="41" s="1"/>
  <c r="L18" i="41"/>
  <c r="N18" i="41" s="1"/>
  <c r="O18" i="41" s="1"/>
  <c r="K18" i="41"/>
  <c r="J18" i="41"/>
  <c r="I18" i="41"/>
  <c r="H18" i="41"/>
  <c r="G18" i="41"/>
  <c r="F18" i="41"/>
  <c r="E18" i="41"/>
  <c r="D18" i="41"/>
  <c r="N17" i="41"/>
  <c r="O17" i="41" s="1"/>
  <c r="N16" i="41"/>
  <c r="O16" i="41"/>
  <c r="N15" i="41"/>
  <c r="O15" i="41"/>
  <c r="M14" i="41"/>
  <c r="L14" i="41"/>
  <c r="K14" i="41"/>
  <c r="J14" i="41"/>
  <c r="J31" i="41" s="1"/>
  <c r="I14" i="41"/>
  <c r="H14" i="41"/>
  <c r="G14" i="41"/>
  <c r="F14" i="41"/>
  <c r="E14" i="41"/>
  <c r="D14" i="41"/>
  <c r="N14" i="41" s="1"/>
  <c r="O14" i="41" s="1"/>
  <c r="N13" i="41"/>
  <c r="O13" i="41"/>
  <c r="N12" i="41"/>
  <c r="O12" i="41" s="1"/>
  <c r="N11" i="41"/>
  <c r="O11" i="41"/>
  <c r="N10" i="41"/>
  <c r="O10" i="41" s="1"/>
  <c r="N9" i="41"/>
  <c r="O9" i="41" s="1"/>
  <c r="N8" i="41"/>
  <c r="O8" i="41"/>
  <c r="N7" i="41"/>
  <c r="O7" i="41"/>
  <c r="N6" i="41"/>
  <c r="O6" i="41" s="1"/>
  <c r="M5" i="41"/>
  <c r="L5" i="41"/>
  <c r="L31" i="41" s="1"/>
  <c r="K5" i="41"/>
  <c r="K31" i="41" s="1"/>
  <c r="J5" i="41"/>
  <c r="I5" i="41"/>
  <c r="I31" i="41" s="1"/>
  <c r="H5" i="41"/>
  <c r="H31" i="41" s="1"/>
  <c r="G5" i="41"/>
  <c r="G31" i="41" s="1"/>
  <c r="F5" i="41"/>
  <c r="F31" i="41" s="1"/>
  <c r="E5" i="41"/>
  <c r="E31" i="41" s="1"/>
  <c r="D5" i="41"/>
  <c r="D31" i="41" s="1"/>
  <c r="N31" i="41" s="1"/>
  <c r="O31" i="41" s="1"/>
  <c r="N28" i="40"/>
  <c r="O28" i="40" s="1"/>
  <c r="N27" i="40"/>
  <c r="O27" i="40" s="1"/>
  <c r="N26" i="40"/>
  <c r="O26" i="40"/>
  <c r="M25" i="40"/>
  <c r="L25" i="40"/>
  <c r="K25" i="40"/>
  <c r="N25" i="40" s="1"/>
  <c r="O25" i="40" s="1"/>
  <c r="J25" i="40"/>
  <c r="I25" i="40"/>
  <c r="H25" i="40"/>
  <c r="G25" i="40"/>
  <c r="F25" i="40"/>
  <c r="E25" i="40"/>
  <c r="D25" i="40"/>
  <c r="N24" i="40"/>
  <c r="O24" i="40"/>
  <c r="N23" i="40"/>
  <c r="O23" i="40"/>
  <c r="M22" i="40"/>
  <c r="N22" i="40" s="1"/>
  <c r="O22" i="40" s="1"/>
  <c r="L22" i="40"/>
  <c r="K22" i="40"/>
  <c r="J22" i="40"/>
  <c r="I22" i="40"/>
  <c r="H22" i="40"/>
  <c r="G22" i="40"/>
  <c r="F22" i="40"/>
  <c r="E22" i="40"/>
  <c r="D22" i="40"/>
  <c r="N21" i="40"/>
  <c r="O21" i="40"/>
  <c r="N20" i="40"/>
  <c r="O20" i="40" s="1"/>
  <c r="M19" i="40"/>
  <c r="L19" i="40"/>
  <c r="K19" i="40"/>
  <c r="J19" i="40"/>
  <c r="I19" i="40"/>
  <c r="H19" i="40"/>
  <c r="G19" i="40"/>
  <c r="F19" i="40"/>
  <c r="E19" i="40"/>
  <c r="D19" i="40"/>
  <c r="N19" i="40" s="1"/>
  <c r="O19" i="40" s="1"/>
  <c r="N18" i="40"/>
  <c r="O18" i="40" s="1"/>
  <c r="M17" i="40"/>
  <c r="L17" i="40"/>
  <c r="K17" i="40"/>
  <c r="J17" i="40"/>
  <c r="I17" i="40"/>
  <c r="H17" i="40"/>
  <c r="G17" i="40"/>
  <c r="F17" i="40"/>
  <c r="E17" i="40"/>
  <c r="D17" i="40"/>
  <c r="N16" i="40"/>
  <c r="O16" i="40" s="1"/>
  <c r="N15" i="40"/>
  <c r="O15" i="40" s="1"/>
  <c r="N14" i="40"/>
  <c r="O14" i="40" s="1"/>
  <c r="M13" i="40"/>
  <c r="L13" i="40"/>
  <c r="L29" i="40" s="1"/>
  <c r="K13" i="40"/>
  <c r="J13" i="40"/>
  <c r="I13" i="40"/>
  <c r="H13" i="40"/>
  <c r="H29" i="40" s="1"/>
  <c r="G13" i="40"/>
  <c r="N13" i="40" s="1"/>
  <c r="O13" i="40" s="1"/>
  <c r="F13" i="40"/>
  <c r="E13" i="40"/>
  <c r="D13" i="40"/>
  <c r="N12" i="40"/>
  <c r="O12" i="40" s="1"/>
  <c r="N11" i="40"/>
  <c r="O11" i="40" s="1"/>
  <c r="N10" i="40"/>
  <c r="O10" i="40"/>
  <c r="N9" i="40"/>
  <c r="O9" i="40"/>
  <c r="N8" i="40"/>
  <c r="O8" i="40" s="1"/>
  <c r="N7" i="40"/>
  <c r="O7" i="40" s="1"/>
  <c r="N6" i="40"/>
  <c r="O6" i="40" s="1"/>
  <c r="M5" i="40"/>
  <c r="M29" i="40" s="1"/>
  <c r="L5" i="40"/>
  <c r="K5" i="40"/>
  <c r="J5" i="40"/>
  <c r="N5" i="40" s="1"/>
  <c r="O5" i="40" s="1"/>
  <c r="J29" i="40"/>
  <c r="I5" i="40"/>
  <c r="I29" i="40"/>
  <c r="H5" i="40"/>
  <c r="G5" i="40"/>
  <c r="F5" i="40"/>
  <c r="F29" i="40" s="1"/>
  <c r="E5" i="40"/>
  <c r="E29" i="40" s="1"/>
  <c r="D5" i="40"/>
  <c r="D29" i="40" s="1"/>
  <c r="N32" i="39"/>
  <c r="O32" i="39"/>
  <c r="N31" i="39"/>
  <c r="O31" i="39"/>
  <c r="M30" i="39"/>
  <c r="L30" i="39"/>
  <c r="K30" i="39"/>
  <c r="J30" i="39"/>
  <c r="I30" i="39"/>
  <c r="H30" i="39"/>
  <c r="G30" i="39"/>
  <c r="F30" i="39"/>
  <c r="E30" i="39"/>
  <c r="D30" i="39"/>
  <c r="N30" i="39" s="1"/>
  <c r="O30" i="39" s="1"/>
  <c r="N29" i="39"/>
  <c r="O29" i="39"/>
  <c r="N28" i="39"/>
  <c r="O28" i="39" s="1"/>
  <c r="M27" i="39"/>
  <c r="L27" i="39"/>
  <c r="K27" i="39"/>
  <c r="J27" i="39"/>
  <c r="I27" i="39"/>
  <c r="H27" i="39"/>
  <c r="G27" i="39"/>
  <c r="F27" i="39"/>
  <c r="N27" i="39" s="1"/>
  <c r="O27" i="39" s="1"/>
  <c r="E27" i="39"/>
  <c r="D27" i="39"/>
  <c r="N26" i="39"/>
  <c r="O26" i="39" s="1"/>
  <c r="M25" i="39"/>
  <c r="L25" i="39"/>
  <c r="K25" i="39"/>
  <c r="J25" i="39"/>
  <c r="I25" i="39"/>
  <c r="H25" i="39"/>
  <c r="G25" i="39"/>
  <c r="F25" i="39"/>
  <c r="N25" i="39" s="1"/>
  <c r="O25" i="39" s="1"/>
  <c r="E25" i="39"/>
  <c r="D25" i="39"/>
  <c r="N24" i="39"/>
  <c r="O24" i="39" s="1"/>
  <c r="M23" i="39"/>
  <c r="L23" i="39"/>
  <c r="K23" i="39"/>
  <c r="J23" i="39"/>
  <c r="I23" i="39"/>
  <c r="H23" i="39"/>
  <c r="G23" i="39"/>
  <c r="F23" i="39"/>
  <c r="N23" i="39" s="1"/>
  <c r="O23" i="39" s="1"/>
  <c r="E23" i="39"/>
  <c r="D23" i="39"/>
  <c r="N22" i="39"/>
  <c r="O22" i="39" s="1"/>
  <c r="N21" i="39"/>
  <c r="O21" i="39"/>
  <c r="N20" i="39"/>
  <c r="O20" i="39" s="1"/>
  <c r="N19" i="39"/>
  <c r="O19" i="39" s="1"/>
  <c r="M18" i="39"/>
  <c r="L18" i="39"/>
  <c r="N18" i="39" s="1"/>
  <c r="O18" i="39" s="1"/>
  <c r="K18" i="39"/>
  <c r="J18" i="39"/>
  <c r="I18" i="39"/>
  <c r="H18" i="39"/>
  <c r="G18" i="39"/>
  <c r="F18" i="39"/>
  <c r="E18" i="39"/>
  <c r="D18" i="39"/>
  <c r="N17" i="39"/>
  <c r="O17" i="39" s="1"/>
  <c r="N16" i="39"/>
  <c r="O16" i="39"/>
  <c r="N15" i="39"/>
  <c r="O15" i="39"/>
  <c r="M14" i="39"/>
  <c r="L14" i="39"/>
  <c r="K14" i="39"/>
  <c r="J14" i="39"/>
  <c r="I14" i="39"/>
  <c r="H14" i="39"/>
  <c r="G14" i="39"/>
  <c r="F14" i="39"/>
  <c r="E14" i="39"/>
  <c r="N14" i="39"/>
  <c r="O14" i="39" s="1"/>
  <c r="D14" i="39"/>
  <c r="N13" i="39"/>
  <c r="O13" i="39" s="1"/>
  <c r="N12" i="39"/>
  <c r="O12" i="39"/>
  <c r="N11" i="39"/>
  <c r="O11" i="39" s="1"/>
  <c r="N10" i="39"/>
  <c r="O10" i="39" s="1"/>
  <c r="N9" i="39"/>
  <c r="O9" i="39"/>
  <c r="N8" i="39"/>
  <c r="O8" i="39"/>
  <c r="N7" i="39"/>
  <c r="O7" i="39" s="1"/>
  <c r="N6" i="39"/>
  <c r="O6" i="39"/>
  <c r="M5" i="39"/>
  <c r="M33" i="39" s="1"/>
  <c r="L5" i="39"/>
  <c r="L33" i="39" s="1"/>
  <c r="K5" i="39"/>
  <c r="K33" i="39"/>
  <c r="J5" i="39"/>
  <c r="J33" i="39"/>
  <c r="I5" i="39"/>
  <c r="I33" i="39" s="1"/>
  <c r="H5" i="39"/>
  <c r="H33" i="39"/>
  <c r="G5" i="39"/>
  <c r="G33" i="39" s="1"/>
  <c r="F5" i="39"/>
  <c r="F33" i="39" s="1"/>
  <c r="E5" i="39"/>
  <c r="N5" i="39" s="1"/>
  <c r="O5" i="39" s="1"/>
  <c r="E33" i="39"/>
  <c r="D5" i="39"/>
  <c r="D33" i="39" s="1"/>
  <c r="N33" i="39" s="1"/>
  <c r="O33" i="39" s="1"/>
  <c r="N30" i="38"/>
  <c r="O30" i="38"/>
  <c r="N29" i="38"/>
  <c r="O29" i="38" s="1"/>
  <c r="M28" i="38"/>
  <c r="L28" i="38"/>
  <c r="L31" i="38" s="1"/>
  <c r="K28" i="38"/>
  <c r="N28" i="38" s="1"/>
  <c r="O28" i="38" s="1"/>
  <c r="J28" i="38"/>
  <c r="I28" i="38"/>
  <c r="H28" i="38"/>
  <c r="G28" i="38"/>
  <c r="F28" i="38"/>
  <c r="E28" i="38"/>
  <c r="D28" i="38"/>
  <c r="N27" i="38"/>
  <c r="O27" i="38"/>
  <c r="N26" i="38"/>
  <c r="O26" i="38" s="1"/>
  <c r="M25" i="38"/>
  <c r="L25" i="38"/>
  <c r="K25" i="38"/>
  <c r="J25" i="38"/>
  <c r="I25" i="38"/>
  <c r="H25" i="38"/>
  <c r="G25" i="38"/>
  <c r="F25" i="38"/>
  <c r="E25" i="38"/>
  <c r="D25" i="38"/>
  <c r="N25" i="38" s="1"/>
  <c r="O25" i="38" s="1"/>
  <c r="N24" i="38"/>
  <c r="O24" i="38" s="1"/>
  <c r="N23" i="38"/>
  <c r="O23" i="38" s="1"/>
  <c r="M22" i="38"/>
  <c r="L22" i="38"/>
  <c r="K22" i="38"/>
  <c r="J22" i="38"/>
  <c r="I22" i="38"/>
  <c r="H22" i="38"/>
  <c r="G22" i="38"/>
  <c r="F22" i="38"/>
  <c r="N22" i="38" s="1"/>
  <c r="O22" i="38" s="1"/>
  <c r="E22" i="38"/>
  <c r="D22" i="38"/>
  <c r="N21" i="38"/>
  <c r="O21" i="38" s="1"/>
  <c r="N20" i="38"/>
  <c r="O20" i="38"/>
  <c r="N19" i="38"/>
  <c r="O19" i="38" s="1"/>
  <c r="M18" i="38"/>
  <c r="L18" i="38"/>
  <c r="K18" i="38"/>
  <c r="K31" i="38" s="1"/>
  <c r="J18" i="38"/>
  <c r="J31" i="38" s="1"/>
  <c r="I18" i="38"/>
  <c r="H18" i="38"/>
  <c r="G18" i="38"/>
  <c r="F18" i="38"/>
  <c r="E18" i="38"/>
  <c r="D18" i="38"/>
  <c r="N18" i="38" s="1"/>
  <c r="O18" i="38" s="1"/>
  <c r="N17" i="38"/>
  <c r="O17" i="38"/>
  <c r="N16" i="38"/>
  <c r="O16" i="38"/>
  <c r="N15" i="38"/>
  <c r="O15" i="38" s="1"/>
  <c r="M14" i="38"/>
  <c r="L14" i="38"/>
  <c r="K14" i="38"/>
  <c r="J14" i="38"/>
  <c r="I14" i="38"/>
  <c r="H14" i="38"/>
  <c r="G14" i="38"/>
  <c r="F14" i="38"/>
  <c r="E14" i="38"/>
  <c r="E31" i="38" s="1"/>
  <c r="D14" i="38"/>
  <c r="N14" i="38" s="1"/>
  <c r="O14" i="38" s="1"/>
  <c r="N13" i="38"/>
  <c r="O13" i="38" s="1"/>
  <c r="N12" i="38"/>
  <c r="O12" i="38" s="1"/>
  <c r="N11" i="38"/>
  <c r="O11" i="38" s="1"/>
  <c r="N10" i="38"/>
  <c r="O10" i="38"/>
  <c r="N9" i="38"/>
  <c r="O9" i="38"/>
  <c r="N8" i="38"/>
  <c r="O8" i="38" s="1"/>
  <c r="N7" i="38"/>
  <c r="O7" i="38" s="1"/>
  <c r="N6" i="38"/>
  <c r="O6" i="38" s="1"/>
  <c r="M5" i="38"/>
  <c r="M31" i="38" s="1"/>
  <c r="L5" i="38"/>
  <c r="K5" i="38"/>
  <c r="J5" i="38"/>
  <c r="I5" i="38"/>
  <c r="I31" i="38" s="1"/>
  <c r="H5" i="38"/>
  <c r="G5" i="38"/>
  <c r="G31" i="38" s="1"/>
  <c r="F5" i="38"/>
  <c r="E5" i="38"/>
  <c r="D5" i="38"/>
  <c r="N5" i="38" s="1"/>
  <c r="O5" i="38" s="1"/>
  <c r="N30" i="37"/>
  <c r="O30" i="37" s="1"/>
  <c r="N29" i="37"/>
  <c r="O29" i="37"/>
  <c r="N28" i="37"/>
  <c r="O28" i="37"/>
  <c r="M27" i="37"/>
  <c r="L27" i="37"/>
  <c r="K27" i="37"/>
  <c r="J27" i="37"/>
  <c r="I27" i="37"/>
  <c r="H27" i="37"/>
  <c r="G27" i="37"/>
  <c r="F27" i="37"/>
  <c r="E27" i="37"/>
  <c r="E31" i="37" s="1"/>
  <c r="D27" i="37"/>
  <c r="N26" i="37"/>
  <c r="O26" i="37"/>
  <c r="N25" i="37"/>
  <c r="O25" i="37" s="1"/>
  <c r="M24" i="37"/>
  <c r="L24" i="37"/>
  <c r="K24" i="37"/>
  <c r="J24" i="37"/>
  <c r="I24" i="37"/>
  <c r="H24" i="37"/>
  <c r="G24" i="37"/>
  <c r="G31" i="37" s="1"/>
  <c r="F24" i="37"/>
  <c r="E24" i="37"/>
  <c r="D24" i="37"/>
  <c r="N24" i="37" s="1"/>
  <c r="O24" i="37" s="1"/>
  <c r="N23" i="37"/>
  <c r="O23" i="37"/>
  <c r="M22" i="37"/>
  <c r="L22" i="37"/>
  <c r="K22" i="37"/>
  <c r="J22" i="37"/>
  <c r="N22" i="37"/>
  <c r="O22" i="37"/>
  <c r="I22" i="37"/>
  <c r="H22" i="37"/>
  <c r="G22" i="37"/>
  <c r="F22" i="37"/>
  <c r="E22" i="37"/>
  <c r="D22" i="37"/>
  <c r="N21" i="37"/>
  <c r="O21" i="37" s="1"/>
  <c r="N20" i="37"/>
  <c r="O20" i="37" s="1"/>
  <c r="M19" i="37"/>
  <c r="L19" i="37"/>
  <c r="L31" i="37" s="1"/>
  <c r="K19" i="37"/>
  <c r="J19" i="37"/>
  <c r="I19" i="37"/>
  <c r="H19" i="37"/>
  <c r="G19" i="37"/>
  <c r="F19" i="37"/>
  <c r="E19" i="37"/>
  <c r="D19" i="37"/>
  <c r="N19" i="37" s="1"/>
  <c r="O19" i="37" s="1"/>
  <c r="N18" i="37"/>
  <c r="O18" i="37" s="1"/>
  <c r="M17" i="37"/>
  <c r="L17" i="37"/>
  <c r="K17" i="37"/>
  <c r="J17" i="37"/>
  <c r="I17" i="37"/>
  <c r="H17" i="37"/>
  <c r="G17" i="37"/>
  <c r="F17" i="37"/>
  <c r="E17" i="37"/>
  <c r="D17" i="37"/>
  <c r="D31" i="37" s="1"/>
  <c r="N16" i="37"/>
  <c r="O16" i="37" s="1"/>
  <c r="N15" i="37"/>
  <c r="O15" i="37" s="1"/>
  <c r="N14" i="37"/>
  <c r="O14" i="37"/>
  <c r="M13" i="37"/>
  <c r="L13" i="37"/>
  <c r="K13" i="37"/>
  <c r="J13" i="37"/>
  <c r="I13" i="37"/>
  <c r="I31" i="37"/>
  <c r="H13" i="37"/>
  <c r="H31" i="37" s="1"/>
  <c r="G13" i="37"/>
  <c r="F13" i="37"/>
  <c r="E13" i="37"/>
  <c r="D13" i="37"/>
  <c r="N13" i="37" s="1"/>
  <c r="O13" i="37" s="1"/>
  <c r="N12" i="37"/>
  <c r="O12" i="37" s="1"/>
  <c r="N11" i="37"/>
  <c r="O11" i="37" s="1"/>
  <c r="N10" i="37"/>
  <c r="O10" i="37"/>
  <c r="N9" i="37"/>
  <c r="O9" i="37"/>
  <c r="N8" i="37"/>
  <c r="O8" i="37" s="1"/>
  <c r="N7" i="37"/>
  <c r="O7" i="37"/>
  <c r="N6" i="37"/>
  <c r="O6" i="37" s="1"/>
  <c r="M5" i="37"/>
  <c r="L5" i="37"/>
  <c r="K5" i="37"/>
  <c r="K31" i="37"/>
  <c r="J5" i="37"/>
  <c r="J31" i="37"/>
  <c r="I5" i="37"/>
  <c r="H5" i="37"/>
  <c r="G5" i="37"/>
  <c r="F5" i="37"/>
  <c r="F31" i="37" s="1"/>
  <c r="E5" i="37"/>
  <c r="D5" i="37"/>
  <c r="N5" i="37"/>
  <c r="O5" i="37" s="1"/>
  <c r="N30" i="36"/>
  <c r="O30" i="36" s="1"/>
  <c r="N29" i="36"/>
  <c r="O29" i="36" s="1"/>
  <c r="M28" i="36"/>
  <c r="L28" i="36"/>
  <c r="K28" i="36"/>
  <c r="J28" i="36"/>
  <c r="I28" i="36"/>
  <c r="H28" i="36"/>
  <c r="G28" i="36"/>
  <c r="F28" i="36"/>
  <c r="E28" i="36"/>
  <c r="N28" i="36" s="1"/>
  <c r="O28" i="36" s="1"/>
  <c r="D28" i="36"/>
  <c r="N27" i="36"/>
  <c r="O27" i="36" s="1"/>
  <c r="N26" i="36"/>
  <c r="O26" i="36"/>
  <c r="M25" i="36"/>
  <c r="L25" i="36"/>
  <c r="K25" i="36"/>
  <c r="J25" i="36"/>
  <c r="I25" i="36"/>
  <c r="H25" i="36"/>
  <c r="H31" i="36" s="1"/>
  <c r="G25" i="36"/>
  <c r="G31" i="36" s="1"/>
  <c r="F25" i="36"/>
  <c r="E25" i="36"/>
  <c r="N25" i="36" s="1"/>
  <c r="O25" i="36" s="1"/>
  <c r="D25" i="36"/>
  <c r="N24" i="36"/>
  <c r="O24" i="36" s="1"/>
  <c r="N23" i="36"/>
  <c r="O23" i="36"/>
  <c r="M22" i="36"/>
  <c r="L22" i="36"/>
  <c r="K22" i="36"/>
  <c r="N22" i="36" s="1"/>
  <c r="O22" i="36" s="1"/>
  <c r="J22" i="36"/>
  <c r="I22" i="36"/>
  <c r="H22" i="36"/>
  <c r="G22" i="36"/>
  <c r="F22" i="36"/>
  <c r="E22" i="36"/>
  <c r="D22" i="36"/>
  <c r="N21" i="36"/>
  <c r="O21" i="36"/>
  <c r="N20" i="36"/>
  <c r="O20" i="36"/>
  <c r="N19" i="36"/>
  <c r="O19" i="36" s="1"/>
  <c r="M18" i="36"/>
  <c r="L18" i="36"/>
  <c r="K18" i="36"/>
  <c r="J18" i="36"/>
  <c r="I18" i="36"/>
  <c r="H18" i="36"/>
  <c r="G18" i="36"/>
  <c r="F18" i="36"/>
  <c r="E18" i="36"/>
  <c r="D18" i="36"/>
  <c r="N18" i="36" s="1"/>
  <c r="O18" i="36" s="1"/>
  <c r="N17" i="36"/>
  <c r="O17" i="36"/>
  <c r="N16" i="36"/>
  <c r="O16" i="36" s="1"/>
  <c r="N15" i="36"/>
  <c r="O15" i="36"/>
  <c r="M14" i="36"/>
  <c r="L14" i="36"/>
  <c r="K14" i="36"/>
  <c r="J14" i="36"/>
  <c r="J31" i="36" s="1"/>
  <c r="I14" i="36"/>
  <c r="I31" i="36" s="1"/>
  <c r="H14" i="36"/>
  <c r="G14" i="36"/>
  <c r="F14" i="36"/>
  <c r="E14" i="36"/>
  <c r="D14" i="36"/>
  <c r="N13" i="36"/>
  <c r="O13" i="36" s="1"/>
  <c r="N12" i="36"/>
  <c r="O12" i="36" s="1"/>
  <c r="N11" i="36"/>
  <c r="O11" i="36"/>
  <c r="N10" i="36"/>
  <c r="O10" i="36"/>
  <c r="N9" i="36"/>
  <c r="O9" i="36" s="1"/>
  <c r="N8" i="36"/>
  <c r="O8" i="36"/>
  <c r="N7" i="36"/>
  <c r="O7" i="36" s="1"/>
  <c r="N6" i="36"/>
  <c r="O6" i="36" s="1"/>
  <c r="M5" i="36"/>
  <c r="M31" i="36"/>
  <c r="L5" i="36"/>
  <c r="L31" i="36" s="1"/>
  <c r="K5" i="36"/>
  <c r="K31" i="36" s="1"/>
  <c r="J5" i="36"/>
  <c r="I5" i="36"/>
  <c r="H5" i="36"/>
  <c r="G5" i="36"/>
  <c r="F5" i="36"/>
  <c r="F31" i="36" s="1"/>
  <c r="E5" i="36"/>
  <c r="E31" i="36"/>
  <c r="D5" i="36"/>
  <c r="N30" i="35"/>
  <c r="O30" i="35" s="1"/>
  <c r="N29" i="35"/>
  <c r="O29" i="35"/>
  <c r="M28" i="35"/>
  <c r="L28" i="35"/>
  <c r="K28" i="35"/>
  <c r="J28" i="35"/>
  <c r="I28" i="35"/>
  <c r="H28" i="35"/>
  <c r="H31" i="35" s="1"/>
  <c r="G28" i="35"/>
  <c r="F28" i="35"/>
  <c r="E28" i="35"/>
  <c r="N28" i="35" s="1"/>
  <c r="O28" i="35" s="1"/>
  <c r="D28" i="35"/>
  <c r="N27" i="35"/>
  <c r="O27" i="35" s="1"/>
  <c r="N26" i="35"/>
  <c r="O26" i="35"/>
  <c r="M25" i="35"/>
  <c r="L25" i="35"/>
  <c r="K25" i="35"/>
  <c r="J25" i="35"/>
  <c r="I25" i="35"/>
  <c r="H25" i="35"/>
  <c r="G25" i="35"/>
  <c r="F25" i="35"/>
  <c r="E25" i="35"/>
  <c r="D25" i="35"/>
  <c r="N25" i="35" s="1"/>
  <c r="O25" i="35" s="1"/>
  <c r="N24" i="35"/>
  <c r="O24" i="35"/>
  <c r="N23" i="35"/>
  <c r="O23" i="35" s="1"/>
  <c r="M22" i="35"/>
  <c r="L22" i="35"/>
  <c r="K22" i="35"/>
  <c r="J22" i="35"/>
  <c r="I22" i="35"/>
  <c r="H22" i="35"/>
  <c r="G22" i="35"/>
  <c r="F22" i="35"/>
  <c r="E22" i="35"/>
  <c r="D22" i="35"/>
  <c r="N22" i="35"/>
  <c r="O22" i="35" s="1"/>
  <c r="N21" i="35"/>
  <c r="O21" i="35" s="1"/>
  <c r="N20" i="35"/>
  <c r="O20" i="35"/>
  <c r="N19" i="35"/>
  <c r="O19" i="35" s="1"/>
  <c r="M18" i="35"/>
  <c r="L18" i="35"/>
  <c r="K18" i="35"/>
  <c r="K31" i="35" s="1"/>
  <c r="J18" i="35"/>
  <c r="J31" i="35" s="1"/>
  <c r="I18" i="35"/>
  <c r="H18" i="35"/>
  <c r="G18" i="35"/>
  <c r="F18" i="35"/>
  <c r="E18" i="35"/>
  <c r="D18" i="35"/>
  <c r="N17" i="35"/>
  <c r="O17" i="35"/>
  <c r="N16" i="35"/>
  <c r="O16" i="35"/>
  <c r="N15" i="35"/>
  <c r="O15" i="35" s="1"/>
  <c r="M14" i="35"/>
  <c r="L14" i="35"/>
  <c r="K14" i="35"/>
  <c r="J14" i="35"/>
  <c r="I14" i="35"/>
  <c r="H14" i="35"/>
  <c r="G14" i="35"/>
  <c r="F14" i="35"/>
  <c r="E14" i="35"/>
  <c r="E31" i="35" s="1"/>
  <c r="D14" i="35"/>
  <c r="D31" i="35" s="1"/>
  <c r="N13" i="35"/>
  <c r="O13" i="35"/>
  <c r="N12" i="35"/>
  <c r="O12" i="35" s="1"/>
  <c r="N11" i="35"/>
  <c r="O11" i="35"/>
  <c r="N10" i="35"/>
  <c r="O10" i="35" s="1"/>
  <c r="N9" i="35"/>
  <c r="O9" i="35" s="1"/>
  <c r="N8" i="35"/>
  <c r="O8" i="35"/>
  <c r="N7" i="35"/>
  <c r="O7" i="35"/>
  <c r="N6" i="35"/>
  <c r="O6" i="35" s="1"/>
  <c r="M5" i="35"/>
  <c r="M31" i="35" s="1"/>
  <c r="L5" i="35"/>
  <c r="L31" i="35" s="1"/>
  <c r="K5" i="35"/>
  <c r="J5" i="35"/>
  <c r="I5" i="35"/>
  <c r="N5" i="35" s="1"/>
  <c r="O5" i="35" s="1"/>
  <c r="I31" i="35"/>
  <c r="H5" i="35"/>
  <c r="G5" i="35"/>
  <c r="G31" i="35" s="1"/>
  <c r="F5" i="35"/>
  <c r="E5" i="35"/>
  <c r="D5" i="35"/>
  <c r="N30" i="34"/>
  <c r="O30" i="34" s="1"/>
  <c r="N29" i="34"/>
  <c r="O29" i="34" s="1"/>
  <c r="M28" i="34"/>
  <c r="M31" i="34" s="1"/>
  <c r="L28" i="34"/>
  <c r="K28" i="34"/>
  <c r="J28" i="34"/>
  <c r="I28" i="34"/>
  <c r="H28" i="34"/>
  <c r="G28" i="34"/>
  <c r="F28" i="34"/>
  <c r="N28" i="34" s="1"/>
  <c r="O28" i="34" s="1"/>
  <c r="E28" i="34"/>
  <c r="D28" i="34"/>
  <c r="N27" i="34"/>
  <c r="O27" i="34"/>
  <c r="N26" i="34"/>
  <c r="O26" i="34"/>
  <c r="M25" i="34"/>
  <c r="L25" i="34"/>
  <c r="K25" i="34"/>
  <c r="J25" i="34"/>
  <c r="I25" i="34"/>
  <c r="H25" i="34"/>
  <c r="G25" i="34"/>
  <c r="F25" i="34"/>
  <c r="E25" i="34"/>
  <c r="N25" i="34" s="1"/>
  <c r="O25" i="34" s="1"/>
  <c r="D25" i="34"/>
  <c r="N24" i="34"/>
  <c r="O24" i="34" s="1"/>
  <c r="N23" i="34"/>
  <c r="O23" i="34"/>
  <c r="M22" i="34"/>
  <c r="L22" i="34"/>
  <c r="K22" i="34"/>
  <c r="J22" i="34"/>
  <c r="I22" i="34"/>
  <c r="H22" i="34"/>
  <c r="G22" i="34"/>
  <c r="G31" i="34" s="1"/>
  <c r="F22" i="34"/>
  <c r="E22" i="34"/>
  <c r="D22" i="34"/>
  <c r="N21" i="34"/>
  <c r="O21" i="34"/>
  <c r="N20" i="34"/>
  <c r="O20" i="34" s="1"/>
  <c r="N19" i="34"/>
  <c r="O19" i="34"/>
  <c r="M18" i="34"/>
  <c r="L18" i="34"/>
  <c r="K18" i="34"/>
  <c r="N18" i="34" s="1"/>
  <c r="O18" i="34" s="1"/>
  <c r="J18" i="34"/>
  <c r="I18" i="34"/>
  <c r="H18" i="34"/>
  <c r="G18" i="34"/>
  <c r="F18" i="34"/>
  <c r="E18" i="34"/>
  <c r="D18" i="34"/>
  <c r="N17" i="34"/>
  <c r="O17" i="34"/>
  <c r="N16" i="34"/>
  <c r="O16" i="34"/>
  <c r="N15" i="34"/>
  <c r="O15" i="34" s="1"/>
  <c r="M14" i="34"/>
  <c r="L14" i="34"/>
  <c r="K14" i="34"/>
  <c r="J14" i="34"/>
  <c r="I14" i="34"/>
  <c r="H14" i="34"/>
  <c r="G14" i="34"/>
  <c r="F14" i="34"/>
  <c r="F31" i="34" s="1"/>
  <c r="E14" i="34"/>
  <c r="D14" i="34"/>
  <c r="D31" i="34" s="1"/>
  <c r="N13" i="34"/>
  <c r="O13" i="34" s="1"/>
  <c r="N12" i="34"/>
  <c r="O12" i="34" s="1"/>
  <c r="N11" i="34"/>
  <c r="O11" i="34"/>
  <c r="N10" i="34"/>
  <c r="O10" i="34" s="1"/>
  <c r="N9" i="34"/>
  <c r="O9" i="34"/>
  <c r="N8" i="34"/>
  <c r="O8" i="34"/>
  <c r="N7" i="34"/>
  <c r="O7" i="34" s="1"/>
  <c r="N6" i="34"/>
  <c r="O6" i="34" s="1"/>
  <c r="M5" i="34"/>
  <c r="L5" i="34"/>
  <c r="L31" i="34" s="1"/>
  <c r="K5" i="34"/>
  <c r="J5" i="34"/>
  <c r="J31" i="34" s="1"/>
  <c r="I5" i="34"/>
  <c r="H5" i="34"/>
  <c r="H31" i="34"/>
  <c r="G5" i="34"/>
  <c r="F5" i="34"/>
  <c r="E5" i="34"/>
  <c r="D5" i="34"/>
  <c r="N5" i="34" s="1"/>
  <c r="O5" i="34" s="1"/>
  <c r="E30" i="33"/>
  <c r="F30" i="33"/>
  <c r="G30" i="33"/>
  <c r="H30" i="33"/>
  <c r="I30" i="33"/>
  <c r="N30" i="33" s="1"/>
  <c r="O30" i="33" s="1"/>
  <c r="J30" i="33"/>
  <c r="K30" i="33"/>
  <c r="L30" i="33"/>
  <c r="M30" i="33"/>
  <c r="D30" i="33"/>
  <c r="E27" i="33"/>
  <c r="F27" i="33"/>
  <c r="G27" i="33"/>
  <c r="H27" i="33"/>
  <c r="I27" i="33"/>
  <c r="J27" i="33"/>
  <c r="K27" i="33"/>
  <c r="L27" i="33"/>
  <c r="M27" i="33"/>
  <c r="E25" i="33"/>
  <c r="N25" i="33" s="1"/>
  <c r="O25" i="33" s="1"/>
  <c r="F25" i="33"/>
  <c r="G25" i="33"/>
  <c r="H25" i="33"/>
  <c r="I25" i="33"/>
  <c r="J25" i="33"/>
  <c r="K25" i="33"/>
  <c r="L25" i="33"/>
  <c r="M25" i="33"/>
  <c r="E22" i="33"/>
  <c r="E33" i="33" s="1"/>
  <c r="F22" i="33"/>
  <c r="F33" i="33" s="1"/>
  <c r="G22" i="33"/>
  <c r="H22" i="33"/>
  <c r="I22" i="33"/>
  <c r="J22" i="33"/>
  <c r="K22" i="33"/>
  <c r="L22" i="33"/>
  <c r="M22" i="33"/>
  <c r="E18" i="33"/>
  <c r="F18" i="33"/>
  <c r="G18" i="33"/>
  <c r="G33" i="33" s="1"/>
  <c r="H18" i="33"/>
  <c r="H33" i="33" s="1"/>
  <c r="I18" i="33"/>
  <c r="J18" i="33"/>
  <c r="K18" i="33"/>
  <c r="L18" i="33"/>
  <c r="M18" i="33"/>
  <c r="E14" i="33"/>
  <c r="N14" i="33" s="1"/>
  <c r="O14" i="33" s="1"/>
  <c r="F14" i="33"/>
  <c r="G14" i="33"/>
  <c r="H14" i="33"/>
  <c r="I14" i="33"/>
  <c r="J14" i="33"/>
  <c r="K14" i="33"/>
  <c r="K33" i="33" s="1"/>
  <c r="L14" i="33"/>
  <c r="M14" i="33"/>
  <c r="E5" i="33"/>
  <c r="F5" i="33"/>
  <c r="G5" i="33"/>
  <c r="H5" i="33"/>
  <c r="I5" i="33"/>
  <c r="I33" i="33" s="1"/>
  <c r="J5" i="33"/>
  <c r="J33" i="33" s="1"/>
  <c r="K5" i="33"/>
  <c r="L5" i="33"/>
  <c r="L33" i="33" s="1"/>
  <c r="M5" i="33"/>
  <c r="M33" i="33" s="1"/>
  <c r="D27" i="33"/>
  <c r="N27" i="33" s="1"/>
  <c r="O27" i="33" s="1"/>
  <c r="D22" i="33"/>
  <c r="D18" i="33"/>
  <c r="D14" i="33"/>
  <c r="D5" i="33"/>
  <c r="N5" i="33" s="1"/>
  <c r="O5" i="33" s="1"/>
  <c r="N32" i="33"/>
  <c r="O32" i="33"/>
  <c r="N31" i="33"/>
  <c r="O31" i="33"/>
  <c r="N28" i="33"/>
  <c r="O28" i="33" s="1"/>
  <c r="N29" i="33"/>
  <c r="O29" i="33"/>
  <c r="D25" i="33"/>
  <c r="N26" i="33"/>
  <c r="O26" i="33"/>
  <c r="N24" i="33"/>
  <c r="O24" i="33" s="1"/>
  <c r="N23" i="33"/>
  <c r="O23" i="33" s="1"/>
  <c r="N16" i="33"/>
  <c r="O16" i="33"/>
  <c r="N17" i="33"/>
  <c r="O17" i="33" s="1"/>
  <c r="N7" i="33"/>
  <c r="O7" i="33" s="1"/>
  <c r="N8" i="33"/>
  <c r="O8" i="33"/>
  <c r="N9" i="33"/>
  <c r="O9" i="33" s="1"/>
  <c r="N10" i="33"/>
  <c r="O10" i="33" s="1"/>
  <c r="N11" i="33"/>
  <c r="O11" i="33"/>
  <c r="N12" i="33"/>
  <c r="O12" i="33" s="1"/>
  <c r="N13" i="33"/>
  <c r="O13" i="33" s="1"/>
  <c r="N6" i="33"/>
  <c r="O6" i="33"/>
  <c r="N19" i="33"/>
  <c r="O19" i="33" s="1"/>
  <c r="N20" i="33"/>
  <c r="O20" i="33" s="1"/>
  <c r="N21" i="33"/>
  <c r="O21" i="33"/>
  <c r="N15" i="33"/>
  <c r="O15" i="33" s="1"/>
  <c r="I31" i="34"/>
  <c r="N5" i="36"/>
  <c r="O5" i="36" s="1"/>
  <c r="F31" i="35"/>
  <c r="N17" i="40"/>
  <c r="O17" i="40"/>
  <c r="N18" i="33"/>
  <c r="O18" i="33" s="1"/>
  <c r="D31" i="36"/>
  <c r="H31" i="38"/>
  <c r="N14" i="34"/>
  <c r="O14" i="34"/>
  <c r="M31" i="37"/>
  <c r="D33" i="33"/>
  <c r="N27" i="37"/>
  <c r="O27" i="37" s="1"/>
  <c r="N28" i="42"/>
  <c r="O28" i="42"/>
  <c r="N14" i="42"/>
  <c r="O14" i="42"/>
  <c r="N23" i="43"/>
  <c r="O23" i="43"/>
  <c r="N25" i="43"/>
  <c r="O25" i="43" s="1"/>
  <c r="N5" i="43"/>
  <c r="O5" i="43"/>
  <c r="N18" i="45"/>
  <c r="O18" i="45"/>
  <c r="N31" i="46"/>
  <c r="O31" i="46" s="1"/>
  <c r="N32" i="43" l="1"/>
  <c r="O32" i="43" s="1"/>
  <c r="N31" i="37"/>
  <c r="O31" i="37" s="1"/>
  <c r="N31" i="42"/>
  <c r="O31" i="42" s="1"/>
  <c r="N33" i="33"/>
  <c r="O33" i="33" s="1"/>
  <c r="N31" i="44"/>
  <c r="O31" i="44" s="1"/>
  <c r="N31" i="36"/>
  <c r="O31" i="36" s="1"/>
  <c r="N31" i="35"/>
  <c r="O31" i="35" s="1"/>
  <c r="N29" i="40"/>
  <c r="O29" i="40" s="1"/>
  <c r="O33" i="47"/>
  <c r="P33" i="47" s="1"/>
  <c r="K29" i="40"/>
  <c r="N14" i="36"/>
  <c r="O14" i="36" s="1"/>
  <c r="D31" i="38"/>
  <c r="J31" i="44"/>
  <c r="N33" i="47"/>
  <c r="F34" i="46"/>
  <c r="N34" i="46" s="1"/>
  <c r="O34" i="46" s="1"/>
  <c r="N5" i="42"/>
  <c r="O5" i="42" s="1"/>
  <c r="G29" i="40"/>
  <c r="F31" i="38"/>
  <c r="N18" i="35"/>
  <c r="O18" i="35" s="1"/>
  <c r="K31" i="34"/>
  <c r="N31" i="34" s="1"/>
  <c r="O31" i="34" s="1"/>
  <c r="N5" i="41"/>
  <c r="O5" i="41" s="1"/>
  <c r="N22" i="34"/>
  <c r="O22" i="34" s="1"/>
  <c r="N14" i="35"/>
  <c r="O14" i="35" s="1"/>
  <c r="N17" i="37"/>
  <c r="O17" i="37" s="1"/>
  <c r="H33" i="45"/>
  <c r="N33" i="45" s="1"/>
  <c r="O33" i="45" s="1"/>
  <c r="E31" i="34"/>
  <c r="N22" i="33"/>
  <c r="O22" i="33" s="1"/>
  <c r="N31" i="38" l="1"/>
  <c r="O31" i="38" s="1"/>
  <c r="F27" i="48" l="1"/>
  <c r="N27" i="48"/>
  <c r="O29" i="48"/>
  <c r="P29" i="48" s="1"/>
  <c r="G27" i="48"/>
  <c r="E27" i="48"/>
  <c r="M27" i="48"/>
  <c r="J27" i="48"/>
  <c r="I27" i="48"/>
  <c r="L27" i="48"/>
  <c r="H27" i="48"/>
  <c r="K27" i="48"/>
  <c r="D27" i="48"/>
  <c r="O34" i="48" l="1"/>
  <c r="P34" i="48" s="1"/>
  <c r="O27" i="48"/>
  <c r="P27" i="48" s="1"/>
</calcChain>
</file>

<file path=xl/sharedStrings.xml><?xml version="1.0" encoding="utf-8"?>
<sst xmlns="http://schemas.openxmlformats.org/spreadsheetml/2006/main" count="767" uniqueCount="99">
  <si>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</si>
  <si>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</si>
  <si>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</si>
  <si>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</si>
  <si>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</si>
  <si>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</si>
  <si>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</si>
  <si>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</si>
  <si>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</si>
  <si>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</si>
  <si>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</si>
  <si>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</si>
  <si>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</si>
  <si>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</si>
  <si>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</si>
  <si>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</si>
  <si>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</si>
  <si>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</si>
  <si>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</si>
  <si>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</si>
  <si>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</si>
  <si>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</si>
  <si>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</si>
  <si>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</si>
  <si>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</si>
  <si>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</si>
  <si>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</si>
  <si>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</si>
  <si>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</si>
  <si>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</si>
  <si>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</si>
  <si>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</si>
  <si>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Water Utility Services</t>
  </si>
  <si>
    <t>Sewer / Wastewater Services</t>
  </si>
  <si>
    <t>Water-Sewer Combination Services</t>
  </si>
  <si>
    <t>Transportation</t>
  </si>
  <si>
    <t>Road and Street Facilities</t>
  </si>
  <si>
    <t>Other Transportation Systems / Services</t>
  </si>
  <si>
    <t>Economic Environment</t>
  </si>
  <si>
    <t>Other Economic Environment</t>
  </si>
  <si>
    <t>Culture / Recreation</t>
  </si>
  <si>
    <t>Libraries</t>
  </si>
  <si>
    <t>Parks and Recreation</t>
  </si>
  <si>
    <t>Inter-Fund Group Transfers Out</t>
  </si>
  <si>
    <t>Proprietary - Non-Operating Interest Expense</t>
  </si>
  <si>
    <t>Other Uses and Non-Operating</t>
  </si>
  <si>
    <t>2009 Municipal Population:</t>
  </si>
  <si>
    <t>Eustis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</si>
  <si>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</si>
  <si>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</si>
  <si>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</si>
  <si>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</si>
  <si>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</si>
  <si>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</si>
  <si>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</si>
  <si>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</si>
  <si>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Proprietary - Other Non-Operating Disbursements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</si>
  <si>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</si>
  <si>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</si>
  <si>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</si>
  <si>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</si>
  <si>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</si>
  <si>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Water / Sewer Services</t>
  </si>
  <si>
    <t>Flood Control / Stormwater Control</t>
  </si>
  <si>
    <t>Road / Street Facilities</t>
  </si>
  <si>
    <t>Parks / Recreation</t>
  </si>
  <si>
    <t>Other Uses</t>
  </si>
  <si>
    <t>Interfund Transfers Out</t>
  </si>
  <si>
    <t>Non-Operating Interest Expense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</si>
  <si>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</si>
  <si>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</si>
  <si>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</si>
  <si>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</si>
  <si>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</si>
  <si>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</si>
  <si>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</si>
  <si>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</si>
  <si>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Other Non-Operating Disbursements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</si>
  <si>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</si>
  <si>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</si>
  <si>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</si>
  <si>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</si>
  <si>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</si>
  <si>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</si>
  <si>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Non-Court Information Systems</t>
  </si>
  <si>
    <t>Other Physical Environment</t>
  </si>
  <si>
    <t>Industry Development</t>
  </si>
  <si>
    <t>2020 Municipal Population:</t>
  </si>
  <si>
    <t>Local Fiscal Year Ended September 30, 2021</t>
  </si>
  <si>
    <t>Per Capita Account</t>
  </si>
  <si>
    <t>Custodial</t>
  </si>
  <si>
    <t>Total Account</t>
  </si>
  <si>
    <t>Flood Control / Stormwater Management</t>
  </si>
  <si>
    <t>Special Events</t>
  </si>
  <si>
    <t>Inter-fund Group Transfers Out</t>
  </si>
  <si>
    <t>2021 Municipal Population:</t>
  </si>
  <si>
    <t>Local Fiscal Year Ended September 30, 2022</t>
  </si>
  <si>
    <t>Employment Opportunity and Development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</si>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</sst>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8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89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90</v>
      </c>
      <c r="N4" s="34" t="s">
        <v>5</v>
      </c>
      <c r="O4" s="34" t="s">
        <v>91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SUM(D6:D12)</f>
        <v>5159510</v>
      </c>
      <c r="E5" s="26">
        <f>SUM(E6:E12)</f>
        <v>1803</v>
      </c>
      <c r="F5" s="26">
        <f>SUM(F6:F12)</f>
        <v>0</v>
      </c>
      <c r="G5" s="26">
        <f>SUM(G6:G12)</f>
        <v>100811</v>
      </c>
      <c r="H5" s="26">
        <f>SUM(H6:H12)</f>
        <v>0</v>
      </c>
      <c r="I5" s="26">
        <f>SUM(I6:I12)</f>
        <v>0</v>
      </c>
      <c r="J5" s="26">
        <f>SUM(J6:J12)</f>
        <v>0</v>
      </c>
      <c r="K5" s="26">
        <f>SUM(K6:K12)</f>
        <v>2291243</v>
      </c>
      <c r="L5" s="26">
        <f>SUM(L6:L12)</f>
        <v>0</v>
      </c>
      <c r="M5" s="26">
        <f>SUM(M6:M12)</f>
        <v>0</v>
      </c>
      <c r="N5" s="26">
        <f>SUM(N6:N12)</f>
        <v>0</v>
      </c>
      <c r="O5" s="27">
        <f>SUM(D5:N5)</f>
        <v>7553367</v>
      </c>
      <c r="P5" s="32">
        <f>(O5/P$36)</f>
        <v>320.12574698029243</v>
      </c>
      <c r="Q5" s="6"/>
    </row>
    <row r="6" spans="1:134">
      <c r="A6" s="12"/>
      <c r="B6" s="44">
        <v>511</v>
      </c>
      <c r="C6" s="20" t="s">
        <v>19</v>
      </c>
      <c r="D6" s="46">
        <v>47560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47560</v>
      </c>
      <c r="P6" s="47">
        <f>(O6/P$36)</f>
        <v>2.0156812884085613</v>
      </c>
      <c r="Q6" s="9"/>
    </row>
    <row r="7" spans="1:134">
      <c r="A7" s="12"/>
      <c r="B7" s="44">
        <v>512</v>
      </c>
      <c r="C7" s="20" t="s">
        <v>20</v>
      </c>
      <c r="D7" s="46">
        <v>1107860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1107860</v>
      </c>
      <c r="P7" s="47">
        <f>(O7/P$36)</f>
        <v>46.953168044077138</v>
      </c>
      <c r="Q7" s="9"/>
    </row>
    <row r="8" spans="1:134">
      <c r="A8" s="12"/>
      <c r="B8" s="44">
        <v>513</v>
      </c>
      <c r="C8" s="20" t="s">
        <v>21</v>
      </c>
      <c r="D8" s="46">
        <v>1203375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1203375</v>
      </c>
      <c r="P8" s="47">
        <f>(O8/P$36)</f>
        <v>51.001271455816912</v>
      </c>
      <c r="Q8" s="9"/>
    </row>
    <row r="9" spans="1:134">
      <c r="A9" s="12"/>
      <c r="B9" s="44">
        <v>514</v>
      </c>
      <c r="C9" s="20" t="s">
        <v>22</v>
      </c>
      <c r="D9" s="46">
        <v>232439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232439</v>
      </c>
      <c r="P9" s="47">
        <f>(O9/P$36)</f>
        <v>9.8511972875609235</v>
      </c>
      <c r="Q9" s="9"/>
    </row>
    <row r="10" spans="1:134">
      <c r="A10" s="12"/>
      <c r="B10" s="44">
        <v>515</v>
      </c>
      <c r="C10" s="20" t="s">
        <v>23</v>
      </c>
      <c r="D10" s="46">
        <v>501948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501948</v>
      </c>
      <c r="P10" s="47">
        <f>(O10/P$36)</f>
        <v>21.273490146217419</v>
      </c>
      <c r="Q10" s="9"/>
    </row>
    <row r="11" spans="1:134">
      <c r="A11" s="12"/>
      <c r="B11" s="44">
        <v>518</v>
      </c>
      <c r="C11" s="20" t="s">
        <v>25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2291243</v>
      </c>
      <c r="L11" s="46">
        <v>0</v>
      </c>
      <c r="M11" s="46">
        <v>0</v>
      </c>
      <c r="N11" s="46">
        <v>0</v>
      </c>
      <c r="O11" s="46">
        <f t="shared" si="0"/>
        <v>2291243</v>
      </c>
      <c r="P11" s="47">
        <f>(O11/P$36)</f>
        <v>97.107141343504978</v>
      </c>
      <c r="Q11" s="9"/>
    </row>
    <row r="12" spans="1:134">
      <c r="A12" s="12"/>
      <c r="B12" s="44">
        <v>519</v>
      </c>
      <c r="C12" s="20" t="s">
        <v>26</v>
      </c>
      <c r="D12" s="46">
        <v>2066328</v>
      </c>
      <c r="E12" s="46">
        <v>1803</v>
      </c>
      <c r="F12" s="46">
        <v>0</v>
      </c>
      <c r="G12" s="46">
        <v>100811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2168942</v>
      </c>
      <c r="P12" s="47">
        <f>(O12/P$36)</f>
        <v>91.923797414706499</v>
      </c>
      <c r="Q12" s="9"/>
    </row>
    <row r="13" spans="1:134" ht="15.75">
      <c r="A13" s="28" t="s">
        <v>27</v>
      </c>
      <c r="B13" s="29"/>
      <c r="C13" s="30"/>
      <c r="D13" s="31">
        <f>SUM(D14:D16)</f>
        <v>10202574</v>
      </c>
      <c r="E13" s="31">
        <f>SUM(E14:E16)</f>
        <v>835151</v>
      </c>
      <c r="F13" s="31">
        <f>SUM(F14:F16)</f>
        <v>0</v>
      </c>
      <c r="G13" s="31">
        <f>SUM(G14:G16)</f>
        <v>534646</v>
      </c>
      <c r="H13" s="31">
        <f>SUM(H14:H16)</f>
        <v>0</v>
      </c>
      <c r="I13" s="31">
        <f>SUM(I14:I16)</f>
        <v>0</v>
      </c>
      <c r="J13" s="31">
        <f>SUM(J14:J16)</f>
        <v>0</v>
      </c>
      <c r="K13" s="31">
        <f>SUM(K14:K16)</f>
        <v>0</v>
      </c>
      <c r="L13" s="31">
        <f>SUM(L14:L16)</f>
        <v>0</v>
      </c>
      <c r="M13" s="31">
        <f>SUM(M14:M16)</f>
        <v>0</v>
      </c>
      <c r="N13" s="31">
        <f>SUM(N14:N16)</f>
        <v>0</v>
      </c>
      <c r="O13" s="42">
        <f>SUM(D13:N13)</f>
        <v>11572371</v>
      </c>
      <c r="P13" s="43">
        <f>(O13/P$36)</f>
        <v>490.45861411315957</v>
      </c>
      <c r="Q13" s="10"/>
    </row>
    <row r="14" spans="1:134">
      <c r="A14" s="12"/>
      <c r="B14" s="44">
        <v>521</v>
      </c>
      <c r="C14" s="20" t="s">
        <v>28</v>
      </c>
      <c r="D14" s="46">
        <v>5533329</v>
      </c>
      <c r="E14" s="46">
        <v>75714</v>
      </c>
      <c r="F14" s="46">
        <v>0</v>
      </c>
      <c r="G14" s="46">
        <v>323787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5932830</v>
      </c>
      <c r="P14" s="47">
        <f>(O14/P$36)</f>
        <v>251.44437380801017</v>
      </c>
      <c r="Q14" s="9"/>
    </row>
    <row r="15" spans="1:134">
      <c r="A15" s="12"/>
      <c r="B15" s="44">
        <v>522</v>
      </c>
      <c r="C15" s="20" t="s">
        <v>29</v>
      </c>
      <c r="D15" s="46">
        <v>4669245</v>
      </c>
      <c r="E15" s="46">
        <v>1721</v>
      </c>
      <c r="F15" s="46">
        <v>0</v>
      </c>
      <c r="G15" s="46">
        <v>210859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16" si="1">SUM(D15:N15)</f>
        <v>4881825</v>
      </c>
      <c r="P15" s="47">
        <f>(O15/P$36)</f>
        <v>206.900826446281</v>
      </c>
      <c r="Q15" s="9"/>
    </row>
    <row r="16" spans="1:134">
      <c r="A16" s="12"/>
      <c r="B16" s="44">
        <v>524</v>
      </c>
      <c r="C16" s="20" t="s">
        <v>30</v>
      </c>
      <c r="D16" s="46">
        <v>0</v>
      </c>
      <c r="E16" s="46">
        <v>757716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757716</v>
      </c>
      <c r="P16" s="47">
        <f>(O16/P$36)</f>
        <v>32.113413858868405</v>
      </c>
      <c r="Q16" s="9"/>
    </row>
    <row r="17" spans="1:17" ht="15.75">
      <c r="A17" s="28" t="s">
        <v>31</v>
      </c>
      <c r="B17" s="29"/>
      <c r="C17" s="30"/>
      <c r="D17" s="31">
        <f>SUM(D18:D21)</f>
        <v>0</v>
      </c>
      <c r="E17" s="31">
        <f>SUM(E18:E21)</f>
        <v>885673</v>
      </c>
      <c r="F17" s="31">
        <f>SUM(F18:F21)</f>
        <v>0</v>
      </c>
      <c r="G17" s="31">
        <f>SUM(G18:G21)</f>
        <v>0</v>
      </c>
      <c r="H17" s="31">
        <f>SUM(H18:H21)</f>
        <v>0</v>
      </c>
      <c r="I17" s="31">
        <f>SUM(I18:I21)</f>
        <v>9357821</v>
      </c>
      <c r="J17" s="31">
        <f>SUM(J18:J21)</f>
        <v>0</v>
      </c>
      <c r="K17" s="31">
        <f>SUM(K18:K21)</f>
        <v>0</v>
      </c>
      <c r="L17" s="31">
        <f>SUM(L18:L21)</f>
        <v>0</v>
      </c>
      <c r="M17" s="31">
        <f>SUM(M18:M21)</f>
        <v>0</v>
      </c>
      <c r="N17" s="31">
        <f>SUM(N18:N21)</f>
        <v>0</v>
      </c>
      <c r="O17" s="42">
        <f>SUM(D17:N17)</f>
        <v>10243494</v>
      </c>
      <c r="P17" s="43">
        <f>(O17/P$36)</f>
        <v>434.13833439287987</v>
      </c>
      <c r="Q17" s="10"/>
    </row>
    <row r="18" spans="1:17">
      <c r="A18" s="12"/>
      <c r="B18" s="44">
        <v>533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2614160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29" si="2">SUM(D18:N18)</f>
        <v>2614160</v>
      </c>
      <c r="P18" s="47">
        <f>(O18/P$36)</f>
        <v>110.79296461114643</v>
      </c>
      <c r="Q18" s="9"/>
    </row>
    <row r="19" spans="1:17">
      <c r="A19" s="12"/>
      <c r="B19" s="44">
        <v>535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2735655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2735655</v>
      </c>
      <c r="P19" s="47">
        <f>(O19/P$36)</f>
        <v>115.94214876033058</v>
      </c>
      <c r="Q19" s="9"/>
    </row>
    <row r="20" spans="1:17">
      <c r="A20" s="12"/>
      <c r="B20" s="44">
        <v>536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4008006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4008006</v>
      </c>
      <c r="P20" s="47">
        <f>(O20/P$36)</f>
        <v>169.86675143038781</v>
      </c>
      <c r="Q20" s="9"/>
    </row>
    <row r="21" spans="1:17">
      <c r="A21" s="12"/>
      <c r="B21" s="44">
        <v>538</v>
      </c>
      <c r="C21" s="20" t="s">
        <v>92</v>
      </c>
      <c r="D21" s="46">
        <v>0</v>
      </c>
      <c r="E21" s="46">
        <v>885673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885673</v>
      </c>
      <c r="P21" s="47">
        <f>(O21/P$36)</f>
        <v>37.536469591015049</v>
      </c>
      <c r="Q21" s="9"/>
    </row>
    <row r="22" spans="1:17" ht="15.75">
      <c r="A22" s="28" t="s">
        <v>35</v>
      </c>
      <c r="B22" s="29"/>
      <c r="C22" s="30"/>
      <c r="D22" s="31">
        <f>SUM(D23:D23)</f>
        <v>173115</v>
      </c>
      <c r="E22" s="31">
        <f>SUM(E23:E23)</f>
        <v>1508609</v>
      </c>
      <c r="F22" s="31">
        <f>SUM(F23:F23)</f>
        <v>0</v>
      </c>
      <c r="G22" s="31">
        <f>SUM(G23:G23)</f>
        <v>911488</v>
      </c>
      <c r="H22" s="31">
        <f>SUM(H23:H23)</f>
        <v>0</v>
      </c>
      <c r="I22" s="31">
        <f>SUM(I23:I23)</f>
        <v>0</v>
      </c>
      <c r="J22" s="31">
        <f>SUM(J23:J23)</f>
        <v>0</v>
      </c>
      <c r="K22" s="31">
        <f>SUM(K23:K23)</f>
        <v>0</v>
      </c>
      <c r="L22" s="31">
        <f>SUM(L23:L23)</f>
        <v>0</v>
      </c>
      <c r="M22" s="31">
        <f>SUM(M23:M23)</f>
        <v>0</v>
      </c>
      <c r="N22" s="31">
        <f>SUM(N23:N23)</f>
        <v>0</v>
      </c>
      <c r="O22" s="31">
        <f t="shared" si="2"/>
        <v>2593212</v>
      </c>
      <c r="P22" s="43">
        <f>(O22/P$36)</f>
        <v>109.90514939605849</v>
      </c>
      <c r="Q22" s="10"/>
    </row>
    <row r="23" spans="1:17">
      <c r="A23" s="12"/>
      <c r="B23" s="44">
        <v>541</v>
      </c>
      <c r="C23" s="20" t="s">
        <v>36</v>
      </c>
      <c r="D23" s="46">
        <v>173115</v>
      </c>
      <c r="E23" s="46">
        <v>1508609</v>
      </c>
      <c r="F23" s="46">
        <v>0</v>
      </c>
      <c r="G23" s="46">
        <v>911488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2593212</v>
      </c>
      <c r="P23" s="47">
        <f>(O23/P$36)</f>
        <v>109.90514939605849</v>
      </c>
      <c r="Q23" s="9"/>
    </row>
    <row r="24" spans="1:17" ht="15.75">
      <c r="A24" s="28" t="s">
        <v>38</v>
      </c>
      <c r="B24" s="29"/>
      <c r="C24" s="30"/>
      <c r="D24" s="31">
        <f>SUM(D25:D26)</f>
        <v>301901</v>
      </c>
      <c r="E24" s="31">
        <f>SUM(E25:E26)</f>
        <v>678502</v>
      </c>
      <c r="F24" s="31">
        <f>SUM(F25:F26)</f>
        <v>0</v>
      </c>
      <c r="G24" s="31">
        <f>SUM(G25:G26)</f>
        <v>0</v>
      </c>
      <c r="H24" s="31">
        <f>SUM(H25:H26)</f>
        <v>0</v>
      </c>
      <c r="I24" s="31">
        <f>SUM(I25:I26)</f>
        <v>0</v>
      </c>
      <c r="J24" s="31">
        <f>SUM(J25:J26)</f>
        <v>0</v>
      </c>
      <c r="K24" s="31">
        <f>SUM(K25:K26)</f>
        <v>0</v>
      </c>
      <c r="L24" s="31">
        <f>SUM(L25:L26)</f>
        <v>0</v>
      </c>
      <c r="M24" s="31">
        <f>SUM(M25:M26)</f>
        <v>0</v>
      </c>
      <c r="N24" s="31">
        <f>SUM(N25:N26)</f>
        <v>0</v>
      </c>
      <c r="O24" s="31">
        <f t="shared" si="2"/>
        <v>980403</v>
      </c>
      <c r="P24" s="43">
        <f>(O24/P$36)</f>
        <v>41.551303242212335</v>
      </c>
      <c r="Q24" s="10"/>
    </row>
    <row r="25" spans="1:17">
      <c r="A25" s="13"/>
      <c r="B25" s="45">
        <v>551</v>
      </c>
      <c r="C25" s="21" t="s">
        <v>97</v>
      </c>
      <c r="D25" s="46">
        <v>301901</v>
      </c>
      <c r="E25" s="46">
        <v>581078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882979</v>
      </c>
      <c r="P25" s="47">
        <f>(O25/P$36)</f>
        <v>37.422292858656498</v>
      </c>
      <c r="Q25" s="9"/>
    </row>
    <row r="26" spans="1:17">
      <c r="A26" s="13"/>
      <c r="B26" s="45">
        <v>552</v>
      </c>
      <c r="C26" s="21" t="s">
        <v>86</v>
      </c>
      <c r="D26" s="46">
        <v>0</v>
      </c>
      <c r="E26" s="46">
        <v>97424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97424</v>
      </c>
      <c r="P26" s="47">
        <f>(O26/P$36)</f>
        <v>4.1290103835558378</v>
      </c>
      <c r="Q26" s="9"/>
    </row>
    <row r="27" spans="1:17" ht="15.75">
      <c r="A27" s="28" t="s">
        <v>40</v>
      </c>
      <c r="B27" s="29"/>
      <c r="C27" s="30"/>
      <c r="D27" s="31">
        <f>SUM(D28:D29)</f>
        <v>1897242</v>
      </c>
      <c r="E27" s="31">
        <f>SUM(E28:E29)</f>
        <v>35506</v>
      </c>
      <c r="F27" s="31">
        <f>SUM(F28:F29)</f>
        <v>0</v>
      </c>
      <c r="G27" s="31">
        <f>SUM(G28:G29)</f>
        <v>27963</v>
      </c>
      <c r="H27" s="31">
        <f>SUM(H28:H29)</f>
        <v>0</v>
      </c>
      <c r="I27" s="31">
        <f>SUM(I28:I29)</f>
        <v>0</v>
      </c>
      <c r="J27" s="31">
        <f>SUM(J28:J29)</f>
        <v>0</v>
      </c>
      <c r="K27" s="31">
        <f>SUM(K28:K29)</f>
        <v>0</v>
      </c>
      <c r="L27" s="31">
        <f>SUM(L28:L29)</f>
        <v>0</v>
      </c>
      <c r="M27" s="31">
        <f>SUM(M28:M29)</f>
        <v>0</v>
      </c>
      <c r="N27" s="31">
        <f>SUM(N28:N29)</f>
        <v>0</v>
      </c>
      <c r="O27" s="31">
        <f>SUM(D27:N27)</f>
        <v>1960711</v>
      </c>
      <c r="P27" s="43">
        <f>(O27/P$36)</f>
        <v>83.09858020767112</v>
      </c>
      <c r="Q27" s="9"/>
    </row>
    <row r="28" spans="1:17">
      <c r="A28" s="12"/>
      <c r="B28" s="44">
        <v>571</v>
      </c>
      <c r="C28" s="20" t="s">
        <v>41</v>
      </c>
      <c r="D28" s="46">
        <v>854053</v>
      </c>
      <c r="E28" s="46">
        <v>32213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886266</v>
      </c>
      <c r="P28" s="47">
        <f>(O28/P$36)</f>
        <v>37.561602034329304</v>
      </c>
      <c r="Q28" s="9"/>
    </row>
    <row r="29" spans="1:17">
      <c r="A29" s="12"/>
      <c r="B29" s="44">
        <v>572</v>
      </c>
      <c r="C29" s="20" t="s">
        <v>42</v>
      </c>
      <c r="D29" s="46">
        <v>1043189</v>
      </c>
      <c r="E29" s="46">
        <v>3293</v>
      </c>
      <c r="F29" s="46">
        <v>0</v>
      </c>
      <c r="G29" s="46">
        <v>27963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1074445</v>
      </c>
      <c r="P29" s="47">
        <f>(O29/P$36)</f>
        <v>45.536978173341808</v>
      </c>
      <c r="Q29" s="9"/>
    </row>
    <row r="30" spans="1:17" ht="15.75">
      <c r="A30" s="28" t="s">
        <v>45</v>
      </c>
      <c r="B30" s="29"/>
      <c r="C30" s="30"/>
      <c r="D30" s="31">
        <f>SUM(D31:D33)</f>
        <v>1288300</v>
      </c>
      <c r="E30" s="31">
        <f>SUM(E31:E33)</f>
        <v>0</v>
      </c>
      <c r="F30" s="31">
        <f>SUM(F31:F33)</f>
        <v>0</v>
      </c>
      <c r="G30" s="31">
        <f>SUM(G31:G33)</f>
        <v>0</v>
      </c>
      <c r="H30" s="31">
        <f>SUM(H31:H33)</f>
        <v>0</v>
      </c>
      <c r="I30" s="31">
        <f>SUM(I31:I33)</f>
        <v>3979067</v>
      </c>
      <c r="J30" s="31">
        <f>SUM(J31:J33)</f>
        <v>0</v>
      </c>
      <c r="K30" s="31">
        <f>SUM(K31:K33)</f>
        <v>0</v>
      </c>
      <c r="L30" s="31">
        <f>SUM(L31:L33)</f>
        <v>0</v>
      </c>
      <c r="M30" s="31">
        <f>SUM(M31:M33)</f>
        <v>0</v>
      </c>
      <c r="N30" s="31">
        <f>SUM(N31:N33)</f>
        <v>0</v>
      </c>
      <c r="O30" s="31">
        <f>SUM(D30:N30)</f>
        <v>5267367</v>
      </c>
      <c r="P30" s="43">
        <f>(O30/P$36)</f>
        <v>223.24081373172282</v>
      </c>
      <c r="Q30" s="9"/>
    </row>
    <row r="31" spans="1:17">
      <c r="A31" s="12"/>
      <c r="B31" s="44">
        <v>581</v>
      </c>
      <c r="C31" s="20" t="s">
        <v>94</v>
      </c>
      <c r="D31" s="46">
        <v>1288300</v>
      </c>
      <c r="E31" s="46">
        <v>0</v>
      </c>
      <c r="F31" s="46">
        <v>0</v>
      </c>
      <c r="G31" s="46">
        <v>0</v>
      </c>
      <c r="H31" s="46">
        <v>0</v>
      </c>
      <c r="I31" s="46">
        <v>3676243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4964543</v>
      </c>
      <c r="P31" s="47">
        <f>(O31/P$36)</f>
        <v>210.40656918838738</v>
      </c>
      <c r="Q31" s="9"/>
    </row>
    <row r="32" spans="1:17">
      <c r="A32" s="12"/>
      <c r="B32" s="44">
        <v>590</v>
      </c>
      <c r="C32" s="20" t="s">
        <v>56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7074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ref="O32:O33" si="3">SUM(D32:N32)</f>
        <v>7074</v>
      </c>
      <c r="P32" s="47">
        <f>(O32/P$36)</f>
        <v>0.29980928162746345</v>
      </c>
      <c r="Q32" s="9"/>
    </row>
    <row r="33" spans="1:120" ht="15.75" thickBot="1">
      <c r="A33" s="12"/>
      <c r="B33" s="44">
        <v>591</v>
      </c>
      <c r="C33" s="20" t="s">
        <v>44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295750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3"/>
        <v>295750</v>
      </c>
      <c r="P33" s="47">
        <f>(O33/P$36)</f>
        <v>12.534435261707989</v>
      </c>
      <c r="Q33" s="9"/>
    </row>
    <row r="34" spans="1:120" ht="16.5" thickBot="1">
      <c r="A34" s="14" t="s">
        <v>10</v>
      </c>
      <c r="B34" s="23"/>
      <c r="C34" s="22"/>
      <c r="D34" s="15">
        <f>SUM(D5,D13,D17,D22,D24,D27,D30)</f>
        <v>19022642</v>
      </c>
      <c r="E34" s="15">
        <f t="shared" ref="E34:N34" si="4">SUM(E5,E13,E17,E22,E24,E27,E30)</f>
        <v>3945244</v>
      </c>
      <c r="F34" s="15">
        <f t="shared" si="4"/>
        <v>0</v>
      </c>
      <c r="G34" s="15">
        <f t="shared" si="4"/>
        <v>1574908</v>
      </c>
      <c r="H34" s="15">
        <f t="shared" si="4"/>
        <v>0</v>
      </c>
      <c r="I34" s="15">
        <f t="shared" si="4"/>
        <v>13336888</v>
      </c>
      <c r="J34" s="15">
        <f t="shared" si="4"/>
        <v>0</v>
      </c>
      <c r="K34" s="15">
        <f t="shared" si="4"/>
        <v>2291243</v>
      </c>
      <c r="L34" s="15">
        <f t="shared" si="4"/>
        <v>0</v>
      </c>
      <c r="M34" s="15">
        <f t="shared" si="4"/>
        <v>0</v>
      </c>
      <c r="N34" s="15">
        <f t="shared" si="4"/>
        <v>0</v>
      </c>
      <c r="O34" s="15">
        <f>SUM(D34:N34)</f>
        <v>40170925</v>
      </c>
      <c r="P34" s="37">
        <f>(O34/P$36)</f>
        <v>1702.5185420639966</v>
      </c>
      <c r="Q34" s="6"/>
      <c r="R34" s="2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</row>
    <row r="35" spans="1:120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9"/>
    </row>
    <row r="36" spans="1:120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93" t="s">
        <v>98</v>
      </c>
      <c r="N36" s="93"/>
      <c r="O36" s="93"/>
      <c r="P36" s="41">
        <v>23595</v>
      </c>
    </row>
    <row r="37" spans="1:120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6"/>
    </row>
    <row r="38" spans="1:120" ht="15.75" customHeight="1" thickBot="1">
      <c r="A38" s="97" t="s">
        <v>50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9"/>
    </row>
  </sheetData>
  <mergeCells count="10">
    <mergeCell ref="M36:O36"/>
    <mergeCell ref="A37:P37"/>
    <mergeCell ref="A38:P3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4503883</v>
      </c>
      <c r="E5" s="26">
        <f t="shared" si="0"/>
        <v>1182444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1408286</v>
      </c>
      <c r="L5" s="26">
        <f t="shared" si="0"/>
        <v>0</v>
      </c>
      <c r="M5" s="26">
        <f t="shared" si="0"/>
        <v>0</v>
      </c>
      <c r="N5" s="27">
        <f>SUM(D5:M5)</f>
        <v>7094613</v>
      </c>
      <c r="O5" s="32">
        <f t="shared" ref="O5:O31" si="1">(N5/O$33)</f>
        <v>377.47342378292097</v>
      </c>
      <c r="P5" s="6"/>
    </row>
    <row r="6" spans="1:133">
      <c r="A6" s="12"/>
      <c r="B6" s="44">
        <v>511</v>
      </c>
      <c r="C6" s="20" t="s">
        <v>19</v>
      </c>
      <c r="D6" s="46">
        <v>42727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42727</v>
      </c>
      <c r="O6" s="47">
        <f t="shared" si="1"/>
        <v>2.2733173716413941</v>
      </c>
      <c r="P6" s="9"/>
    </row>
    <row r="7" spans="1:133">
      <c r="A7" s="12"/>
      <c r="B7" s="44">
        <v>512</v>
      </c>
      <c r="C7" s="20" t="s">
        <v>20</v>
      </c>
      <c r="D7" s="46">
        <v>598149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598149</v>
      </c>
      <c r="O7" s="47">
        <f t="shared" si="1"/>
        <v>31.824900239425379</v>
      </c>
      <c r="P7" s="9"/>
    </row>
    <row r="8" spans="1:133">
      <c r="A8" s="12"/>
      <c r="B8" s="44">
        <v>513</v>
      </c>
      <c r="C8" s="20" t="s">
        <v>21</v>
      </c>
      <c r="D8" s="46">
        <v>1630229</v>
      </c>
      <c r="E8" s="46">
        <v>178989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1809218</v>
      </c>
      <c r="O8" s="47">
        <f t="shared" si="1"/>
        <v>96.260601223729722</v>
      </c>
      <c r="P8" s="9"/>
    </row>
    <row r="9" spans="1:133">
      <c r="A9" s="12"/>
      <c r="B9" s="44">
        <v>514</v>
      </c>
      <c r="C9" s="20" t="s">
        <v>22</v>
      </c>
      <c r="D9" s="46">
        <v>169959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169959</v>
      </c>
      <c r="O9" s="47">
        <f t="shared" si="1"/>
        <v>9.0427773343974458</v>
      </c>
      <c r="P9" s="9"/>
    </row>
    <row r="10" spans="1:133">
      <c r="A10" s="12"/>
      <c r="B10" s="44">
        <v>515</v>
      </c>
      <c r="C10" s="20" t="s">
        <v>23</v>
      </c>
      <c r="D10" s="46">
        <v>395896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395896</v>
      </c>
      <c r="O10" s="47">
        <f t="shared" si="1"/>
        <v>21.063899973397181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440000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440000</v>
      </c>
      <c r="O11" s="47">
        <f t="shared" si="1"/>
        <v>23.410481511040171</v>
      </c>
      <c r="P11" s="9"/>
    </row>
    <row r="12" spans="1:133">
      <c r="A12" s="12"/>
      <c r="B12" s="44">
        <v>518</v>
      </c>
      <c r="C12" s="20" t="s">
        <v>25</v>
      </c>
      <c r="D12" s="46">
        <v>202870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1408286</v>
      </c>
      <c r="L12" s="46">
        <v>0</v>
      </c>
      <c r="M12" s="46">
        <v>0</v>
      </c>
      <c r="N12" s="46">
        <f t="shared" si="2"/>
        <v>1611156</v>
      </c>
      <c r="O12" s="47">
        <f t="shared" si="1"/>
        <v>85.722585794094172</v>
      </c>
      <c r="P12" s="9"/>
    </row>
    <row r="13" spans="1:133">
      <c r="A13" s="12"/>
      <c r="B13" s="44">
        <v>519</v>
      </c>
      <c r="C13" s="20" t="s">
        <v>26</v>
      </c>
      <c r="D13" s="46">
        <v>1464053</v>
      </c>
      <c r="E13" s="46">
        <v>563455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2027508</v>
      </c>
      <c r="O13" s="47">
        <f t="shared" si="1"/>
        <v>107.87486033519554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6972253</v>
      </c>
      <c r="E14" s="31">
        <f t="shared" si="3"/>
        <v>287206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1" si="4">SUM(D14:M14)</f>
        <v>7259459</v>
      </c>
      <c r="O14" s="43">
        <f t="shared" si="1"/>
        <v>386.24416068103221</v>
      </c>
      <c r="P14" s="10"/>
    </row>
    <row r="15" spans="1:133">
      <c r="A15" s="12"/>
      <c r="B15" s="44">
        <v>521</v>
      </c>
      <c r="C15" s="20" t="s">
        <v>28</v>
      </c>
      <c r="D15" s="46">
        <v>4711346</v>
      </c>
      <c r="E15" s="46">
        <v>234274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4945620</v>
      </c>
      <c r="O15" s="47">
        <f t="shared" si="1"/>
        <v>263.13487629688746</v>
      </c>
      <c r="P15" s="9"/>
    </row>
    <row r="16" spans="1:133">
      <c r="A16" s="12"/>
      <c r="B16" s="44">
        <v>522</v>
      </c>
      <c r="C16" s="20" t="s">
        <v>29</v>
      </c>
      <c r="D16" s="46">
        <v>2057585</v>
      </c>
      <c r="E16" s="46">
        <v>52932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2110517</v>
      </c>
      <c r="O16" s="47">
        <f t="shared" si="1"/>
        <v>112.29140728917265</v>
      </c>
      <c r="P16" s="9"/>
    </row>
    <row r="17" spans="1:119">
      <c r="A17" s="12"/>
      <c r="B17" s="44">
        <v>524</v>
      </c>
      <c r="C17" s="20" t="s">
        <v>30</v>
      </c>
      <c r="D17" s="46">
        <v>203322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203322</v>
      </c>
      <c r="O17" s="47">
        <f t="shared" si="1"/>
        <v>10.817877094972067</v>
      </c>
      <c r="P17" s="9"/>
    </row>
    <row r="18" spans="1:119" ht="15.75">
      <c r="A18" s="28" t="s">
        <v>31</v>
      </c>
      <c r="B18" s="29"/>
      <c r="C18" s="30"/>
      <c r="D18" s="31">
        <f t="shared" ref="D18:M18" si="5">SUM(D19:D21)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7014547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7014547</v>
      </c>
      <c r="O18" s="43">
        <f t="shared" si="1"/>
        <v>373.21346102686886</v>
      </c>
      <c r="P18" s="10"/>
    </row>
    <row r="19" spans="1:119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1425177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1425177</v>
      </c>
      <c r="O19" s="47">
        <f t="shared" si="1"/>
        <v>75.827454110135676</v>
      </c>
      <c r="P19" s="9"/>
    </row>
    <row r="20" spans="1:119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1630805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1630805</v>
      </c>
      <c r="O20" s="47">
        <f t="shared" si="1"/>
        <v>86.768023410481504</v>
      </c>
      <c r="P20" s="9"/>
    </row>
    <row r="21" spans="1:119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3958565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3958565</v>
      </c>
      <c r="O21" s="47">
        <f t="shared" si="1"/>
        <v>210.61798350625168</v>
      </c>
      <c r="P21" s="9"/>
    </row>
    <row r="22" spans="1:119" ht="15.75">
      <c r="A22" s="28" t="s">
        <v>35</v>
      </c>
      <c r="B22" s="29"/>
      <c r="C22" s="30"/>
      <c r="D22" s="31">
        <f t="shared" ref="D22:M22" si="6">SUM(D23:D24)</f>
        <v>101597</v>
      </c>
      <c r="E22" s="31">
        <f t="shared" si="6"/>
        <v>3190567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3292164</v>
      </c>
      <c r="O22" s="43">
        <f t="shared" si="1"/>
        <v>175.16169193934556</v>
      </c>
      <c r="P22" s="10"/>
    </row>
    <row r="23" spans="1:119">
      <c r="A23" s="12"/>
      <c r="B23" s="44">
        <v>541</v>
      </c>
      <c r="C23" s="20" t="s">
        <v>36</v>
      </c>
      <c r="D23" s="46">
        <v>0</v>
      </c>
      <c r="E23" s="46">
        <v>3190567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3190567</v>
      </c>
      <c r="O23" s="47">
        <f t="shared" si="1"/>
        <v>169.7561585528066</v>
      </c>
      <c r="P23" s="9"/>
    </row>
    <row r="24" spans="1:119">
      <c r="A24" s="12"/>
      <c r="B24" s="44">
        <v>549</v>
      </c>
      <c r="C24" s="20" t="s">
        <v>37</v>
      </c>
      <c r="D24" s="46">
        <v>101597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101597</v>
      </c>
      <c r="O24" s="47">
        <f t="shared" si="1"/>
        <v>5.4055333865389734</v>
      </c>
      <c r="P24" s="9"/>
    </row>
    <row r="25" spans="1:119" ht="15.75">
      <c r="A25" s="28" t="s">
        <v>40</v>
      </c>
      <c r="B25" s="29"/>
      <c r="C25" s="30"/>
      <c r="D25" s="31">
        <f t="shared" ref="D25:M25" si="7">SUM(D26:D27)</f>
        <v>1559505</v>
      </c>
      <c r="E25" s="31">
        <f t="shared" si="7"/>
        <v>274550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1834055</v>
      </c>
      <c r="O25" s="43">
        <f t="shared" si="1"/>
        <v>97.582069699388128</v>
      </c>
      <c r="P25" s="9"/>
    </row>
    <row r="26" spans="1:119">
      <c r="A26" s="12"/>
      <c r="B26" s="44">
        <v>571</v>
      </c>
      <c r="C26" s="20" t="s">
        <v>41</v>
      </c>
      <c r="D26" s="46">
        <v>747945</v>
      </c>
      <c r="E26" s="46">
        <v>209414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957359</v>
      </c>
      <c r="O26" s="47">
        <f t="shared" si="1"/>
        <v>50.936898111199788</v>
      </c>
      <c r="P26" s="9"/>
    </row>
    <row r="27" spans="1:119">
      <c r="A27" s="12"/>
      <c r="B27" s="44">
        <v>572</v>
      </c>
      <c r="C27" s="20" t="s">
        <v>42</v>
      </c>
      <c r="D27" s="46">
        <v>811560</v>
      </c>
      <c r="E27" s="46">
        <v>65136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876696</v>
      </c>
      <c r="O27" s="47">
        <f t="shared" si="1"/>
        <v>46.645171588188347</v>
      </c>
      <c r="P27" s="9"/>
    </row>
    <row r="28" spans="1:119" ht="15.75">
      <c r="A28" s="28" t="s">
        <v>45</v>
      </c>
      <c r="B28" s="29"/>
      <c r="C28" s="30"/>
      <c r="D28" s="31">
        <f t="shared" ref="D28:M28" si="8">SUM(D29:D30)</f>
        <v>422072</v>
      </c>
      <c r="E28" s="31">
        <f t="shared" si="8"/>
        <v>315006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1829147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2566225</v>
      </c>
      <c r="O28" s="43">
        <f t="shared" si="1"/>
        <v>136.53764299015697</v>
      </c>
      <c r="P28" s="9"/>
    </row>
    <row r="29" spans="1:119">
      <c r="A29" s="12"/>
      <c r="B29" s="44">
        <v>581</v>
      </c>
      <c r="C29" s="20" t="s">
        <v>43</v>
      </c>
      <c r="D29" s="46">
        <v>422072</v>
      </c>
      <c r="E29" s="46">
        <v>244245</v>
      </c>
      <c r="F29" s="46">
        <v>0</v>
      </c>
      <c r="G29" s="46">
        <v>0</v>
      </c>
      <c r="H29" s="46">
        <v>0</v>
      </c>
      <c r="I29" s="46">
        <v>1549516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2215833</v>
      </c>
      <c r="O29" s="47">
        <f t="shared" si="1"/>
        <v>117.89481245011972</v>
      </c>
      <c r="P29" s="9"/>
    </row>
    <row r="30" spans="1:119" ht="15.75" thickBot="1">
      <c r="A30" s="12"/>
      <c r="B30" s="44">
        <v>591</v>
      </c>
      <c r="C30" s="20" t="s">
        <v>44</v>
      </c>
      <c r="D30" s="46">
        <v>0</v>
      </c>
      <c r="E30" s="46">
        <v>70761</v>
      </c>
      <c r="F30" s="46">
        <v>0</v>
      </c>
      <c r="G30" s="46">
        <v>0</v>
      </c>
      <c r="H30" s="46">
        <v>0</v>
      </c>
      <c r="I30" s="46">
        <v>279631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350392</v>
      </c>
      <c r="O30" s="47">
        <f t="shared" si="1"/>
        <v>18.642830540037245</v>
      </c>
      <c r="P30" s="9"/>
    </row>
    <row r="31" spans="1:119" ht="16.5" thickBot="1">
      <c r="A31" s="14" t="s">
        <v>10</v>
      </c>
      <c r="B31" s="23"/>
      <c r="C31" s="22"/>
      <c r="D31" s="15">
        <f>SUM(D5,D14,D18,D22,D25,D28)</f>
        <v>13559310</v>
      </c>
      <c r="E31" s="15">
        <f t="shared" ref="E31:M31" si="9">SUM(E5,E14,E18,E22,E25,E28)</f>
        <v>5249773</v>
      </c>
      <c r="F31" s="15">
        <f t="shared" si="9"/>
        <v>0</v>
      </c>
      <c r="G31" s="15">
        <f t="shared" si="9"/>
        <v>0</v>
      </c>
      <c r="H31" s="15">
        <f t="shared" si="9"/>
        <v>0</v>
      </c>
      <c r="I31" s="15">
        <f t="shared" si="9"/>
        <v>8843694</v>
      </c>
      <c r="J31" s="15">
        <f t="shared" si="9"/>
        <v>0</v>
      </c>
      <c r="K31" s="15">
        <f t="shared" si="9"/>
        <v>1408286</v>
      </c>
      <c r="L31" s="15">
        <f t="shared" si="9"/>
        <v>0</v>
      </c>
      <c r="M31" s="15">
        <f t="shared" si="9"/>
        <v>0</v>
      </c>
      <c r="N31" s="15">
        <f t="shared" si="4"/>
        <v>29061063</v>
      </c>
      <c r="O31" s="37">
        <f t="shared" si="1"/>
        <v>1546.2124501197127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59</v>
      </c>
      <c r="M33" s="93"/>
      <c r="N33" s="93"/>
      <c r="O33" s="41">
        <v>18795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50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4590154</v>
      </c>
      <c r="E5" s="26">
        <f t="shared" si="0"/>
        <v>519297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920369</v>
      </c>
      <c r="L5" s="26">
        <f t="shared" si="0"/>
        <v>0</v>
      </c>
      <c r="M5" s="26">
        <f t="shared" si="0"/>
        <v>0</v>
      </c>
      <c r="N5" s="27">
        <f>SUM(D5:M5)</f>
        <v>6029820</v>
      </c>
      <c r="O5" s="32">
        <f t="shared" ref="O5:O31" si="1">(N5/O$33)</f>
        <v>324.69010823326693</v>
      </c>
      <c r="P5" s="6"/>
    </row>
    <row r="6" spans="1:133">
      <c r="A6" s="12"/>
      <c r="B6" s="44">
        <v>511</v>
      </c>
      <c r="C6" s="20" t="s">
        <v>19</v>
      </c>
      <c r="D6" s="46">
        <v>42628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42628</v>
      </c>
      <c r="O6" s="47">
        <f t="shared" si="1"/>
        <v>2.2954068170803943</v>
      </c>
      <c r="P6" s="9"/>
    </row>
    <row r="7" spans="1:133">
      <c r="A7" s="12"/>
      <c r="B7" s="44">
        <v>512</v>
      </c>
      <c r="C7" s="20" t="s">
        <v>20</v>
      </c>
      <c r="D7" s="46">
        <v>422403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422403</v>
      </c>
      <c r="O7" s="47">
        <f t="shared" si="1"/>
        <v>22.74530181465726</v>
      </c>
      <c r="P7" s="9"/>
    </row>
    <row r="8" spans="1:133">
      <c r="A8" s="12"/>
      <c r="B8" s="44">
        <v>513</v>
      </c>
      <c r="C8" s="20" t="s">
        <v>21</v>
      </c>
      <c r="D8" s="46">
        <v>1732358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1732358</v>
      </c>
      <c r="O8" s="47">
        <f t="shared" si="1"/>
        <v>93.282968068493886</v>
      </c>
      <c r="P8" s="9"/>
    </row>
    <row r="9" spans="1:133">
      <c r="A9" s="12"/>
      <c r="B9" s="44">
        <v>514</v>
      </c>
      <c r="C9" s="20" t="s">
        <v>22</v>
      </c>
      <c r="D9" s="46">
        <v>167074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167074</v>
      </c>
      <c r="O9" s="47">
        <f t="shared" si="1"/>
        <v>8.9964999192289046</v>
      </c>
      <c r="P9" s="9"/>
    </row>
    <row r="10" spans="1:133">
      <c r="A10" s="12"/>
      <c r="B10" s="44">
        <v>515</v>
      </c>
      <c r="C10" s="20" t="s">
        <v>23</v>
      </c>
      <c r="D10" s="46">
        <v>633780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633780</v>
      </c>
      <c r="O10" s="47">
        <f t="shared" si="1"/>
        <v>34.127402940067846</v>
      </c>
      <c r="P10" s="9"/>
    </row>
    <row r="11" spans="1:133">
      <c r="A11" s="12"/>
      <c r="B11" s="44">
        <v>517</v>
      </c>
      <c r="C11" s="20" t="s">
        <v>24</v>
      </c>
      <c r="D11" s="46">
        <v>255000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255000</v>
      </c>
      <c r="O11" s="47">
        <f t="shared" si="1"/>
        <v>13.731086101986969</v>
      </c>
      <c r="P11" s="9"/>
    </row>
    <row r="12" spans="1:133">
      <c r="A12" s="12"/>
      <c r="B12" s="44">
        <v>518</v>
      </c>
      <c r="C12" s="20" t="s">
        <v>25</v>
      </c>
      <c r="D12" s="46">
        <v>201886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920369</v>
      </c>
      <c r="L12" s="46">
        <v>0</v>
      </c>
      <c r="M12" s="46">
        <v>0</v>
      </c>
      <c r="N12" s="46">
        <f t="shared" si="2"/>
        <v>1122255</v>
      </c>
      <c r="O12" s="47">
        <f t="shared" si="1"/>
        <v>60.43050993484465</v>
      </c>
      <c r="P12" s="9"/>
    </row>
    <row r="13" spans="1:133">
      <c r="A13" s="12"/>
      <c r="B13" s="44">
        <v>519</v>
      </c>
      <c r="C13" s="20" t="s">
        <v>26</v>
      </c>
      <c r="D13" s="46">
        <v>1135025</v>
      </c>
      <c r="E13" s="46">
        <v>519297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1654322</v>
      </c>
      <c r="O13" s="47">
        <f t="shared" si="1"/>
        <v>89.080932636907008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6549949</v>
      </c>
      <c r="E14" s="31">
        <f t="shared" si="3"/>
        <v>228493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1" si="4">SUM(D14:M14)</f>
        <v>6778442</v>
      </c>
      <c r="O14" s="43">
        <f t="shared" si="1"/>
        <v>365.00145387970491</v>
      </c>
      <c r="P14" s="10"/>
    </row>
    <row r="15" spans="1:133">
      <c r="A15" s="12"/>
      <c r="B15" s="44">
        <v>521</v>
      </c>
      <c r="C15" s="20" t="s">
        <v>28</v>
      </c>
      <c r="D15" s="46">
        <v>4455994</v>
      </c>
      <c r="E15" s="46">
        <v>227993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4683987</v>
      </c>
      <c r="O15" s="47">
        <f t="shared" si="1"/>
        <v>252.22050508857896</v>
      </c>
      <c r="P15" s="9"/>
    </row>
    <row r="16" spans="1:133">
      <c r="A16" s="12"/>
      <c r="B16" s="44">
        <v>522</v>
      </c>
      <c r="C16" s="20" t="s">
        <v>29</v>
      </c>
      <c r="D16" s="46">
        <v>1905259</v>
      </c>
      <c r="E16" s="46">
        <v>500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1905759</v>
      </c>
      <c r="O16" s="47">
        <f t="shared" si="1"/>
        <v>102.62016046524151</v>
      </c>
      <c r="P16" s="9"/>
    </row>
    <row r="17" spans="1:119">
      <c r="A17" s="12"/>
      <c r="B17" s="44">
        <v>524</v>
      </c>
      <c r="C17" s="20" t="s">
        <v>30</v>
      </c>
      <c r="D17" s="46">
        <v>188696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188696</v>
      </c>
      <c r="O17" s="47">
        <f t="shared" si="1"/>
        <v>10.160788325884443</v>
      </c>
      <c r="P17" s="9"/>
    </row>
    <row r="18" spans="1:119" ht="15.75">
      <c r="A18" s="28" t="s">
        <v>31</v>
      </c>
      <c r="B18" s="29"/>
      <c r="C18" s="30"/>
      <c r="D18" s="31">
        <f t="shared" ref="D18:M18" si="5">SUM(D19:D21)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6965575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6965575</v>
      </c>
      <c r="O18" s="43">
        <f t="shared" si="1"/>
        <v>375.07807872489366</v>
      </c>
      <c r="P18" s="10"/>
    </row>
    <row r="19" spans="1:119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2311244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2311244</v>
      </c>
      <c r="O19" s="47">
        <f t="shared" si="1"/>
        <v>124.45447202627753</v>
      </c>
      <c r="P19" s="9"/>
    </row>
    <row r="20" spans="1:119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2112681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2112681</v>
      </c>
      <c r="O20" s="47">
        <f t="shared" si="1"/>
        <v>113.76237143934091</v>
      </c>
      <c r="P20" s="9"/>
    </row>
    <row r="21" spans="1:119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2541650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2541650</v>
      </c>
      <c r="O21" s="47">
        <f t="shared" si="1"/>
        <v>136.86123525927522</v>
      </c>
      <c r="P21" s="9"/>
    </row>
    <row r="22" spans="1:119" ht="15.75">
      <c r="A22" s="28" t="s">
        <v>35</v>
      </c>
      <c r="B22" s="29"/>
      <c r="C22" s="30"/>
      <c r="D22" s="31">
        <f t="shared" ref="D22:M22" si="6">SUM(D23:D24)</f>
        <v>141453</v>
      </c>
      <c r="E22" s="31">
        <f t="shared" si="6"/>
        <v>6310838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6452291</v>
      </c>
      <c r="O22" s="43">
        <f t="shared" si="1"/>
        <v>347.43907167088469</v>
      </c>
      <c r="P22" s="10"/>
    </row>
    <row r="23" spans="1:119">
      <c r="A23" s="12"/>
      <c r="B23" s="44">
        <v>541</v>
      </c>
      <c r="C23" s="20" t="s">
        <v>36</v>
      </c>
      <c r="D23" s="46">
        <v>0</v>
      </c>
      <c r="E23" s="46">
        <v>6310838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6310838</v>
      </c>
      <c r="O23" s="47">
        <f t="shared" si="1"/>
        <v>339.82219589682836</v>
      </c>
      <c r="P23" s="9"/>
    </row>
    <row r="24" spans="1:119">
      <c r="A24" s="12"/>
      <c r="B24" s="44">
        <v>549</v>
      </c>
      <c r="C24" s="20" t="s">
        <v>37</v>
      </c>
      <c r="D24" s="46">
        <v>141453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141453</v>
      </c>
      <c r="O24" s="47">
        <f t="shared" si="1"/>
        <v>7.6168757740563242</v>
      </c>
      <c r="P24" s="9"/>
    </row>
    <row r="25" spans="1:119" ht="15.75">
      <c r="A25" s="28" t="s">
        <v>40</v>
      </c>
      <c r="B25" s="29"/>
      <c r="C25" s="30"/>
      <c r="D25" s="31">
        <f t="shared" ref="D25:M25" si="7">SUM(D26:D27)</f>
        <v>1602827</v>
      </c>
      <c r="E25" s="31">
        <f t="shared" si="7"/>
        <v>609373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2212200</v>
      </c>
      <c r="O25" s="43">
        <f t="shared" si="1"/>
        <v>119.12121048947283</v>
      </c>
      <c r="P25" s="9"/>
    </row>
    <row r="26" spans="1:119">
      <c r="A26" s="12"/>
      <c r="B26" s="44">
        <v>571</v>
      </c>
      <c r="C26" s="20" t="s">
        <v>41</v>
      </c>
      <c r="D26" s="46">
        <v>773116</v>
      </c>
      <c r="E26" s="46">
        <v>414951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1188067</v>
      </c>
      <c r="O26" s="47">
        <f t="shared" si="1"/>
        <v>63.974314791879813</v>
      </c>
      <c r="P26" s="9"/>
    </row>
    <row r="27" spans="1:119">
      <c r="A27" s="12"/>
      <c r="B27" s="44">
        <v>572</v>
      </c>
      <c r="C27" s="20" t="s">
        <v>42</v>
      </c>
      <c r="D27" s="46">
        <v>829711</v>
      </c>
      <c r="E27" s="46">
        <v>194422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1024133</v>
      </c>
      <c r="O27" s="47">
        <f t="shared" si="1"/>
        <v>55.146895697593024</v>
      </c>
      <c r="P27" s="9"/>
    </row>
    <row r="28" spans="1:119" ht="15.75">
      <c r="A28" s="28" t="s">
        <v>45</v>
      </c>
      <c r="B28" s="29"/>
      <c r="C28" s="30"/>
      <c r="D28" s="31">
        <f t="shared" ref="D28:M28" si="8">SUM(D29:D30)</f>
        <v>1025885</v>
      </c>
      <c r="E28" s="31">
        <f t="shared" si="8"/>
        <v>436683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1347010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2809578</v>
      </c>
      <c r="O28" s="43">
        <f t="shared" si="1"/>
        <v>151.2884605029347</v>
      </c>
      <c r="P28" s="9"/>
    </row>
    <row r="29" spans="1:119">
      <c r="A29" s="12"/>
      <c r="B29" s="44">
        <v>581</v>
      </c>
      <c r="C29" s="20" t="s">
        <v>43</v>
      </c>
      <c r="D29" s="46">
        <v>983427</v>
      </c>
      <c r="E29" s="46">
        <v>244236</v>
      </c>
      <c r="F29" s="46">
        <v>0</v>
      </c>
      <c r="G29" s="46">
        <v>0</v>
      </c>
      <c r="H29" s="46">
        <v>0</v>
      </c>
      <c r="I29" s="46">
        <v>1260000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2487663</v>
      </c>
      <c r="O29" s="47">
        <f t="shared" si="1"/>
        <v>133.95417586559691</v>
      </c>
      <c r="P29" s="9"/>
    </row>
    <row r="30" spans="1:119" ht="15.75" thickBot="1">
      <c r="A30" s="12"/>
      <c r="B30" s="44">
        <v>591</v>
      </c>
      <c r="C30" s="20" t="s">
        <v>44</v>
      </c>
      <c r="D30" s="46">
        <v>42458</v>
      </c>
      <c r="E30" s="46">
        <v>192447</v>
      </c>
      <c r="F30" s="46">
        <v>0</v>
      </c>
      <c r="G30" s="46">
        <v>0</v>
      </c>
      <c r="H30" s="46">
        <v>0</v>
      </c>
      <c r="I30" s="46">
        <v>87010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321915</v>
      </c>
      <c r="O30" s="47">
        <f t="shared" si="1"/>
        <v>17.334284637337785</v>
      </c>
      <c r="P30" s="9"/>
    </row>
    <row r="31" spans="1:119" ht="16.5" thickBot="1">
      <c r="A31" s="14" t="s">
        <v>10</v>
      </c>
      <c r="B31" s="23"/>
      <c r="C31" s="22"/>
      <c r="D31" s="15">
        <f>SUM(D5,D14,D18,D22,D25,D28)</f>
        <v>13910268</v>
      </c>
      <c r="E31" s="15">
        <f t="shared" ref="E31:M31" si="9">SUM(E5,E14,E18,E22,E25,E28)</f>
        <v>8104684</v>
      </c>
      <c r="F31" s="15">
        <f t="shared" si="9"/>
        <v>0</v>
      </c>
      <c r="G31" s="15">
        <f t="shared" si="9"/>
        <v>0</v>
      </c>
      <c r="H31" s="15">
        <f t="shared" si="9"/>
        <v>0</v>
      </c>
      <c r="I31" s="15">
        <f t="shared" si="9"/>
        <v>8312585</v>
      </c>
      <c r="J31" s="15">
        <f t="shared" si="9"/>
        <v>0</v>
      </c>
      <c r="K31" s="15">
        <f t="shared" si="9"/>
        <v>920369</v>
      </c>
      <c r="L31" s="15">
        <f t="shared" si="9"/>
        <v>0</v>
      </c>
      <c r="M31" s="15">
        <f t="shared" si="9"/>
        <v>0</v>
      </c>
      <c r="N31" s="15">
        <f t="shared" si="4"/>
        <v>31247906</v>
      </c>
      <c r="O31" s="37">
        <f t="shared" si="1"/>
        <v>1682.6183835011577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54</v>
      </c>
      <c r="M33" s="93"/>
      <c r="N33" s="93"/>
      <c r="O33" s="41">
        <v>18571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50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4628837</v>
      </c>
      <c r="E5" s="26">
        <f t="shared" si="0"/>
        <v>301611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893845</v>
      </c>
      <c r="L5" s="26">
        <f t="shared" si="0"/>
        <v>0</v>
      </c>
      <c r="M5" s="26">
        <f t="shared" si="0"/>
        <v>0</v>
      </c>
      <c r="N5" s="27">
        <f>SUM(D5:M5)</f>
        <v>5824293</v>
      </c>
      <c r="O5" s="32">
        <f t="shared" ref="O5:O31" si="1">(N5/O$33)</f>
        <v>315.11621490017853</v>
      </c>
      <c r="P5" s="6"/>
    </row>
    <row r="6" spans="1:133">
      <c r="A6" s="12"/>
      <c r="B6" s="44">
        <v>511</v>
      </c>
      <c r="C6" s="20" t="s">
        <v>19</v>
      </c>
      <c r="D6" s="46">
        <v>39203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39203</v>
      </c>
      <c r="O6" s="47">
        <f t="shared" si="1"/>
        <v>2.1210301358004653</v>
      </c>
      <c r="P6" s="9"/>
    </row>
    <row r="7" spans="1:133">
      <c r="A7" s="12"/>
      <c r="B7" s="44">
        <v>512</v>
      </c>
      <c r="C7" s="20" t="s">
        <v>20</v>
      </c>
      <c r="D7" s="46">
        <v>441391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441391</v>
      </c>
      <c r="O7" s="47">
        <f t="shared" si="1"/>
        <v>23.880917599956717</v>
      </c>
      <c r="P7" s="9"/>
    </row>
    <row r="8" spans="1:133">
      <c r="A8" s="12"/>
      <c r="B8" s="44">
        <v>513</v>
      </c>
      <c r="C8" s="20" t="s">
        <v>21</v>
      </c>
      <c r="D8" s="46">
        <v>1708251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1708251</v>
      </c>
      <c r="O8" s="47">
        <f t="shared" si="1"/>
        <v>92.422820970621657</v>
      </c>
      <c r="P8" s="9"/>
    </row>
    <row r="9" spans="1:133">
      <c r="A9" s="12"/>
      <c r="B9" s="44">
        <v>514</v>
      </c>
      <c r="C9" s="20" t="s">
        <v>22</v>
      </c>
      <c r="D9" s="46">
        <v>168992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168992</v>
      </c>
      <c r="O9" s="47">
        <f t="shared" si="1"/>
        <v>9.1431044743818646</v>
      </c>
      <c r="P9" s="9"/>
    </row>
    <row r="10" spans="1:133">
      <c r="A10" s="12"/>
      <c r="B10" s="44">
        <v>515</v>
      </c>
      <c r="C10" s="20" t="s">
        <v>23</v>
      </c>
      <c r="D10" s="46">
        <v>684091</v>
      </c>
      <c r="E10" s="46">
        <v>7804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691895</v>
      </c>
      <c r="O10" s="47">
        <f t="shared" si="1"/>
        <v>37.434128658767513</v>
      </c>
      <c r="P10" s="9"/>
    </row>
    <row r="11" spans="1:133">
      <c r="A11" s="12"/>
      <c r="B11" s="44">
        <v>517</v>
      </c>
      <c r="C11" s="20" t="s">
        <v>24</v>
      </c>
      <c r="D11" s="46">
        <v>248850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248850</v>
      </c>
      <c r="O11" s="47">
        <f t="shared" si="1"/>
        <v>13.463723421522481</v>
      </c>
      <c r="P11" s="9"/>
    </row>
    <row r="12" spans="1:133">
      <c r="A12" s="12"/>
      <c r="B12" s="44">
        <v>518</v>
      </c>
      <c r="C12" s="20" t="s">
        <v>25</v>
      </c>
      <c r="D12" s="46">
        <v>198161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893845</v>
      </c>
      <c r="L12" s="46">
        <v>0</v>
      </c>
      <c r="M12" s="46">
        <v>0</v>
      </c>
      <c r="N12" s="46">
        <f t="shared" si="2"/>
        <v>1092006</v>
      </c>
      <c r="O12" s="47">
        <f t="shared" si="1"/>
        <v>59.081642590488556</v>
      </c>
      <c r="P12" s="9"/>
    </row>
    <row r="13" spans="1:133">
      <c r="A13" s="12"/>
      <c r="B13" s="44">
        <v>519</v>
      </c>
      <c r="C13" s="20" t="s">
        <v>26</v>
      </c>
      <c r="D13" s="46">
        <v>1139898</v>
      </c>
      <c r="E13" s="46">
        <v>293807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1433705</v>
      </c>
      <c r="O13" s="47">
        <f t="shared" si="1"/>
        <v>77.568847048639284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6453419</v>
      </c>
      <c r="E14" s="31">
        <f t="shared" si="3"/>
        <v>252988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1" si="4">SUM(D14:M14)</f>
        <v>6706407</v>
      </c>
      <c r="O14" s="43">
        <f t="shared" si="1"/>
        <v>362.84190878104204</v>
      </c>
      <c r="P14" s="10"/>
    </row>
    <row r="15" spans="1:133">
      <c r="A15" s="12"/>
      <c r="B15" s="44">
        <v>521</v>
      </c>
      <c r="C15" s="20" t="s">
        <v>28</v>
      </c>
      <c r="D15" s="46">
        <v>4416974</v>
      </c>
      <c r="E15" s="46">
        <v>129277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4546251</v>
      </c>
      <c r="O15" s="47">
        <f t="shared" si="1"/>
        <v>245.96932316182438</v>
      </c>
      <c r="P15" s="9"/>
    </row>
    <row r="16" spans="1:133">
      <c r="A16" s="12"/>
      <c r="B16" s="44">
        <v>522</v>
      </c>
      <c r="C16" s="20" t="s">
        <v>29</v>
      </c>
      <c r="D16" s="46">
        <v>1843914</v>
      </c>
      <c r="E16" s="46">
        <v>123711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1967625</v>
      </c>
      <c r="O16" s="47">
        <f t="shared" si="1"/>
        <v>106.45593247849375</v>
      </c>
      <c r="P16" s="9"/>
    </row>
    <row r="17" spans="1:119">
      <c r="A17" s="12"/>
      <c r="B17" s="44">
        <v>524</v>
      </c>
      <c r="C17" s="20" t="s">
        <v>30</v>
      </c>
      <c r="D17" s="46">
        <v>192531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192531</v>
      </c>
      <c r="O17" s="47">
        <f t="shared" si="1"/>
        <v>10.416653140723909</v>
      </c>
      <c r="P17" s="9"/>
    </row>
    <row r="18" spans="1:119" ht="15.75">
      <c r="A18" s="28" t="s">
        <v>31</v>
      </c>
      <c r="B18" s="29"/>
      <c r="C18" s="30"/>
      <c r="D18" s="31">
        <f t="shared" ref="D18:M18" si="5">SUM(D19:D21)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6936211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6936211</v>
      </c>
      <c r="O18" s="43">
        <f t="shared" si="1"/>
        <v>375.27517177947306</v>
      </c>
      <c r="P18" s="10"/>
    </row>
    <row r="19" spans="1:119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2255547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2255547</v>
      </c>
      <c r="O19" s="47">
        <f t="shared" si="1"/>
        <v>122.03359844181139</v>
      </c>
      <c r="P19" s="9"/>
    </row>
    <row r="20" spans="1:119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2079629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2079629</v>
      </c>
      <c r="O20" s="47">
        <f t="shared" si="1"/>
        <v>112.51577124925608</v>
      </c>
      <c r="P20" s="9"/>
    </row>
    <row r="21" spans="1:119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2601035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2601035</v>
      </c>
      <c r="O21" s="47">
        <f t="shared" si="1"/>
        <v>140.72580208840557</v>
      </c>
      <c r="P21" s="9"/>
    </row>
    <row r="22" spans="1:119" ht="15.75">
      <c r="A22" s="28" t="s">
        <v>35</v>
      </c>
      <c r="B22" s="29"/>
      <c r="C22" s="30"/>
      <c r="D22" s="31">
        <f t="shared" ref="D22:M22" si="6">SUM(D23:D24)</f>
        <v>153806</v>
      </c>
      <c r="E22" s="31">
        <f t="shared" si="6"/>
        <v>5068037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5221843</v>
      </c>
      <c r="O22" s="43">
        <f t="shared" si="1"/>
        <v>282.52139804144349</v>
      </c>
      <c r="P22" s="10"/>
    </row>
    <row r="23" spans="1:119">
      <c r="A23" s="12"/>
      <c r="B23" s="44">
        <v>541</v>
      </c>
      <c r="C23" s="20" t="s">
        <v>36</v>
      </c>
      <c r="D23" s="46">
        <v>0</v>
      </c>
      <c r="E23" s="46">
        <v>5068037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5068037</v>
      </c>
      <c r="O23" s="47">
        <f t="shared" si="1"/>
        <v>274.19991343396634</v>
      </c>
      <c r="P23" s="9"/>
    </row>
    <row r="24" spans="1:119">
      <c r="A24" s="12"/>
      <c r="B24" s="44">
        <v>549</v>
      </c>
      <c r="C24" s="20" t="s">
        <v>37</v>
      </c>
      <c r="D24" s="46">
        <v>153806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153806</v>
      </c>
      <c r="O24" s="47">
        <f t="shared" si="1"/>
        <v>8.3214846074771405</v>
      </c>
      <c r="P24" s="9"/>
    </row>
    <row r="25" spans="1:119" ht="15.75">
      <c r="A25" s="28" t="s">
        <v>40</v>
      </c>
      <c r="B25" s="29"/>
      <c r="C25" s="30"/>
      <c r="D25" s="31">
        <f t="shared" ref="D25:M25" si="7">SUM(D26:D27)</f>
        <v>1590898</v>
      </c>
      <c r="E25" s="31">
        <f t="shared" si="7"/>
        <v>626487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2217385</v>
      </c>
      <c r="O25" s="43">
        <f t="shared" si="1"/>
        <v>119.96889033165611</v>
      </c>
      <c r="P25" s="9"/>
    </row>
    <row r="26" spans="1:119">
      <c r="A26" s="12"/>
      <c r="B26" s="44">
        <v>571</v>
      </c>
      <c r="C26" s="20" t="s">
        <v>41</v>
      </c>
      <c r="D26" s="46">
        <v>739767</v>
      </c>
      <c r="E26" s="46">
        <v>279978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1019745</v>
      </c>
      <c r="O26" s="47">
        <f t="shared" si="1"/>
        <v>55.172049991884435</v>
      </c>
      <c r="P26" s="9"/>
    </row>
    <row r="27" spans="1:119">
      <c r="A27" s="12"/>
      <c r="B27" s="44">
        <v>572</v>
      </c>
      <c r="C27" s="20" t="s">
        <v>42</v>
      </c>
      <c r="D27" s="46">
        <v>851131</v>
      </c>
      <c r="E27" s="46">
        <v>346509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1197640</v>
      </c>
      <c r="O27" s="47">
        <f t="shared" si="1"/>
        <v>64.796840339771677</v>
      </c>
      <c r="P27" s="9"/>
    </row>
    <row r="28" spans="1:119" ht="15.75">
      <c r="A28" s="28" t="s">
        <v>45</v>
      </c>
      <c r="B28" s="29"/>
      <c r="C28" s="30"/>
      <c r="D28" s="31">
        <f t="shared" ref="D28:M28" si="8">SUM(D29:D30)</f>
        <v>454461</v>
      </c>
      <c r="E28" s="31">
        <f t="shared" si="8"/>
        <v>1410009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1355506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3219976</v>
      </c>
      <c r="O28" s="43">
        <f t="shared" si="1"/>
        <v>174.21284423524321</v>
      </c>
      <c r="P28" s="9"/>
    </row>
    <row r="29" spans="1:119">
      <c r="A29" s="12"/>
      <c r="B29" s="44">
        <v>581</v>
      </c>
      <c r="C29" s="20" t="s">
        <v>43</v>
      </c>
      <c r="D29" s="46">
        <v>394546</v>
      </c>
      <c r="E29" s="46">
        <v>1229296</v>
      </c>
      <c r="F29" s="46">
        <v>0</v>
      </c>
      <c r="G29" s="46">
        <v>0</v>
      </c>
      <c r="H29" s="46">
        <v>0</v>
      </c>
      <c r="I29" s="46">
        <v>1260000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2883842</v>
      </c>
      <c r="O29" s="47">
        <f t="shared" si="1"/>
        <v>156.02672726289023</v>
      </c>
      <c r="P29" s="9"/>
    </row>
    <row r="30" spans="1:119" ht="15.75" thickBot="1">
      <c r="A30" s="12"/>
      <c r="B30" s="44">
        <v>591</v>
      </c>
      <c r="C30" s="20" t="s">
        <v>44</v>
      </c>
      <c r="D30" s="46">
        <v>59915</v>
      </c>
      <c r="E30" s="46">
        <v>180713</v>
      </c>
      <c r="F30" s="46">
        <v>0</v>
      </c>
      <c r="G30" s="46">
        <v>0</v>
      </c>
      <c r="H30" s="46">
        <v>0</v>
      </c>
      <c r="I30" s="46">
        <v>95506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336134</v>
      </c>
      <c r="O30" s="47">
        <f t="shared" si="1"/>
        <v>18.186116972352973</v>
      </c>
      <c r="P30" s="9"/>
    </row>
    <row r="31" spans="1:119" ht="16.5" thickBot="1">
      <c r="A31" s="14" t="s">
        <v>10</v>
      </c>
      <c r="B31" s="23"/>
      <c r="C31" s="22"/>
      <c r="D31" s="15">
        <f>SUM(D5,D14,D18,D22,D25,D28)</f>
        <v>13281421</v>
      </c>
      <c r="E31" s="15">
        <f t="shared" ref="E31:M31" si="9">SUM(E5,E14,E18,E22,E25,E28)</f>
        <v>7659132</v>
      </c>
      <c r="F31" s="15">
        <f t="shared" si="9"/>
        <v>0</v>
      </c>
      <c r="G31" s="15">
        <f t="shared" si="9"/>
        <v>0</v>
      </c>
      <c r="H31" s="15">
        <f t="shared" si="9"/>
        <v>0</v>
      </c>
      <c r="I31" s="15">
        <f t="shared" si="9"/>
        <v>8291717</v>
      </c>
      <c r="J31" s="15">
        <f t="shared" si="9"/>
        <v>0</v>
      </c>
      <c r="K31" s="15">
        <f t="shared" si="9"/>
        <v>893845</v>
      </c>
      <c r="L31" s="15">
        <f t="shared" si="9"/>
        <v>0</v>
      </c>
      <c r="M31" s="15">
        <f t="shared" si="9"/>
        <v>0</v>
      </c>
      <c r="N31" s="15">
        <f t="shared" si="4"/>
        <v>30126115</v>
      </c>
      <c r="O31" s="37">
        <f t="shared" si="1"/>
        <v>1629.9364280690363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52</v>
      </c>
      <c r="M33" s="93"/>
      <c r="N33" s="93"/>
      <c r="O33" s="41">
        <v>18483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50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SUM(D6:D13)</f>
        <v>4927988</v>
      </c>
      <c r="E5" s="26">
        <f t="shared" ref="E5:M5" si="0">SUM(E6:E13)</f>
        <v>1332601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785508</v>
      </c>
      <c r="L5" s="26">
        <f t="shared" si="0"/>
        <v>0</v>
      </c>
      <c r="M5" s="26">
        <f t="shared" si="0"/>
        <v>0</v>
      </c>
      <c r="N5" s="27">
        <f>SUM(D5:M5)</f>
        <v>7046097</v>
      </c>
      <c r="O5" s="32">
        <f t="shared" ref="O5:O31" si="1">(N5/O$33)</f>
        <v>379.67976075008085</v>
      </c>
      <c r="P5" s="6"/>
    </row>
    <row r="6" spans="1:133">
      <c r="A6" s="12"/>
      <c r="B6" s="44">
        <v>511</v>
      </c>
      <c r="C6" s="20" t="s">
        <v>19</v>
      </c>
      <c r="D6" s="46">
        <v>50843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50843</v>
      </c>
      <c r="O6" s="47">
        <f t="shared" si="1"/>
        <v>2.7396810001077703</v>
      </c>
      <c r="P6" s="9"/>
    </row>
    <row r="7" spans="1:133">
      <c r="A7" s="12"/>
      <c r="B7" s="44">
        <v>512</v>
      </c>
      <c r="C7" s="20" t="s">
        <v>20</v>
      </c>
      <c r="D7" s="46">
        <v>512440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512440</v>
      </c>
      <c r="O7" s="47">
        <f t="shared" si="1"/>
        <v>27.612889319969824</v>
      </c>
      <c r="P7" s="9"/>
    </row>
    <row r="8" spans="1:133">
      <c r="A8" s="12"/>
      <c r="B8" s="44">
        <v>513</v>
      </c>
      <c r="C8" s="20" t="s">
        <v>21</v>
      </c>
      <c r="D8" s="46">
        <v>1757121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1757121</v>
      </c>
      <c r="O8" s="47">
        <f t="shared" si="1"/>
        <v>94.682670546395087</v>
      </c>
      <c r="P8" s="9"/>
    </row>
    <row r="9" spans="1:133">
      <c r="A9" s="12"/>
      <c r="B9" s="44">
        <v>514</v>
      </c>
      <c r="C9" s="20" t="s">
        <v>22</v>
      </c>
      <c r="D9" s="46">
        <v>295173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295173</v>
      </c>
      <c r="O9" s="47">
        <f t="shared" si="1"/>
        <v>15.905431619786615</v>
      </c>
      <c r="P9" s="9"/>
    </row>
    <row r="10" spans="1:133">
      <c r="A10" s="12"/>
      <c r="B10" s="44">
        <v>515</v>
      </c>
      <c r="C10" s="20" t="s">
        <v>23</v>
      </c>
      <c r="D10" s="46">
        <v>658659</v>
      </c>
      <c r="E10" s="46">
        <v>45673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704332</v>
      </c>
      <c r="O10" s="47">
        <f t="shared" si="1"/>
        <v>37.953012178036424</v>
      </c>
      <c r="P10" s="9"/>
    </row>
    <row r="11" spans="1:133">
      <c r="A11" s="12"/>
      <c r="B11" s="44">
        <v>517</v>
      </c>
      <c r="C11" s="20" t="s">
        <v>24</v>
      </c>
      <c r="D11" s="46">
        <v>225000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225000</v>
      </c>
      <c r="O11" s="47">
        <f t="shared" si="1"/>
        <v>12.124151309408342</v>
      </c>
      <c r="P11" s="9"/>
    </row>
    <row r="12" spans="1:133">
      <c r="A12" s="12"/>
      <c r="B12" s="44">
        <v>518</v>
      </c>
      <c r="C12" s="20" t="s">
        <v>25</v>
      </c>
      <c r="D12" s="46">
        <v>218590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785508</v>
      </c>
      <c r="L12" s="46">
        <v>0</v>
      </c>
      <c r="M12" s="46">
        <v>0</v>
      </c>
      <c r="N12" s="46">
        <f t="shared" si="2"/>
        <v>1004098</v>
      </c>
      <c r="O12" s="47">
        <f t="shared" si="1"/>
        <v>54.105938139885765</v>
      </c>
      <c r="P12" s="9"/>
    </row>
    <row r="13" spans="1:133">
      <c r="A13" s="12"/>
      <c r="B13" s="44">
        <v>519</v>
      </c>
      <c r="C13" s="20" t="s">
        <v>26</v>
      </c>
      <c r="D13" s="46">
        <v>1210162</v>
      </c>
      <c r="E13" s="46">
        <v>1286928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2497090</v>
      </c>
      <c r="O13" s="47">
        <f t="shared" si="1"/>
        <v>134.55598663649101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6380142</v>
      </c>
      <c r="E14" s="31">
        <f t="shared" si="3"/>
        <v>667965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1" si="4">SUM(D14:M14)</f>
        <v>7048107</v>
      </c>
      <c r="O14" s="43">
        <f t="shared" si="1"/>
        <v>379.78806983511151</v>
      </c>
      <c r="P14" s="10"/>
    </row>
    <row r="15" spans="1:133">
      <c r="A15" s="12"/>
      <c r="B15" s="44">
        <v>521</v>
      </c>
      <c r="C15" s="20" t="s">
        <v>28</v>
      </c>
      <c r="D15" s="46">
        <v>4455575</v>
      </c>
      <c r="E15" s="46">
        <v>575481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5031056</v>
      </c>
      <c r="O15" s="47">
        <f t="shared" si="1"/>
        <v>271.09904084491865</v>
      </c>
      <c r="P15" s="9"/>
    </row>
    <row r="16" spans="1:133">
      <c r="A16" s="12"/>
      <c r="B16" s="44">
        <v>522</v>
      </c>
      <c r="C16" s="20" t="s">
        <v>29</v>
      </c>
      <c r="D16" s="46">
        <v>1738491</v>
      </c>
      <c r="E16" s="46">
        <v>92484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1830975</v>
      </c>
      <c r="O16" s="47">
        <f t="shared" si="1"/>
        <v>98.66230197219528</v>
      </c>
      <c r="P16" s="9"/>
    </row>
    <row r="17" spans="1:119">
      <c r="A17" s="12"/>
      <c r="B17" s="44">
        <v>524</v>
      </c>
      <c r="C17" s="20" t="s">
        <v>30</v>
      </c>
      <c r="D17" s="46">
        <v>186076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186076</v>
      </c>
      <c r="O17" s="47">
        <f t="shared" si="1"/>
        <v>10.026727017997629</v>
      </c>
      <c r="P17" s="9"/>
    </row>
    <row r="18" spans="1:119" ht="15.75">
      <c r="A18" s="28" t="s">
        <v>31</v>
      </c>
      <c r="B18" s="29"/>
      <c r="C18" s="30"/>
      <c r="D18" s="31">
        <f t="shared" ref="D18:M18" si="5">SUM(D19:D21)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7087974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7087974</v>
      </c>
      <c r="O18" s="43">
        <f t="shared" si="1"/>
        <v>381.9363077917879</v>
      </c>
      <c r="P18" s="10"/>
    </row>
    <row r="19" spans="1:119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2229003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2229003</v>
      </c>
      <c r="O19" s="47">
        <f t="shared" si="1"/>
        <v>120.11008729388942</v>
      </c>
      <c r="P19" s="9"/>
    </row>
    <row r="20" spans="1:119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2215149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2215149</v>
      </c>
      <c r="O20" s="47">
        <f t="shared" si="1"/>
        <v>119.36356288393146</v>
      </c>
      <c r="P20" s="9"/>
    </row>
    <row r="21" spans="1:119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2643822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2643822</v>
      </c>
      <c r="O21" s="47">
        <f t="shared" si="1"/>
        <v>142.46265761396702</v>
      </c>
      <c r="P21" s="9"/>
    </row>
    <row r="22" spans="1:119" ht="15.75">
      <c r="A22" s="28" t="s">
        <v>35</v>
      </c>
      <c r="B22" s="29"/>
      <c r="C22" s="30"/>
      <c r="D22" s="31">
        <f t="shared" ref="D22:M22" si="6">SUM(D23:D24)</f>
        <v>140195</v>
      </c>
      <c r="E22" s="31">
        <f t="shared" si="6"/>
        <v>4024777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4164972</v>
      </c>
      <c r="O22" s="43">
        <f t="shared" si="1"/>
        <v>224.43000323310702</v>
      </c>
      <c r="P22" s="10"/>
    </row>
    <row r="23" spans="1:119">
      <c r="A23" s="12"/>
      <c r="B23" s="44">
        <v>541</v>
      </c>
      <c r="C23" s="20" t="s">
        <v>36</v>
      </c>
      <c r="D23" s="46">
        <v>0</v>
      </c>
      <c r="E23" s="46">
        <v>4024777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4024777</v>
      </c>
      <c r="O23" s="47">
        <f t="shared" si="1"/>
        <v>216.87557926500702</v>
      </c>
      <c r="P23" s="9"/>
    </row>
    <row r="24" spans="1:119">
      <c r="A24" s="12"/>
      <c r="B24" s="44">
        <v>549</v>
      </c>
      <c r="C24" s="20" t="s">
        <v>37</v>
      </c>
      <c r="D24" s="46">
        <v>140195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140195</v>
      </c>
      <c r="O24" s="47">
        <f t="shared" si="1"/>
        <v>7.5544239681000107</v>
      </c>
      <c r="P24" s="9"/>
    </row>
    <row r="25" spans="1:119" ht="15.75">
      <c r="A25" s="28" t="s">
        <v>40</v>
      </c>
      <c r="B25" s="29"/>
      <c r="C25" s="30"/>
      <c r="D25" s="31">
        <f t="shared" ref="D25:M25" si="7">SUM(D26:D27)</f>
        <v>1735781</v>
      </c>
      <c r="E25" s="31">
        <f t="shared" si="7"/>
        <v>243722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1979503</v>
      </c>
      <c r="O25" s="43">
        <f t="shared" si="1"/>
        <v>106.66575061967885</v>
      </c>
      <c r="P25" s="9"/>
    </row>
    <row r="26" spans="1:119">
      <c r="A26" s="12"/>
      <c r="B26" s="44">
        <v>571</v>
      </c>
      <c r="C26" s="20" t="s">
        <v>41</v>
      </c>
      <c r="D26" s="46">
        <v>773898</v>
      </c>
      <c r="E26" s="46">
        <v>193453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967351</v>
      </c>
      <c r="O26" s="47">
        <f t="shared" si="1"/>
        <v>52.125821748033196</v>
      </c>
      <c r="P26" s="9"/>
    </row>
    <row r="27" spans="1:119">
      <c r="A27" s="12"/>
      <c r="B27" s="44">
        <v>572</v>
      </c>
      <c r="C27" s="20" t="s">
        <v>42</v>
      </c>
      <c r="D27" s="46">
        <v>961883</v>
      </c>
      <c r="E27" s="46">
        <v>50269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1012152</v>
      </c>
      <c r="O27" s="47">
        <f t="shared" si="1"/>
        <v>54.53992887164565</v>
      </c>
      <c r="P27" s="9"/>
    </row>
    <row r="28" spans="1:119" ht="15.75">
      <c r="A28" s="28" t="s">
        <v>45</v>
      </c>
      <c r="B28" s="29"/>
      <c r="C28" s="30"/>
      <c r="D28" s="31">
        <f t="shared" ref="D28:M28" si="8">SUM(D29:D30)</f>
        <v>459755</v>
      </c>
      <c r="E28" s="31">
        <f t="shared" si="8"/>
        <v>792305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1657614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2909674</v>
      </c>
      <c r="O28" s="43">
        <f t="shared" si="1"/>
        <v>156.78812372022847</v>
      </c>
      <c r="P28" s="9"/>
    </row>
    <row r="29" spans="1:119">
      <c r="A29" s="12"/>
      <c r="B29" s="44">
        <v>581</v>
      </c>
      <c r="C29" s="20" t="s">
        <v>43</v>
      </c>
      <c r="D29" s="46">
        <v>411060</v>
      </c>
      <c r="E29" s="46">
        <v>608173</v>
      </c>
      <c r="F29" s="46">
        <v>0</v>
      </c>
      <c r="G29" s="46">
        <v>0</v>
      </c>
      <c r="H29" s="46">
        <v>0</v>
      </c>
      <c r="I29" s="46">
        <v>1553854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2573087</v>
      </c>
      <c r="O29" s="47">
        <f t="shared" si="1"/>
        <v>138.6510938678737</v>
      </c>
      <c r="P29" s="9"/>
    </row>
    <row r="30" spans="1:119" ht="15.75" thickBot="1">
      <c r="A30" s="12"/>
      <c r="B30" s="44">
        <v>591</v>
      </c>
      <c r="C30" s="20" t="s">
        <v>44</v>
      </c>
      <c r="D30" s="46">
        <v>48695</v>
      </c>
      <c r="E30" s="46">
        <v>184132</v>
      </c>
      <c r="F30" s="46">
        <v>0</v>
      </c>
      <c r="G30" s="46">
        <v>0</v>
      </c>
      <c r="H30" s="46">
        <v>0</v>
      </c>
      <c r="I30" s="46">
        <v>103760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336587</v>
      </c>
      <c r="O30" s="47">
        <f t="shared" si="1"/>
        <v>18.137029852354779</v>
      </c>
      <c r="P30" s="9"/>
    </row>
    <row r="31" spans="1:119" ht="16.5" thickBot="1">
      <c r="A31" s="14" t="s">
        <v>10</v>
      </c>
      <c r="B31" s="23"/>
      <c r="C31" s="22"/>
      <c r="D31" s="15">
        <f>SUM(D5,D14,D18,D22,D25,D28)</f>
        <v>13643861</v>
      </c>
      <c r="E31" s="15">
        <f t="shared" ref="E31:M31" si="9">SUM(E5,E14,E18,E22,E25,E28)</f>
        <v>7061370</v>
      </c>
      <c r="F31" s="15">
        <f t="shared" si="9"/>
        <v>0</v>
      </c>
      <c r="G31" s="15">
        <f t="shared" si="9"/>
        <v>0</v>
      </c>
      <c r="H31" s="15">
        <f t="shared" si="9"/>
        <v>0</v>
      </c>
      <c r="I31" s="15">
        <f t="shared" si="9"/>
        <v>8745588</v>
      </c>
      <c r="J31" s="15">
        <f t="shared" si="9"/>
        <v>0</v>
      </c>
      <c r="K31" s="15">
        <f t="shared" si="9"/>
        <v>785508</v>
      </c>
      <c r="L31" s="15">
        <f t="shared" si="9"/>
        <v>0</v>
      </c>
      <c r="M31" s="15">
        <f t="shared" si="9"/>
        <v>0</v>
      </c>
      <c r="N31" s="15">
        <f t="shared" si="4"/>
        <v>30236327</v>
      </c>
      <c r="O31" s="37">
        <f t="shared" si="1"/>
        <v>1629.2880159499946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49</v>
      </c>
      <c r="M33" s="93"/>
      <c r="N33" s="93"/>
      <c r="O33" s="41">
        <v>18558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50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SUM(D6:D13)</f>
        <v>4614464</v>
      </c>
      <c r="E5" s="26">
        <f t="shared" ref="E5:M5" si="0">SUM(E6:E13)</f>
        <v>674038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726664</v>
      </c>
      <c r="L5" s="26">
        <f t="shared" si="0"/>
        <v>0</v>
      </c>
      <c r="M5" s="26">
        <f t="shared" si="0"/>
        <v>0</v>
      </c>
      <c r="N5" s="27">
        <f>SUM(D5:M5)</f>
        <v>6015166</v>
      </c>
      <c r="O5" s="32">
        <f t="shared" ref="O5:O33" si="1">(N5/O$35)</f>
        <v>329.14725034199728</v>
      </c>
      <c r="P5" s="6"/>
    </row>
    <row r="6" spans="1:133">
      <c r="A6" s="12"/>
      <c r="B6" s="44">
        <v>511</v>
      </c>
      <c r="C6" s="20" t="s">
        <v>19</v>
      </c>
      <c r="D6" s="46">
        <v>50006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50006</v>
      </c>
      <c r="O6" s="47">
        <f t="shared" si="1"/>
        <v>2.7363064295485637</v>
      </c>
      <c r="P6" s="9"/>
    </row>
    <row r="7" spans="1:133">
      <c r="A7" s="12"/>
      <c r="B7" s="44">
        <v>512</v>
      </c>
      <c r="C7" s="20" t="s">
        <v>20</v>
      </c>
      <c r="D7" s="46">
        <v>532336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532336</v>
      </c>
      <c r="O7" s="47">
        <f t="shared" si="1"/>
        <v>29.129192886456909</v>
      </c>
      <c r="P7" s="9"/>
    </row>
    <row r="8" spans="1:133">
      <c r="A8" s="12"/>
      <c r="B8" s="44">
        <v>513</v>
      </c>
      <c r="C8" s="20" t="s">
        <v>21</v>
      </c>
      <c r="D8" s="46">
        <v>1741378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1741378</v>
      </c>
      <c r="O8" s="47">
        <f t="shared" si="1"/>
        <v>95.287441860465123</v>
      </c>
      <c r="P8" s="9"/>
    </row>
    <row r="9" spans="1:133">
      <c r="A9" s="12"/>
      <c r="B9" s="44">
        <v>514</v>
      </c>
      <c r="C9" s="20" t="s">
        <v>22</v>
      </c>
      <c r="D9" s="46">
        <v>300461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300461</v>
      </c>
      <c r="O9" s="47">
        <f t="shared" si="1"/>
        <v>16.441094391244871</v>
      </c>
      <c r="P9" s="9"/>
    </row>
    <row r="10" spans="1:133">
      <c r="A10" s="12"/>
      <c r="B10" s="44">
        <v>515</v>
      </c>
      <c r="C10" s="20" t="s">
        <v>23</v>
      </c>
      <c r="D10" s="46">
        <v>589029</v>
      </c>
      <c r="E10" s="46">
        <v>20589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609618</v>
      </c>
      <c r="O10" s="47">
        <f t="shared" si="1"/>
        <v>33.358030095759233</v>
      </c>
      <c r="P10" s="9"/>
    </row>
    <row r="11" spans="1:133">
      <c r="A11" s="12"/>
      <c r="B11" s="44">
        <v>517</v>
      </c>
      <c r="C11" s="20" t="s">
        <v>24</v>
      </c>
      <c r="D11" s="46">
        <v>210000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210000</v>
      </c>
      <c r="O11" s="47">
        <f t="shared" si="1"/>
        <v>11.491108071135431</v>
      </c>
      <c r="P11" s="9"/>
    </row>
    <row r="12" spans="1:133">
      <c r="A12" s="12"/>
      <c r="B12" s="44">
        <v>518</v>
      </c>
      <c r="C12" s="20" t="s">
        <v>25</v>
      </c>
      <c r="D12" s="46">
        <v>187053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726664</v>
      </c>
      <c r="L12" s="46">
        <v>0</v>
      </c>
      <c r="M12" s="46">
        <v>0</v>
      </c>
      <c r="N12" s="46">
        <f t="shared" si="2"/>
        <v>913717</v>
      </c>
      <c r="O12" s="47">
        <f t="shared" si="1"/>
        <v>49.998194254445963</v>
      </c>
      <c r="P12" s="9"/>
    </row>
    <row r="13" spans="1:133">
      <c r="A13" s="12"/>
      <c r="B13" s="44">
        <v>519</v>
      </c>
      <c r="C13" s="20" t="s">
        <v>26</v>
      </c>
      <c r="D13" s="46">
        <v>1004201</v>
      </c>
      <c r="E13" s="46">
        <v>653449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1657650</v>
      </c>
      <c r="O13" s="47">
        <f t="shared" si="1"/>
        <v>90.705882352941174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6059063</v>
      </c>
      <c r="E14" s="31">
        <f t="shared" si="3"/>
        <v>141279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3" si="4">SUM(D14:M14)</f>
        <v>6200342</v>
      </c>
      <c r="O14" s="43">
        <f t="shared" si="1"/>
        <v>339.28</v>
      </c>
      <c r="P14" s="10"/>
    </row>
    <row r="15" spans="1:133">
      <c r="A15" s="12"/>
      <c r="B15" s="44">
        <v>521</v>
      </c>
      <c r="C15" s="20" t="s">
        <v>28</v>
      </c>
      <c r="D15" s="46">
        <v>4161935</v>
      </c>
      <c r="E15" s="46">
        <v>140779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4302714</v>
      </c>
      <c r="O15" s="47">
        <f t="shared" si="1"/>
        <v>235.4426265389877</v>
      </c>
      <c r="P15" s="9"/>
    </row>
    <row r="16" spans="1:133">
      <c r="A16" s="12"/>
      <c r="B16" s="44">
        <v>522</v>
      </c>
      <c r="C16" s="20" t="s">
        <v>29</v>
      </c>
      <c r="D16" s="46">
        <v>1683172</v>
      </c>
      <c r="E16" s="46">
        <v>500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1683672</v>
      </c>
      <c r="O16" s="47">
        <f t="shared" si="1"/>
        <v>92.12979480164158</v>
      </c>
      <c r="P16" s="9"/>
    </row>
    <row r="17" spans="1:16">
      <c r="A17" s="12"/>
      <c r="B17" s="44">
        <v>524</v>
      </c>
      <c r="C17" s="20" t="s">
        <v>30</v>
      </c>
      <c r="D17" s="46">
        <v>213956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213956</v>
      </c>
      <c r="O17" s="47">
        <f t="shared" si="1"/>
        <v>11.707578659370725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SUM(D19:D21)</f>
        <v>0</v>
      </c>
      <c r="E18" s="31">
        <f t="shared" si="5"/>
        <v>540828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6854563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7395391</v>
      </c>
      <c r="O18" s="43">
        <f t="shared" si="1"/>
        <v>404.67255813953489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2171367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2171367</v>
      </c>
      <c r="O19" s="47">
        <f t="shared" si="1"/>
        <v>118.81625170998632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540828</v>
      </c>
      <c r="F20" s="46">
        <v>0</v>
      </c>
      <c r="G20" s="46">
        <v>0</v>
      </c>
      <c r="H20" s="46">
        <v>0</v>
      </c>
      <c r="I20" s="46">
        <v>2091667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2632495</v>
      </c>
      <c r="O20" s="47">
        <f t="shared" si="1"/>
        <v>144.04897400820792</v>
      </c>
      <c r="P20" s="9"/>
    </row>
    <row r="21" spans="1:16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2591529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2591529</v>
      </c>
      <c r="O21" s="47">
        <f t="shared" si="1"/>
        <v>141.80733242134062</v>
      </c>
      <c r="P21" s="9"/>
    </row>
    <row r="22" spans="1:16" ht="15.75">
      <c r="A22" s="28" t="s">
        <v>35</v>
      </c>
      <c r="B22" s="29"/>
      <c r="C22" s="30"/>
      <c r="D22" s="31">
        <f t="shared" ref="D22:M22" si="6">SUM(D23:D24)</f>
        <v>141950</v>
      </c>
      <c r="E22" s="31">
        <f t="shared" si="6"/>
        <v>2835193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2977143</v>
      </c>
      <c r="O22" s="43">
        <f t="shared" si="1"/>
        <v>162.90796169630642</v>
      </c>
      <c r="P22" s="10"/>
    </row>
    <row r="23" spans="1:16">
      <c r="A23" s="12"/>
      <c r="B23" s="44">
        <v>541</v>
      </c>
      <c r="C23" s="20" t="s">
        <v>36</v>
      </c>
      <c r="D23" s="46">
        <v>0</v>
      </c>
      <c r="E23" s="46">
        <v>2835193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2835193</v>
      </c>
      <c r="O23" s="47">
        <f t="shared" si="1"/>
        <v>155.1405198358413</v>
      </c>
      <c r="P23" s="9"/>
    </row>
    <row r="24" spans="1:16">
      <c r="A24" s="12"/>
      <c r="B24" s="44">
        <v>549</v>
      </c>
      <c r="C24" s="20" t="s">
        <v>37</v>
      </c>
      <c r="D24" s="46">
        <v>141950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141950</v>
      </c>
      <c r="O24" s="47">
        <f t="shared" si="1"/>
        <v>7.7674418604651159</v>
      </c>
      <c r="P24" s="9"/>
    </row>
    <row r="25" spans="1:16" ht="15.75">
      <c r="A25" s="28" t="s">
        <v>38</v>
      </c>
      <c r="B25" s="29"/>
      <c r="C25" s="30"/>
      <c r="D25" s="31">
        <f t="shared" ref="D25:M25" si="7">SUM(D26:D26)</f>
        <v>0</v>
      </c>
      <c r="E25" s="31">
        <f t="shared" si="7"/>
        <v>385165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385165</v>
      </c>
      <c r="O25" s="43">
        <f t="shared" si="1"/>
        <v>21.076060191518469</v>
      </c>
      <c r="P25" s="10"/>
    </row>
    <row r="26" spans="1:16">
      <c r="A26" s="13"/>
      <c r="B26" s="45">
        <v>559</v>
      </c>
      <c r="C26" s="21" t="s">
        <v>39</v>
      </c>
      <c r="D26" s="46">
        <v>0</v>
      </c>
      <c r="E26" s="46">
        <v>385165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385165</v>
      </c>
      <c r="O26" s="47">
        <f t="shared" si="1"/>
        <v>21.076060191518469</v>
      </c>
      <c r="P26" s="9"/>
    </row>
    <row r="27" spans="1:16" ht="15.75">
      <c r="A27" s="28" t="s">
        <v>40</v>
      </c>
      <c r="B27" s="29"/>
      <c r="C27" s="30"/>
      <c r="D27" s="31">
        <f t="shared" ref="D27:M27" si="8">SUM(D28:D29)</f>
        <v>2190261</v>
      </c>
      <c r="E27" s="31">
        <f t="shared" si="8"/>
        <v>246506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2436767</v>
      </c>
      <c r="O27" s="43">
        <f t="shared" si="1"/>
        <v>133.33882352941177</v>
      </c>
      <c r="P27" s="9"/>
    </row>
    <row r="28" spans="1:16">
      <c r="A28" s="12"/>
      <c r="B28" s="44">
        <v>571</v>
      </c>
      <c r="C28" s="20" t="s">
        <v>41</v>
      </c>
      <c r="D28" s="46">
        <v>843511</v>
      </c>
      <c r="E28" s="46">
        <v>88441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931952</v>
      </c>
      <c r="O28" s="47">
        <f t="shared" si="1"/>
        <v>50.996005471956224</v>
      </c>
      <c r="P28" s="9"/>
    </row>
    <row r="29" spans="1:16">
      <c r="A29" s="12"/>
      <c r="B29" s="44">
        <v>572</v>
      </c>
      <c r="C29" s="20" t="s">
        <v>42</v>
      </c>
      <c r="D29" s="46">
        <v>1346750</v>
      </c>
      <c r="E29" s="46">
        <v>158065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1504815</v>
      </c>
      <c r="O29" s="47">
        <f t="shared" si="1"/>
        <v>82.342818057455545</v>
      </c>
      <c r="P29" s="9"/>
    </row>
    <row r="30" spans="1:16" ht="15.75">
      <c r="A30" s="28" t="s">
        <v>45</v>
      </c>
      <c r="B30" s="29"/>
      <c r="C30" s="30"/>
      <c r="D30" s="31">
        <f t="shared" ref="D30:M30" si="9">SUM(D31:D32)</f>
        <v>466086</v>
      </c>
      <c r="E30" s="31">
        <f t="shared" si="9"/>
        <v>456144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1377465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2299695</v>
      </c>
      <c r="O30" s="43">
        <f t="shared" si="1"/>
        <v>125.83830369357045</v>
      </c>
      <c r="P30" s="9"/>
    </row>
    <row r="31" spans="1:16">
      <c r="A31" s="12"/>
      <c r="B31" s="44">
        <v>581</v>
      </c>
      <c r="C31" s="20" t="s">
        <v>43</v>
      </c>
      <c r="D31" s="46">
        <v>420862</v>
      </c>
      <c r="E31" s="46">
        <v>228560</v>
      </c>
      <c r="F31" s="46">
        <v>0</v>
      </c>
      <c r="G31" s="46">
        <v>0</v>
      </c>
      <c r="H31" s="46">
        <v>0</v>
      </c>
      <c r="I31" s="46">
        <v>1263760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1913182</v>
      </c>
      <c r="O31" s="47">
        <f t="shared" si="1"/>
        <v>104.68848153214775</v>
      </c>
      <c r="P31" s="9"/>
    </row>
    <row r="32" spans="1:16" ht="15.75" thickBot="1">
      <c r="A32" s="12"/>
      <c r="B32" s="44">
        <v>591</v>
      </c>
      <c r="C32" s="20" t="s">
        <v>44</v>
      </c>
      <c r="D32" s="46">
        <v>45224</v>
      </c>
      <c r="E32" s="46">
        <v>227584</v>
      </c>
      <c r="F32" s="46">
        <v>0</v>
      </c>
      <c r="G32" s="46">
        <v>0</v>
      </c>
      <c r="H32" s="46">
        <v>0</v>
      </c>
      <c r="I32" s="46">
        <v>113705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386513</v>
      </c>
      <c r="O32" s="47">
        <f t="shared" si="1"/>
        <v>21.149822161422708</v>
      </c>
      <c r="P32" s="9"/>
    </row>
    <row r="33" spans="1:119" ht="16.5" thickBot="1">
      <c r="A33" s="14" t="s">
        <v>10</v>
      </c>
      <c r="B33" s="23"/>
      <c r="C33" s="22"/>
      <c r="D33" s="15">
        <f>SUM(D5,D14,D18,D22,D25,D27,D30)</f>
        <v>13471824</v>
      </c>
      <c r="E33" s="15">
        <f t="shared" ref="E33:M33" si="10">SUM(E5,E14,E18,E22,E25,E27,E30)</f>
        <v>5279153</v>
      </c>
      <c r="F33" s="15">
        <f t="shared" si="10"/>
        <v>0</v>
      </c>
      <c r="G33" s="15">
        <f t="shared" si="10"/>
        <v>0</v>
      </c>
      <c r="H33" s="15">
        <f t="shared" si="10"/>
        <v>0</v>
      </c>
      <c r="I33" s="15">
        <f t="shared" si="10"/>
        <v>8232028</v>
      </c>
      <c r="J33" s="15">
        <f t="shared" si="10"/>
        <v>0</v>
      </c>
      <c r="K33" s="15">
        <f t="shared" si="10"/>
        <v>726664</v>
      </c>
      <c r="L33" s="15">
        <f t="shared" si="10"/>
        <v>0</v>
      </c>
      <c r="M33" s="15">
        <f t="shared" si="10"/>
        <v>0</v>
      </c>
      <c r="N33" s="15">
        <f t="shared" si="4"/>
        <v>27709669</v>
      </c>
      <c r="O33" s="37">
        <f t="shared" si="1"/>
        <v>1516.2609575923393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46</v>
      </c>
      <c r="M35" s="93"/>
      <c r="N35" s="93"/>
      <c r="O35" s="41">
        <v>18275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thickBot="1">
      <c r="A37" s="97" t="s">
        <v>50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A37:O37"/>
    <mergeCell ref="A36:O36"/>
    <mergeCell ref="L35:N3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4490042</v>
      </c>
      <c r="E5" s="26">
        <f t="shared" si="0"/>
        <v>624636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570342</v>
      </c>
      <c r="L5" s="26">
        <f t="shared" si="0"/>
        <v>0</v>
      </c>
      <c r="M5" s="26">
        <f t="shared" si="0"/>
        <v>0</v>
      </c>
      <c r="N5" s="27">
        <f>SUM(D5:M5)</f>
        <v>5685020</v>
      </c>
      <c r="O5" s="32">
        <f t="shared" ref="O5:O31" si="1">(N5/O$33)</f>
        <v>309.74283534924268</v>
      </c>
      <c r="P5" s="6"/>
    </row>
    <row r="6" spans="1:133">
      <c r="A6" s="12"/>
      <c r="B6" s="44">
        <v>511</v>
      </c>
      <c r="C6" s="20" t="s">
        <v>19</v>
      </c>
      <c r="D6" s="46">
        <v>174917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174917</v>
      </c>
      <c r="O6" s="47">
        <f t="shared" si="1"/>
        <v>9.5301841560422798</v>
      </c>
      <c r="P6" s="9"/>
    </row>
    <row r="7" spans="1:133">
      <c r="A7" s="12"/>
      <c r="B7" s="44">
        <v>512</v>
      </c>
      <c r="C7" s="20" t="s">
        <v>20</v>
      </c>
      <c r="D7" s="46">
        <v>323141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323141</v>
      </c>
      <c r="O7" s="47">
        <f t="shared" si="1"/>
        <v>17.60602593440122</v>
      </c>
      <c r="P7" s="9"/>
    </row>
    <row r="8" spans="1:133">
      <c r="A8" s="12"/>
      <c r="B8" s="44">
        <v>513</v>
      </c>
      <c r="C8" s="20" t="s">
        <v>21</v>
      </c>
      <c r="D8" s="46">
        <v>1579120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1579120</v>
      </c>
      <c r="O8" s="47">
        <f t="shared" si="1"/>
        <v>86.036831208455922</v>
      </c>
      <c r="P8" s="9"/>
    </row>
    <row r="9" spans="1:133">
      <c r="A9" s="12"/>
      <c r="B9" s="44">
        <v>514</v>
      </c>
      <c r="C9" s="20" t="s">
        <v>22</v>
      </c>
      <c r="D9" s="46">
        <v>293384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293384</v>
      </c>
      <c r="O9" s="47">
        <f t="shared" si="1"/>
        <v>15.984744469870328</v>
      </c>
      <c r="P9" s="9"/>
    </row>
    <row r="10" spans="1:133">
      <c r="A10" s="12"/>
      <c r="B10" s="44">
        <v>515</v>
      </c>
      <c r="C10" s="20" t="s">
        <v>23</v>
      </c>
      <c r="D10" s="46">
        <v>830440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830440</v>
      </c>
      <c r="O10" s="47">
        <f t="shared" si="1"/>
        <v>45.245723003160073</v>
      </c>
      <c r="P10" s="9"/>
    </row>
    <row r="11" spans="1:133">
      <c r="A11" s="12"/>
      <c r="B11" s="44">
        <v>518</v>
      </c>
      <c r="C11" s="20" t="s">
        <v>25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570342</v>
      </c>
      <c r="L11" s="46">
        <v>0</v>
      </c>
      <c r="M11" s="46">
        <v>0</v>
      </c>
      <c r="N11" s="46">
        <f t="shared" si="2"/>
        <v>570342</v>
      </c>
      <c r="O11" s="47">
        <f t="shared" si="1"/>
        <v>31.074534161490682</v>
      </c>
      <c r="P11" s="9"/>
    </row>
    <row r="12" spans="1:133">
      <c r="A12" s="12"/>
      <c r="B12" s="44">
        <v>519</v>
      </c>
      <c r="C12" s="20" t="s">
        <v>26</v>
      </c>
      <c r="D12" s="46">
        <v>1289040</v>
      </c>
      <c r="E12" s="46">
        <v>624636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1913676</v>
      </c>
      <c r="O12" s="47">
        <f t="shared" si="1"/>
        <v>104.26479241582216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SUM(D14:D16)</f>
        <v>6582520</v>
      </c>
      <c r="E13" s="31">
        <f t="shared" si="3"/>
        <v>307859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1" si="4">SUM(D13:M13)</f>
        <v>6890379</v>
      </c>
      <c r="O13" s="43">
        <f t="shared" si="1"/>
        <v>375.41565871199737</v>
      </c>
      <c r="P13" s="10"/>
    </row>
    <row r="14" spans="1:133">
      <c r="A14" s="12"/>
      <c r="B14" s="44">
        <v>521</v>
      </c>
      <c r="C14" s="20" t="s">
        <v>28</v>
      </c>
      <c r="D14" s="46">
        <v>4339855</v>
      </c>
      <c r="E14" s="46">
        <v>231567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4571422</v>
      </c>
      <c r="O14" s="47">
        <f t="shared" si="1"/>
        <v>249.06952163016237</v>
      </c>
      <c r="P14" s="9"/>
    </row>
    <row r="15" spans="1:133">
      <c r="A15" s="12"/>
      <c r="B15" s="44">
        <v>522</v>
      </c>
      <c r="C15" s="20" t="s">
        <v>29</v>
      </c>
      <c r="D15" s="46">
        <v>1809765</v>
      </c>
      <c r="E15" s="46">
        <v>76292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1886057</v>
      </c>
      <c r="O15" s="47">
        <f t="shared" si="1"/>
        <v>102.75999782063855</v>
      </c>
      <c r="P15" s="9"/>
    </row>
    <row r="16" spans="1:133">
      <c r="A16" s="12"/>
      <c r="B16" s="44">
        <v>524</v>
      </c>
      <c r="C16" s="20" t="s">
        <v>30</v>
      </c>
      <c r="D16" s="46">
        <v>432900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432900</v>
      </c>
      <c r="O16" s="47">
        <f t="shared" si="1"/>
        <v>23.586139261196468</v>
      </c>
      <c r="P16" s="9"/>
    </row>
    <row r="17" spans="1:119" ht="15.75">
      <c r="A17" s="28" t="s">
        <v>31</v>
      </c>
      <c r="B17" s="29"/>
      <c r="C17" s="30"/>
      <c r="D17" s="31">
        <f t="shared" ref="D17:M17" si="5">SUM(D18:D18)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6855878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6855878</v>
      </c>
      <c r="O17" s="43">
        <f t="shared" si="1"/>
        <v>373.53590497984089</v>
      </c>
      <c r="P17" s="10"/>
    </row>
    <row r="18" spans="1:119">
      <c r="A18" s="12"/>
      <c r="B18" s="44">
        <v>536</v>
      </c>
      <c r="C18" s="20" t="s">
        <v>34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6855878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6855878</v>
      </c>
      <c r="O18" s="47">
        <f t="shared" si="1"/>
        <v>373.53590497984089</v>
      </c>
      <c r="P18" s="9"/>
    </row>
    <row r="19" spans="1:119" ht="15.75">
      <c r="A19" s="28" t="s">
        <v>35</v>
      </c>
      <c r="B19" s="29"/>
      <c r="C19" s="30"/>
      <c r="D19" s="31">
        <f t="shared" ref="D19:M19" si="6">SUM(D20:D21)</f>
        <v>246543</v>
      </c>
      <c r="E19" s="31">
        <f t="shared" si="6"/>
        <v>2492581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4"/>
        <v>2739124</v>
      </c>
      <c r="O19" s="43">
        <f t="shared" si="1"/>
        <v>149.23853111038466</v>
      </c>
      <c r="P19" s="10"/>
    </row>
    <row r="20" spans="1:119">
      <c r="A20" s="12"/>
      <c r="B20" s="44">
        <v>541</v>
      </c>
      <c r="C20" s="20" t="s">
        <v>36</v>
      </c>
      <c r="D20" s="46">
        <v>0</v>
      </c>
      <c r="E20" s="46">
        <v>2492581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2492581</v>
      </c>
      <c r="O20" s="47">
        <f t="shared" si="1"/>
        <v>135.80587337909992</v>
      </c>
      <c r="P20" s="9"/>
    </row>
    <row r="21" spans="1:119">
      <c r="A21" s="12"/>
      <c r="B21" s="44">
        <v>549</v>
      </c>
      <c r="C21" s="20" t="s">
        <v>37</v>
      </c>
      <c r="D21" s="46">
        <v>246543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246543</v>
      </c>
      <c r="O21" s="47">
        <f t="shared" si="1"/>
        <v>13.432657731284733</v>
      </c>
      <c r="P21" s="9"/>
    </row>
    <row r="22" spans="1:119" ht="15.75">
      <c r="A22" s="28" t="s">
        <v>38</v>
      </c>
      <c r="B22" s="29"/>
      <c r="C22" s="30"/>
      <c r="D22" s="31">
        <f t="shared" ref="D22:M22" si="7">SUM(D23:D23)</f>
        <v>0</v>
      </c>
      <c r="E22" s="31">
        <f t="shared" si="7"/>
        <v>186499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4"/>
        <v>186499</v>
      </c>
      <c r="O22" s="43">
        <f t="shared" si="1"/>
        <v>10.161218263048927</v>
      </c>
      <c r="P22" s="10"/>
    </row>
    <row r="23" spans="1:119">
      <c r="A23" s="13"/>
      <c r="B23" s="45">
        <v>559</v>
      </c>
      <c r="C23" s="21" t="s">
        <v>39</v>
      </c>
      <c r="D23" s="46">
        <v>0</v>
      </c>
      <c r="E23" s="46">
        <v>186499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186499</v>
      </c>
      <c r="O23" s="47">
        <f t="shared" si="1"/>
        <v>10.161218263048927</v>
      </c>
      <c r="P23" s="9"/>
    </row>
    <row r="24" spans="1:119" ht="15.75">
      <c r="A24" s="28" t="s">
        <v>40</v>
      </c>
      <c r="B24" s="29"/>
      <c r="C24" s="30"/>
      <c r="D24" s="31">
        <f t="shared" ref="D24:M24" si="8">SUM(D25:D26)</f>
        <v>2487051</v>
      </c>
      <c r="E24" s="31">
        <f t="shared" si="8"/>
        <v>442308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4"/>
        <v>2929359</v>
      </c>
      <c r="O24" s="43">
        <f t="shared" si="1"/>
        <v>159.60330173259234</v>
      </c>
      <c r="P24" s="9"/>
    </row>
    <row r="25" spans="1:119">
      <c r="A25" s="12"/>
      <c r="B25" s="44">
        <v>571</v>
      </c>
      <c r="C25" s="20" t="s">
        <v>41</v>
      </c>
      <c r="D25" s="46">
        <v>911431</v>
      </c>
      <c r="E25" s="46">
        <v>86904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998335</v>
      </c>
      <c r="O25" s="47">
        <f t="shared" si="1"/>
        <v>54.393320257164653</v>
      </c>
      <c r="P25" s="9"/>
    </row>
    <row r="26" spans="1:119">
      <c r="A26" s="12"/>
      <c r="B26" s="44">
        <v>572</v>
      </c>
      <c r="C26" s="20" t="s">
        <v>42</v>
      </c>
      <c r="D26" s="46">
        <v>1575620</v>
      </c>
      <c r="E26" s="46">
        <v>355404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1931024</v>
      </c>
      <c r="O26" s="47">
        <f t="shared" si="1"/>
        <v>105.2099814754277</v>
      </c>
      <c r="P26" s="9"/>
    </row>
    <row r="27" spans="1:119" ht="15.75">
      <c r="A27" s="28" t="s">
        <v>45</v>
      </c>
      <c r="B27" s="29"/>
      <c r="C27" s="30"/>
      <c r="D27" s="31">
        <f t="shared" ref="D27:M27" si="9">SUM(D28:D30)</f>
        <v>526712</v>
      </c>
      <c r="E27" s="31">
        <f t="shared" si="9"/>
        <v>676491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1348210</v>
      </c>
      <c r="J27" s="31">
        <f t="shared" si="9"/>
        <v>0</v>
      </c>
      <c r="K27" s="31">
        <f t="shared" si="9"/>
        <v>27108</v>
      </c>
      <c r="L27" s="31">
        <f t="shared" si="9"/>
        <v>0</v>
      </c>
      <c r="M27" s="31">
        <f t="shared" si="9"/>
        <v>0</v>
      </c>
      <c r="N27" s="31">
        <f t="shared" si="4"/>
        <v>2578521</v>
      </c>
      <c r="O27" s="43">
        <f t="shared" si="1"/>
        <v>140.48823144818567</v>
      </c>
      <c r="P27" s="9"/>
    </row>
    <row r="28" spans="1:119">
      <c r="A28" s="12"/>
      <c r="B28" s="44">
        <v>581</v>
      </c>
      <c r="C28" s="20" t="s">
        <v>43</v>
      </c>
      <c r="D28" s="46">
        <v>526712</v>
      </c>
      <c r="E28" s="46">
        <v>181587</v>
      </c>
      <c r="F28" s="46">
        <v>0</v>
      </c>
      <c r="G28" s="46">
        <v>0</v>
      </c>
      <c r="H28" s="46">
        <v>0</v>
      </c>
      <c r="I28" s="46">
        <v>1227086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1935385</v>
      </c>
      <c r="O28" s="47">
        <f t="shared" si="1"/>
        <v>105.44758635719734</v>
      </c>
      <c r="P28" s="9"/>
    </row>
    <row r="29" spans="1:119">
      <c r="A29" s="12"/>
      <c r="B29" s="44">
        <v>590</v>
      </c>
      <c r="C29" s="20" t="s">
        <v>56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27108</v>
      </c>
      <c r="L29" s="46">
        <v>0</v>
      </c>
      <c r="M29" s="46">
        <v>0</v>
      </c>
      <c r="N29" s="46">
        <f t="shared" si="4"/>
        <v>27108</v>
      </c>
      <c r="O29" s="47">
        <f t="shared" si="1"/>
        <v>1.4769532526969598</v>
      </c>
      <c r="P29" s="9"/>
    </row>
    <row r="30" spans="1:119" ht="15.75" thickBot="1">
      <c r="A30" s="12"/>
      <c r="B30" s="44">
        <v>591</v>
      </c>
      <c r="C30" s="20" t="s">
        <v>44</v>
      </c>
      <c r="D30" s="46">
        <v>0</v>
      </c>
      <c r="E30" s="46">
        <v>494904</v>
      </c>
      <c r="F30" s="46">
        <v>0</v>
      </c>
      <c r="G30" s="46">
        <v>0</v>
      </c>
      <c r="H30" s="46">
        <v>0</v>
      </c>
      <c r="I30" s="46">
        <v>121124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616028</v>
      </c>
      <c r="O30" s="47">
        <f t="shared" si="1"/>
        <v>33.563691838291383</v>
      </c>
      <c r="P30" s="9"/>
    </row>
    <row r="31" spans="1:119" ht="16.5" thickBot="1">
      <c r="A31" s="14" t="s">
        <v>10</v>
      </c>
      <c r="B31" s="23"/>
      <c r="C31" s="22"/>
      <c r="D31" s="15">
        <f>SUM(D5,D13,D17,D19,D22,D24,D27)</f>
        <v>14332868</v>
      </c>
      <c r="E31" s="15">
        <f t="shared" ref="E31:M31" si="10">SUM(E5,E13,E17,E19,E22,E24,E27)</f>
        <v>4730374</v>
      </c>
      <c r="F31" s="15">
        <f t="shared" si="10"/>
        <v>0</v>
      </c>
      <c r="G31" s="15">
        <f t="shared" si="10"/>
        <v>0</v>
      </c>
      <c r="H31" s="15">
        <f t="shared" si="10"/>
        <v>0</v>
      </c>
      <c r="I31" s="15">
        <f t="shared" si="10"/>
        <v>8204088</v>
      </c>
      <c r="J31" s="15">
        <f t="shared" si="10"/>
        <v>0</v>
      </c>
      <c r="K31" s="15">
        <f t="shared" si="10"/>
        <v>597450</v>
      </c>
      <c r="L31" s="15">
        <f t="shared" si="10"/>
        <v>0</v>
      </c>
      <c r="M31" s="15">
        <f t="shared" si="10"/>
        <v>0</v>
      </c>
      <c r="N31" s="15">
        <f t="shared" si="4"/>
        <v>27864780</v>
      </c>
      <c r="O31" s="37">
        <f t="shared" si="1"/>
        <v>1518.1856815952926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57</v>
      </c>
      <c r="M33" s="93"/>
      <c r="N33" s="93"/>
      <c r="O33" s="41">
        <v>18354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50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3453844</v>
      </c>
      <c r="E5" s="26">
        <f t="shared" si="0"/>
        <v>241371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558492</v>
      </c>
      <c r="L5" s="26">
        <f t="shared" si="0"/>
        <v>0</v>
      </c>
      <c r="M5" s="26">
        <f t="shared" si="0"/>
        <v>0</v>
      </c>
      <c r="N5" s="27">
        <f>SUM(D5:M5)</f>
        <v>4253707</v>
      </c>
      <c r="O5" s="32">
        <f t="shared" ref="O5:O29" si="1">(N5/O$31)</f>
        <v>231.16716482799848</v>
      </c>
      <c r="P5" s="6"/>
    </row>
    <row r="6" spans="1:133">
      <c r="A6" s="12"/>
      <c r="B6" s="44">
        <v>511</v>
      </c>
      <c r="C6" s="20" t="s">
        <v>19</v>
      </c>
      <c r="D6" s="46">
        <v>119847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119847</v>
      </c>
      <c r="O6" s="47">
        <f t="shared" si="1"/>
        <v>6.5130699418509863</v>
      </c>
      <c r="P6" s="9"/>
    </row>
    <row r="7" spans="1:133">
      <c r="A7" s="12"/>
      <c r="B7" s="44">
        <v>512</v>
      </c>
      <c r="C7" s="20" t="s">
        <v>20</v>
      </c>
      <c r="D7" s="46">
        <v>185466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185466</v>
      </c>
      <c r="O7" s="47">
        <f t="shared" si="1"/>
        <v>10.079126134449215</v>
      </c>
      <c r="P7" s="9"/>
    </row>
    <row r="8" spans="1:133">
      <c r="A8" s="12"/>
      <c r="B8" s="44">
        <v>513</v>
      </c>
      <c r="C8" s="20" t="s">
        <v>21</v>
      </c>
      <c r="D8" s="46">
        <v>1596298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1596298</v>
      </c>
      <c r="O8" s="47">
        <f t="shared" si="1"/>
        <v>86.75061137981632</v>
      </c>
      <c r="P8" s="9"/>
    </row>
    <row r="9" spans="1:133">
      <c r="A9" s="12"/>
      <c r="B9" s="44">
        <v>514</v>
      </c>
      <c r="C9" s="20" t="s">
        <v>22</v>
      </c>
      <c r="D9" s="46">
        <v>137724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137724</v>
      </c>
      <c r="O9" s="47">
        <f t="shared" si="1"/>
        <v>7.4845932286288788</v>
      </c>
      <c r="P9" s="9"/>
    </row>
    <row r="10" spans="1:133">
      <c r="A10" s="12"/>
      <c r="B10" s="44">
        <v>515</v>
      </c>
      <c r="C10" s="20" t="s">
        <v>23</v>
      </c>
      <c r="D10" s="46">
        <v>645171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645171</v>
      </c>
      <c r="O10" s="47">
        <f t="shared" si="1"/>
        <v>35.061735775229607</v>
      </c>
      <c r="P10" s="9"/>
    </row>
    <row r="11" spans="1:133">
      <c r="A11" s="12"/>
      <c r="B11" s="44">
        <v>518</v>
      </c>
      <c r="C11" s="20" t="s">
        <v>25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558492</v>
      </c>
      <c r="L11" s="46">
        <v>0</v>
      </c>
      <c r="M11" s="46">
        <v>0</v>
      </c>
      <c r="N11" s="46">
        <f t="shared" si="2"/>
        <v>558492</v>
      </c>
      <c r="O11" s="47">
        <f t="shared" si="1"/>
        <v>30.351176566490953</v>
      </c>
      <c r="P11" s="9"/>
    </row>
    <row r="12" spans="1:133">
      <c r="A12" s="12"/>
      <c r="B12" s="44">
        <v>519</v>
      </c>
      <c r="C12" s="20" t="s">
        <v>26</v>
      </c>
      <c r="D12" s="46">
        <v>769338</v>
      </c>
      <c r="E12" s="46">
        <v>241371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1010709</v>
      </c>
      <c r="O12" s="47">
        <f t="shared" si="1"/>
        <v>54.926851801532528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SUM(D14:D16)</f>
        <v>6184051</v>
      </c>
      <c r="E13" s="31">
        <f t="shared" si="3"/>
        <v>559305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9" si="4">SUM(D13:M13)</f>
        <v>6743356</v>
      </c>
      <c r="O13" s="43">
        <f t="shared" si="1"/>
        <v>366.46682245530133</v>
      </c>
      <c r="P13" s="10"/>
    </row>
    <row r="14" spans="1:133">
      <c r="A14" s="12"/>
      <c r="B14" s="44">
        <v>521</v>
      </c>
      <c r="C14" s="20" t="s">
        <v>28</v>
      </c>
      <c r="D14" s="46">
        <v>4201422</v>
      </c>
      <c r="E14" s="46">
        <v>554959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4756381</v>
      </c>
      <c r="O14" s="47">
        <f t="shared" si="1"/>
        <v>258.48491929786422</v>
      </c>
      <c r="P14" s="9"/>
    </row>
    <row r="15" spans="1:133">
      <c r="A15" s="12"/>
      <c r="B15" s="44">
        <v>522</v>
      </c>
      <c r="C15" s="20" t="s">
        <v>29</v>
      </c>
      <c r="D15" s="46">
        <v>1650814</v>
      </c>
      <c r="E15" s="46">
        <v>4346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1655160</v>
      </c>
      <c r="O15" s="47">
        <f t="shared" si="1"/>
        <v>89.949459268518012</v>
      </c>
      <c r="P15" s="9"/>
    </row>
    <row r="16" spans="1:133">
      <c r="A16" s="12"/>
      <c r="B16" s="44">
        <v>524</v>
      </c>
      <c r="C16" s="20" t="s">
        <v>30</v>
      </c>
      <c r="D16" s="46">
        <v>331815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331815</v>
      </c>
      <c r="O16" s="47">
        <f t="shared" si="1"/>
        <v>18.032443888919079</v>
      </c>
      <c r="P16" s="9"/>
    </row>
    <row r="17" spans="1:119" ht="15.75">
      <c r="A17" s="28" t="s">
        <v>31</v>
      </c>
      <c r="B17" s="29"/>
      <c r="C17" s="30"/>
      <c r="D17" s="31">
        <f t="shared" ref="D17:M17" si="5">SUM(D18:D18)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6444934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6444934</v>
      </c>
      <c r="O17" s="43">
        <f t="shared" si="1"/>
        <v>350.24911689582086</v>
      </c>
      <c r="P17" s="10"/>
    </row>
    <row r="18" spans="1:119">
      <c r="A18" s="12"/>
      <c r="B18" s="44">
        <v>536</v>
      </c>
      <c r="C18" s="20" t="s">
        <v>34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6444934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6444934</v>
      </c>
      <c r="O18" s="47">
        <f t="shared" si="1"/>
        <v>350.24911689582086</v>
      </c>
      <c r="P18" s="9"/>
    </row>
    <row r="19" spans="1:119" ht="15.75">
      <c r="A19" s="28" t="s">
        <v>35</v>
      </c>
      <c r="B19" s="29"/>
      <c r="C19" s="30"/>
      <c r="D19" s="31">
        <f t="shared" ref="D19:M19" si="6">SUM(D20:D21)</f>
        <v>150589</v>
      </c>
      <c r="E19" s="31">
        <f t="shared" si="6"/>
        <v>2745124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4"/>
        <v>2895713</v>
      </c>
      <c r="O19" s="43">
        <f t="shared" si="1"/>
        <v>157.36715395902397</v>
      </c>
      <c r="P19" s="10"/>
    </row>
    <row r="20" spans="1:119">
      <c r="A20" s="12"/>
      <c r="B20" s="44">
        <v>541</v>
      </c>
      <c r="C20" s="20" t="s">
        <v>36</v>
      </c>
      <c r="D20" s="46">
        <v>0</v>
      </c>
      <c r="E20" s="46">
        <v>2745124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2745124</v>
      </c>
      <c r="O20" s="47">
        <f t="shared" si="1"/>
        <v>149.18341394489431</v>
      </c>
      <c r="P20" s="9"/>
    </row>
    <row r="21" spans="1:119">
      <c r="A21" s="12"/>
      <c r="B21" s="44">
        <v>549</v>
      </c>
      <c r="C21" s="20" t="s">
        <v>37</v>
      </c>
      <c r="D21" s="46">
        <v>150589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150589</v>
      </c>
      <c r="O21" s="47">
        <f t="shared" si="1"/>
        <v>8.1837400141296666</v>
      </c>
      <c r="P21" s="9"/>
    </row>
    <row r="22" spans="1:119" ht="15.75">
      <c r="A22" s="28" t="s">
        <v>40</v>
      </c>
      <c r="B22" s="29"/>
      <c r="C22" s="30"/>
      <c r="D22" s="31">
        <f t="shared" ref="D22:M22" si="7">SUM(D23:D24)</f>
        <v>2350958</v>
      </c>
      <c r="E22" s="31">
        <f t="shared" si="7"/>
        <v>279224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4"/>
        <v>2630182</v>
      </c>
      <c r="O22" s="43">
        <f t="shared" si="1"/>
        <v>142.93690560295636</v>
      </c>
      <c r="P22" s="9"/>
    </row>
    <row r="23" spans="1:119">
      <c r="A23" s="12"/>
      <c r="B23" s="44">
        <v>571</v>
      </c>
      <c r="C23" s="20" t="s">
        <v>41</v>
      </c>
      <c r="D23" s="46">
        <v>881961</v>
      </c>
      <c r="E23" s="46">
        <v>67532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949493</v>
      </c>
      <c r="O23" s="47">
        <f t="shared" si="1"/>
        <v>51.600076082821587</v>
      </c>
      <c r="P23" s="9"/>
    </row>
    <row r="24" spans="1:119">
      <c r="A24" s="12"/>
      <c r="B24" s="44">
        <v>572</v>
      </c>
      <c r="C24" s="20" t="s">
        <v>42</v>
      </c>
      <c r="D24" s="46">
        <v>1468997</v>
      </c>
      <c r="E24" s="46">
        <v>211692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1680689</v>
      </c>
      <c r="O24" s="47">
        <f t="shared" si="1"/>
        <v>91.336829520134771</v>
      </c>
      <c r="P24" s="9"/>
    </row>
    <row r="25" spans="1:119" ht="15.75">
      <c r="A25" s="28" t="s">
        <v>45</v>
      </c>
      <c r="B25" s="29"/>
      <c r="C25" s="30"/>
      <c r="D25" s="31">
        <f t="shared" ref="D25:M25" si="8">SUM(D26:D28)</f>
        <v>1593550</v>
      </c>
      <c r="E25" s="31">
        <f t="shared" si="8"/>
        <v>677404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1274557</v>
      </c>
      <c r="J25" s="31">
        <f t="shared" si="8"/>
        <v>0</v>
      </c>
      <c r="K25" s="31">
        <f t="shared" si="8"/>
        <v>65762</v>
      </c>
      <c r="L25" s="31">
        <f t="shared" si="8"/>
        <v>0</v>
      </c>
      <c r="M25" s="31">
        <f t="shared" si="8"/>
        <v>0</v>
      </c>
      <c r="N25" s="31">
        <f t="shared" si="4"/>
        <v>3611273</v>
      </c>
      <c r="O25" s="43">
        <f t="shared" si="1"/>
        <v>196.25417096896908</v>
      </c>
      <c r="P25" s="9"/>
    </row>
    <row r="26" spans="1:119">
      <c r="A26" s="12"/>
      <c r="B26" s="44">
        <v>581</v>
      </c>
      <c r="C26" s="20" t="s">
        <v>43</v>
      </c>
      <c r="D26" s="46">
        <v>748067</v>
      </c>
      <c r="E26" s="46">
        <v>129367</v>
      </c>
      <c r="F26" s="46">
        <v>0</v>
      </c>
      <c r="G26" s="46">
        <v>0</v>
      </c>
      <c r="H26" s="46">
        <v>0</v>
      </c>
      <c r="I26" s="46">
        <v>1143876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2021310</v>
      </c>
      <c r="O26" s="47">
        <f t="shared" si="1"/>
        <v>109.84783435682843</v>
      </c>
      <c r="P26" s="9"/>
    </row>
    <row r="27" spans="1:119">
      <c r="A27" s="12"/>
      <c r="B27" s="44">
        <v>590</v>
      </c>
      <c r="C27" s="20" t="s">
        <v>56</v>
      </c>
      <c r="D27" s="46">
        <v>845483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65762</v>
      </c>
      <c r="L27" s="46">
        <v>0</v>
      </c>
      <c r="M27" s="46">
        <v>0</v>
      </c>
      <c r="N27" s="46">
        <f t="shared" si="4"/>
        <v>911245</v>
      </c>
      <c r="O27" s="47">
        <f t="shared" si="1"/>
        <v>49.521493397097984</v>
      </c>
      <c r="P27" s="9"/>
    </row>
    <row r="28" spans="1:119" ht="15.75" thickBot="1">
      <c r="A28" s="12"/>
      <c r="B28" s="44">
        <v>591</v>
      </c>
      <c r="C28" s="20" t="s">
        <v>44</v>
      </c>
      <c r="D28" s="46">
        <v>0</v>
      </c>
      <c r="E28" s="46">
        <v>548037</v>
      </c>
      <c r="F28" s="46">
        <v>0</v>
      </c>
      <c r="G28" s="46">
        <v>0</v>
      </c>
      <c r="H28" s="46">
        <v>0</v>
      </c>
      <c r="I28" s="46">
        <v>130681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678718</v>
      </c>
      <c r="O28" s="47">
        <f t="shared" si="1"/>
        <v>36.884843215042658</v>
      </c>
      <c r="P28" s="9"/>
    </row>
    <row r="29" spans="1:119" ht="16.5" thickBot="1">
      <c r="A29" s="14" t="s">
        <v>10</v>
      </c>
      <c r="B29" s="23"/>
      <c r="C29" s="22"/>
      <c r="D29" s="15">
        <f>SUM(D5,D13,D17,D19,D22,D25)</f>
        <v>13732992</v>
      </c>
      <c r="E29" s="15">
        <f t="shared" ref="E29:M29" si="9">SUM(E5,E13,E17,E19,E22,E25)</f>
        <v>4502428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7719491</v>
      </c>
      <c r="J29" s="15">
        <f t="shared" si="9"/>
        <v>0</v>
      </c>
      <c r="K29" s="15">
        <f t="shared" si="9"/>
        <v>624254</v>
      </c>
      <c r="L29" s="15">
        <f t="shared" si="9"/>
        <v>0</v>
      </c>
      <c r="M29" s="15">
        <f t="shared" si="9"/>
        <v>0</v>
      </c>
      <c r="N29" s="15">
        <f t="shared" si="4"/>
        <v>26579165</v>
      </c>
      <c r="O29" s="37">
        <f t="shared" si="1"/>
        <v>1444.4413347100701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71</v>
      </c>
      <c r="M31" s="93"/>
      <c r="N31" s="93"/>
      <c r="O31" s="41">
        <v>18401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50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89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90</v>
      </c>
      <c r="N4" s="34" t="s">
        <v>5</v>
      </c>
      <c r="O4" s="34" t="s">
        <v>91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SUM(D6:D12)</f>
        <v>4530235</v>
      </c>
      <c r="E5" s="26">
        <f t="shared" si="0"/>
        <v>428735</v>
      </c>
      <c r="F5" s="26">
        <f t="shared" si="0"/>
        <v>0</v>
      </c>
      <c r="G5" s="26">
        <f t="shared" si="0"/>
        <v>365855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2030171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7354996</v>
      </c>
      <c r="P5" s="32">
        <f t="shared" ref="P5:P33" si="1">(O5/P$35)</f>
        <v>314.22207032084418</v>
      </c>
      <c r="Q5" s="6"/>
    </row>
    <row r="6" spans="1:134">
      <c r="A6" s="12"/>
      <c r="B6" s="44">
        <v>511</v>
      </c>
      <c r="C6" s="20" t="s">
        <v>19</v>
      </c>
      <c r="D6" s="46">
        <v>45298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45298</v>
      </c>
      <c r="P6" s="47">
        <f t="shared" si="1"/>
        <v>1.9352330499423249</v>
      </c>
      <c r="Q6" s="9"/>
    </row>
    <row r="7" spans="1:134">
      <c r="A7" s="12"/>
      <c r="B7" s="44">
        <v>512</v>
      </c>
      <c r="C7" s="20" t="s">
        <v>20</v>
      </c>
      <c r="D7" s="46">
        <v>948957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948957</v>
      </c>
      <c r="P7" s="47">
        <f t="shared" si="1"/>
        <v>40.541590122612895</v>
      </c>
      <c r="Q7" s="9"/>
    </row>
    <row r="8" spans="1:134">
      <c r="A8" s="12"/>
      <c r="B8" s="44">
        <v>513</v>
      </c>
      <c r="C8" s="20" t="s">
        <v>21</v>
      </c>
      <c r="D8" s="46">
        <v>1282871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1282871</v>
      </c>
      <c r="P8" s="47">
        <f t="shared" si="1"/>
        <v>54.807151706754389</v>
      </c>
      <c r="Q8" s="9"/>
    </row>
    <row r="9" spans="1:134">
      <c r="A9" s="12"/>
      <c r="B9" s="44">
        <v>514</v>
      </c>
      <c r="C9" s="20" t="s">
        <v>22</v>
      </c>
      <c r="D9" s="46">
        <v>229036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229036</v>
      </c>
      <c r="P9" s="47">
        <f t="shared" si="1"/>
        <v>9.7849361302174565</v>
      </c>
      <c r="Q9" s="9"/>
    </row>
    <row r="10" spans="1:134">
      <c r="A10" s="12"/>
      <c r="B10" s="44">
        <v>515</v>
      </c>
      <c r="C10" s="20" t="s">
        <v>23</v>
      </c>
      <c r="D10" s="46">
        <v>405605</v>
      </c>
      <c r="E10" s="46">
        <v>427461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833066</v>
      </c>
      <c r="P10" s="47">
        <f t="shared" si="1"/>
        <v>35.59046439099415</v>
      </c>
      <c r="Q10" s="9"/>
    </row>
    <row r="11" spans="1:134">
      <c r="A11" s="12"/>
      <c r="B11" s="44">
        <v>518</v>
      </c>
      <c r="C11" s="20" t="s">
        <v>25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2030171</v>
      </c>
      <c r="L11" s="46">
        <v>0</v>
      </c>
      <c r="M11" s="46">
        <v>0</v>
      </c>
      <c r="N11" s="46">
        <v>0</v>
      </c>
      <c r="O11" s="46">
        <f t="shared" si="2"/>
        <v>2030171</v>
      </c>
      <c r="P11" s="47">
        <f t="shared" si="1"/>
        <v>86.733498526081945</v>
      </c>
      <c r="Q11" s="9"/>
    </row>
    <row r="12" spans="1:134">
      <c r="A12" s="12"/>
      <c r="B12" s="44">
        <v>519</v>
      </c>
      <c r="C12" s="20" t="s">
        <v>26</v>
      </c>
      <c r="D12" s="46">
        <v>1618468</v>
      </c>
      <c r="E12" s="46">
        <v>1274</v>
      </c>
      <c r="F12" s="46">
        <v>0</v>
      </c>
      <c r="G12" s="46">
        <v>365855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1985597</v>
      </c>
      <c r="P12" s="47">
        <f t="shared" si="1"/>
        <v>84.829196394241038</v>
      </c>
      <c r="Q12" s="9"/>
    </row>
    <row r="13" spans="1:134" ht="15.75">
      <c r="A13" s="28" t="s">
        <v>27</v>
      </c>
      <c r="B13" s="29"/>
      <c r="C13" s="30"/>
      <c r="D13" s="31">
        <f t="shared" ref="D13:N13" si="3">SUM(D14:D16)</f>
        <v>8562808</v>
      </c>
      <c r="E13" s="31">
        <f t="shared" si="3"/>
        <v>755247</v>
      </c>
      <c r="F13" s="31">
        <f t="shared" si="3"/>
        <v>0</v>
      </c>
      <c r="G13" s="31">
        <f t="shared" si="3"/>
        <v>633411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31">
        <f t="shared" si="3"/>
        <v>0</v>
      </c>
      <c r="O13" s="42">
        <f t="shared" ref="O13:O33" si="4">SUM(D13:N13)</f>
        <v>9951466</v>
      </c>
      <c r="P13" s="43">
        <f t="shared" si="1"/>
        <v>425.14914341863545</v>
      </c>
      <c r="Q13" s="10"/>
    </row>
    <row r="14" spans="1:134">
      <c r="A14" s="12"/>
      <c r="B14" s="44">
        <v>521</v>
      </c>
      <c r="C14" s="20" t="s">
        <v>28</v>
      </c>
      <c r="D14" s="46">
        <v>5717316</v>
      </c>
      <c r="E14" s="46">
        <v>66169</v>
      </c>
      <c r="F14" s="46">
        <v>0</v>
      </c>
      <c r="G14" s="46">
        <v>318276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4"/>
        <v>6101761</v>
      </c>
      <c r="P14" s="47">
        <f t="shared" si="1"/>
        <v>260.68103558764471</v>
      </c>
      <c r="Q14" s="9"/>
    </row>
    <row r="15" spans="1:134">
      <c r="A15" s="12"/>
      <c r="B15" s="44">
        <v>522</v>
      </c>
      <c r="C15" s="20" t="s">
        <v>29</v>
      </c>
      <c r="D15" s="46">
        <v>2845492</v>
      </c>
      <c r="E15" s="46">
        <v>550</v>
      </c>
      <c r="F15" s="46">
        <v>0</v>
      </c>
      <c r="G15" s="46">
        <v>315135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3161177</v>
      </c>
      <c r="P15" s="47">
        <f t="shared" si="1"/>
        <v>135.05263382748751</v>
      </c>
      <c r="Q15" s="9"/>
    </row>
    <row r="16" spans="1:134">
      <c r="A16" s="12"/>
      <c r="B16" s="44">
        <v>524</v>
      </c>
      <c r="C16" s="20" t="s">
        <v>30</v>
      </c>
      <c r="D16" s="46">
        <v>0</v>
      </c>
      <c r="E16" s="46">
        <v>688528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688528</v>
      </c>
      <c r="P16" s="47">
        <f t="shared" si="1"/>
        <v>29.415474003503224</v>
      </c>
      <c r="Q16" s="9"/>
    </row>
    <row r="17" spans="1:17" ht="15.75">
      <c r="A17" s="28" t="s">
        <v>31</v>
      </c>
      <c r="B17" s="29"/>
      <c r="C17" s="30"/>
      <c r="D17" s="31">
        <f t="shared" ref="D17:N17" si="5">SUM(D18:D21)</f>
        <v>0</v>
      </c>
      <c r="E17" s="31">
        <f t="shared" si="5"/>
        <v>513691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8960855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5"/>
        <v>0</v>
      </c>
      <c r="O17" s="42">
        <f t="shared" si="4"/>
        <v>9474546</v>
      </c>
      <c r="P17" s="43">
        <f t="shared" si="1"/>
        <v>404.77404195326187</v>
      </c>
      <c r="Q17" s="10"/>
    </row>
    <row r="18" spans="1:17">
      <c r="A18" s="12"/>
      <c r="B18" s="44">
        <v>533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2195073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2195073</v>
      </c>
      <c r="P18" s="47">
        <f t="shared" si="1"/>
        <v>93.778485068569225</v>
      </c>
      <c r="Q18" s="9"/>
    </row>
    <row r="19" spans="1:17">
      <c r="A19" s="12"/>
      <c r="B19" s="44">
        <v>535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5481034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5481034</v>
      </c>
      <c r="P19" s="47">
        <f t="shared" si="1"/>
        <v>234.16217370871962</v>
      </c>
      <c r="Q19" s="9"/>
    </row>
    <row r="20" spans="1:17">
      <c r="A20" s="12"/>
      <c r="B20" s="44">
        <v>536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1284748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1284748</v>
      </c>
      <c r="P20" s="47">
        <f t="shared" si="1"/>
        <v>54.887341393600202</v>
      </c>
      <c r="Q20" s="9"/>
    </row>
    <row r="21" spans="1:17">
      <c r="A21" s="12"/>
      <c r="B21" s="44">
        <v>538</v>
      </c>
      <c r="C21" s="20" t="s">
        <v>92</v>
      </c>
      <c r="D21" s="46">
        <v>0</v>
      </c>
      <c r="E21" s="46">
        <v>513691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513691</v>
      </c>
      <c r="P21" s="47">
        <f t="shared" si="1"/>
        <v>21.946041782372795</v>
      </c>
      <c r="Q21" s="9"/>
    </row>
    <row r="22" spans="1:17" ht="15.75">
      <c r="A22" s="28" t="s">
        <v>35</v>
      </c>
      <c r="B22" s="29"/>
      <c r="C22" s="30"/>
      <c r="D22" s="31">
        <f t="shared" ref="D22:N22" si="6">SUM(D23:D23)</f>
        <v>148180</v>
      </c>
      <c r="E22" s="31">
        <f t="shared" si="6"/>
        <v>1402386</v>
      </c>
      <c r="F22" s="31">
        <f t="shared" si="6"/>
        <v>0</v>
      </c>
      <c r="G22" s="31">
        <f t="shared" si="6"/>
        <v>611518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6"/>
        <v>0</v>
      </c>
      <c r="O22" s="31">
        <f t="shared" si="4"/>
        <v>2162084</v>
      </c>
      <c r="P22" s="43">
        <f t="shared" si="1"/>
        <v>92.369120348613663</v>
      </c>
      <c r="Q22" s="10"/>
    </row>
    <row r="23" spans="1:17">
      <c r="A23" s="12"/>
      <c r="B23" s="44">
        <v>541</v>
      </c>
      <c r="C23" s="20" t="s">
        <v>36</v>
      </c>
      <c r="D23" s="46">
        <v>148180</v>
      </c>
      <c r="E23" s="46">
        <v>1402386</v>
      </c>
      <c r="F23" s="46">
        <v>0</v>
      </c>
      <c r="G23" s="46">
        <v>611518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2162084</v>
      </c>
      <c r="P23" s="47">
        <f t="shared" si="1"/>
        <v>92.369120348613663</v>
      </c>
      <c r="Q23" s="9"/>
    </row>
    <row r="24" spans="1:17" ht="15.75">
      <c r="A24" s="28" t="s">
        <v>38</v>
      </c>
      <c r="B24" s="29"/>
      <c r="C24" s="30"/>
      <c r="D24" s="31">
        <f t="shared" ref="D24:N24" si="7">SUM(D25:D25)</f>
        <v>0</v>
      </c>
      <c r="E24" s="31">
        <f t="shared" si="7"/>
        <v>91862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7"/>
        <v>0</v>
      </c>
      <c r="O24" s="31">
        <f t="shared" si="4"/>
        <v>91862</v>
      </c>
      <c r="P24" s="43">
        <f t="shared" si="1"/>
        <v>3.9245524842995687</v>
      </c>
      <c r="Q24" s="10"/>
    </row>
    <row r="25" spans="1:17">
      <c r="A25" s="13"/>
      <c r="B25" s="45">
        <v>552</v>
      </c>
      <c r="C25" s="21" t="s">
        <v>86</v>
      </c>
      <c r="D25" s="46">
        <v>0</v>
      </c>
      <c r="E25" s="46">
        <v>91862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91862</v>
      </c>
      <c r="P25" s="47">
        <f t="shared" si="1"/>
        <v>3.9245524842995687</v>
      </c>
      <c r="Q25" s="9"/>
    </row>
    <row r="26" spans="1:17" ht="15.75">
      <c r="A26" s="28" t="s">
        <v>40</v>
      </c>
      <c r="B26" s="29"/>
      <c r="C26" s="30"/>
      <c r="D26" s="31">
        <f t="shared" ref="D26:N26" si="8">SUM(D27:D29)</f>
        <v>1799560</v>
      </c>
      <c r="E26" s="31">
        <f t="shared" si="8"/>
        <v>21117</v>
      </c>
      <c r="F26" s="31">
        <f t="shared" si="8"/>
        <v>0</v>
      </c>
      <c r="G26" s="31">
        <f t="shared" si="8"/>
        <v>88437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8"/>
        <v>0</v>
      </c>
      <c r="O26" s="31">
        <f t="shared" si="4"/>
        <v>1909114</v>
      </c>
      <c r="P26" s="43">
        <f t="shared" si="1"/>
        <v>81.561669586021281</v>
      </c>
      <c r="Q26" s="9"/>
    </row>
    <row r="27" spans="1:17">
      <c r="A27" s="12"/>
      <c r="B27" s="44">
        <v>571</v>
      </c>
      <c r="C27" s="20" t="s">
        <v>41</v>
      </c>
      <c r="D27" s="46">
        <v>795148</v>
      </c>
      <c r="E27" s="46">
        <v>20567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815715</v>
      </c>
      <c r="P27" s="47">
        <f t="shared" si="1"/>
        <v>34.849190413124276</v>
      </c>
      <c r="Q27" s="9"/>
    </row>
    <row r="28" spans="1:17">
      <c r="A28" s="12"/>
      <c r="B28" s="44">
        <v>572</v>
      </c>
      <c r="C28" s="20" t="s">
        <v>42</v>
      </c>
      <c r="D28" s="46">
        <v>974412</v>
      </c>
      <c r="E28" s="46">
        <v>550</v>
      </c>
      <c r="F28" s="46">
        <v>0</v>
      </c>
      <c r="G28" s="46">
        <v>88437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1063399</v>
      </c>
      <c r="P28" s="47">
        <f t="shared" si="1"/>
        <v>45.430811295766226</v>
      </c>
      <c r="Q28" s="9"/>
    </row>
    <row r="29" spans="1:17">
      <c r="A29" s="12"/>
      <c r="B29" s="44">
        <v>574</v>
      </c>
      <c r="C29" s="20" t="s">
        <v>93</v>
      </c>
      <c r="D29" s="46">
        <v>30000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4"/>
        <v>30000</v>
      </c>
      <c r="P29" s="47">
        <f t="shared" si="1"/>
        <v>1.2816678771307728</v>
      </c>
      <c r="Q29" s="9"/>
    </row>
    <row r="30" spans="1:17" ht="15.75">
      <c r="A30" s="28" t="s">
        <v>45</v>
      </c>
      <c r="B30" s="29"/>
      <c r="C30" s="30"/>
      <c r="D30" s="31">
        <f t="shared" ref="D30:N30" si="9">SUM(D31:D32)</f>
        <v>1357145</v>
      </c>
      <c r="E30" s="31">
        <f t="shared" si="9"/>
        <v>312600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1806701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9"/>
        <v>0</v>
      </c>
      <c r="O30" s="31">
        <f t="shared" si="4"/>
        <v>3476446</v>
      </c>
      <c r="P30" s="43">
        <f t="shared" si="1"/>
        <v>148.52163882599223</v>
      </c>
      <c r="Q30" s="9"/>
    </row>
    <row r="31" spans="1:17">
      <c r="A31" s="12"/>
      <c r="B31" s="44">
        <v>581</v>
      </c>
      <c r="C31" s="20" t="s">
        <v>94</v>
      </c>
      <c r="D31" s="46">
        <v>1075035</v>
      </c>
      <c r="E31" s="46">
        <v>301778</v>
      </c>
      <c r="F31" s="46">
        <v>0</v>
      </c>
      <c r="G31" s="46">
        <v>0</v>
      </c>
      <c r="H31" s="46">
        <v>0</v>
      </c>
      <c r="I31" s="46">
        <v>1806701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4"/>
        <v>3183514</v>
      </c>
      <c r="P31" s="47">
        <f t="shared" si="1"/>
        <v>136.00692100653652</v>
      </c>
      <c r="Q31" s="9"/>
    </row>
    <row r="32" spans="1:17" ht="15.75" thickBot="1">
      <c r="A32" s="12"/>
      <c r="B32" s="44">
        <v>590</v>
      </c>
      <c r="C32" s="20" t="s">
        <v>56</v>
      </c>
      <c r="D32" s="46">
        <v>282110</v>
      </c>
      <c r="E32" s="46">
        <v>10822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4"/>
        <v>292932</v>
      </c>
      <c r="P32" s="47">
        <f t="shared" si="1"/>
        <v>12.514717819455718</v>
      </c>
      <c r="Q32" s="9"/>
    </row>
    <row r="33" spans="1:120" ht="16.5" thickBot="1">
      <c r="A33" s="14" t="s">
        <v>10</v>
      </c>
      <c r="B33" s="23"/>
      <c r="C33" s="22"/>
      <c r="D33" s="15">
        <f>SUM(D5,D13,D17,D22,D24,D26,D30)</f>
        <v>16397928</v>
      </c>
      <c r="E33" s="15">
        <f t="shared" ref="E33:N33" si="10">SUM(E5,E13,E17,E22,E24,E26,E30)</f>
        <v>3525638</v>
      </c>
      <c r="F33" s="15">
        <f t="shared" si="10"/>
        <v>0</v>
      </c>
      <c r="G33" s="15">
        <f t="shared" si="10"/>
        <v>1699221</v>
      </c>
      <c r="H33" s="15">
        <f t="shared" si="10"/>
        <v>0</v>
      </c>
      <c r="I33" s="15">
        <f t="shared" si="10"/>
        <v>10767556</v>
      </c>
      <c r="J33" s="15">
        <f t="shared" si="10"/>
        <v>0</v>
      </c>
      <c r="K33" s="15">
        <f t="shared" si="10"/>
        <v>2030171</v>
      </c>
      <c r="L33" s="15">
        <f t="shared" si="10"/>
        <v>0</v>
      </c>
      <c r="M33" s="15">
        <f t="shared" si="10"/>
        <v>0</v>
      </c>
      <c r="N33" s="15">
        <f t="shared" si="10"/>
        <v>0</v>
      </c>
      <c r="O33" s="15">
        <f t="shared" si="4"/>
        <v>34420514</v>
      </c>
      <c r="P33" s="37">
        <f t="shared" si="1"/>
        <v>1470.5222369376681</v>
      </c>
      <c r="Q33" s="6"/>
      <c r="R33" s="2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</row>
    <row r="34" spans="1:120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9"/>
    </row>
    <row r="35" spans="1:120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40"/>
      <c r="M35" s="93" t="s">
        <v>95</v>
      </c>
      <c r="N35" s="93"/>
      <c r="O35" s="93"/>
      <c r="P35" s="41">
        <v>23407</v>
      </c>
    </row>
    <row r="36" spans="1:120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6"/>
    </row>
    <row r="37" spans="1:120" ht="15.75" customHeight="1" thickBot="1">
      <c r="A37" s="97" t="s">
        <v>50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9"/>
    </row>
  </sheetData>
  <mergeCells count="10">
    <mergeCell ref="M35:O35"/>
    <mergeCell ref="A36:P36"/>
    <mergeCell ref="A37:P3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3416850</v>
      </c>
      <c r="E5" s="26">
        <f t="shared" si="0"/>
        <v>3110427</v>
      </c>
      <c r="F5" s="26">
        <f t="shared" si="0"/>
        <v>0</v>
      </c>
      <c r="G5" s="26">
        <f t="shared" si="0"/>
        <v>150612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1935922</v>
      </c>
      <c r="L5" s="26">
        <f t="shared" si="0"/>
        <v>0</v>
      </c>
      <c r="M5" s="26">
        <f t="shared" si="0"/>
        <v>0</v>
      </c>
      <c r="N5" s="27">
        <f>SUM(D5:M5)</f>
        <v>8613811</v>
      </c>
      <c r="O5" s="32">
        <f t="shared" ref="O5:O34" si="1">(N5/O$36)</f>
        <v>398.89835139390573</v>
      </c>
      <c r="P5" s="6"/>
    </row>
    <row r="6" spans="1:133">
      <c r="A6" s="12"/>
      <c r="B6" s="44">
        <v>511</v>
      </c>
      <c r="C6" s="20" t="s">
        <v>19</v>
      </c>
      <c r="D6" s="46">
        <v>36961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36961</v>
      </c>
      <c r="O6" s="47">
        <f t="shared" si="1"/>
        <v>1.7116328609799019</v>
      </c>
      <c r="P6" s="9"/>
    </row>
    <row r="7" spans="1:133">
      <c r="A7" s="12"/>
      <c r="B7" s="44">
        <v>512</v>
      </c>
      <c r="C7" s="20" t="s">
        <v>20</v>
      </c>
      <c r="D7" s="46">
        <v>1250268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1250268</v>
      </c>
      <c r="O7" s="47">
        <f t="shared" si="1"/>
        <v>57.898860794665183</v>
      </c>
      <c r="P7" s="9"/>
    </row>
    <row r="8" spans="1:133">
      <c r="A8" s="12"/>
      <c r="B8" s="44">
        <v>513</v>
      </c>
      <c r="C8" s="20" t="s">
        <v>21</v>
      </c>
      <c r="D8" s="46">
        <v>1604061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1604061</v>
      </c>
      <c r="O8" s="47">
        <f t="shared" si="1"/>
        <v>74.282717421505978</v>
      </c>
      <c r="P8" s="9"/>
    </row>
    <row r="9" spans="1:133">
      <c r="A9" s="12"/>
      <c r="B9" s="44">
        <v>514</v>
      </c>
      <c r="C9" s="20" t="s">
        <v>22</v>
      </c>
      <c r="D9" s="46">
        <v>171257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171257</v>
      </c>
      <c r="O9" s="47">
        <f t="shared" si="1"/>
        <v>7.9307678058720015</v>
      </c>
      <c r="P9" s="9"/>
    </row>
    <row r="10" spans="1:133">
      <c r="A10" s="12"/>
      <c r="B10" s="44">
        <v>515</v>
      </c>
      <c r="C10" s="20" t="s">
        <v>23</v>
      </c>
      <c r="D10" s="46">
        <v>354303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354303</v>
      </c>
      <c r="O10" s="47">
        <f t="shared" si="1"/>
        <v>16.407474298416226</v>
      </c>
      <c r="P10" s="9"/>
    </row>
    <row r="11" spans="1:133">
      <c r="A11" s="12"/>
      <c r="B11" s="44">
        <v>516</v>
      </c>
      <c r="C11" s="20" t="s">
        <v>84</v>
      </c>
      <c r="D11" s="46">
        <v>0</v>
      </c>
      <c r="E11" s="46">
        <v>3110427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3110427</v>
      </c>
      <c r="O11" s="47">
        <f t="shared" si="1"/>
        <v>144.04126146151708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1935922</v>
      </c>
      <c r="L12" s="46">
        <v>0</v>
      </c>
      <c r="M12" s="46">
        <v>0</v>
      </c>
      <c r="N12" s="46">
        <f t="shared" si="2"/>
        <v>1935922</v>
      </c>
      <c r="O12" s="47">
        <f t="shared" si="1"/>
        <v>89.650921552283037</v>
      </c>
      <c r="P12" s="9"/>
    </row>
    <row r="13" spans="1:133">
      <c r="A13" s="12"/>
      <c r="B13" s="44">
        <v>519</v>
      </c>
      <c r="C13" s="20" t="s">
        <v>61</v>
      </c>
      <c r="D13" s="46">
        <v>0</v>
      </c>
      <c r="E13" s="46">
        <v>0</v>
      </c>
      <c r="F13" s="46">
        <v>0</v>
      </c>
      <c r="G13" s="46">
        <v>150612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150612</v>
      </c>
      <c r="O13" s="47">
        <f t="shared" si="1"/>
        <v>6.9747151986662965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9421404</v>
      </c>
      <c r="E14" s="31">
        <f t="shared" si="3"/>
        <v>467921</v>
      </c>
      <c r="F14" s="31">
        <f t="shared" si="3"/>
        <v>0</v>
      </c>
      <c r="G14" s="31">
        <f t="shared" si="3"/>
        <v>620326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4" si="4">SUM(D14:M14)</f>
        <v>10509651</v>
      </c>
      <c r="O14" s="43">
        <f t="shared" si="1"/>
        <v>486.69310919699916</v>
      </c>
      <c r="P14" s="10"/>
    </row>
    <row r="15" spans="1:133">
      <c r="A15" s="12"/>
      <c r="B15" s="44">
        <v>521</v>
      </c>
      <c r="C15" s="20" t="s">
        <v>28</v>
      </c>
      <c r="D15" s="46">
        <v>6072188</v>
      </c>
      <c r="E15" s="46">
        <v>16755</v>
      </c>
      <c r="F15" s="46">
        <v>0</v>
      </c>
      <c r="G15" s="46">
        <v>284336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6373279</v>
      </c>
      <c r="O15" s="47">
        <f t="shared" si="1"/>
        <v>295.14119662869314</v>
      </c>
      <c r="P15" s="9"/>
    </row>
    <row r="16" spans="1:133">
      <c r="A16" s="12"/>
      <c r="B16" s="44">
        <v>522</v>
      </c>
      <c r="C16" s="20" t="s">
        <v>29</v>
      </c>
      <c r="D16" s="46">
        <v>3348608</v>
      </c>
      <c r="E16" s="46">
        <v>1179</v>
      </c>
      <c r="F16" s="46">
        <v>0</v>
      </c>
      <c r="G16" s="46">
        <v>335990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3685777</v>
      </c>
      <c r="O16" s="47">
        <f t="shared" si="1"/>
        <v>170.68523663980736</v>
      </c>
      <c r="P16" s="9"/>
    </row>
    <row r="17" spans="1:16">
      <c r="A17" s="12"/>
      <c r="B17" s="44">
        <v>524</v>
      </c>
      <c r="C17" s="20" t="s">
        <v>30</v>
      </c>
      <c r="D17" s="46">
        <v>608</v>
      </c>
      <c r="E17" s="46">
        <v>449987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450595</v>
      </c>
      <c r="O17" s="47">
        <f t="shared" si="1"/>
        <v>20.866675928498658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SUM(D19:D23)</f>
        <v>0</v>
      </c>
      <c r="E18" s="31">
        <f t="shared" si="5"/>
        <v>1141109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9254615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10395724</v>
      </c>
      <c r="O18" s="43">
        <f t="shared" si="1"/>
        <v>481.41724553116609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2536809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2536809</v>
      </c>
      <c r="O19" s="47">
        <f t="shared" si="1"/>
        <v>117.47749374826341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3086092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3086092</v>
      </c>
      <c r="O20" s="47">
        <f t="shared" si="1"/>
        <v>142.91432805408911</v>
      </c>
      <c r="P20" s="9"/>
    </row>
    <row r="21" spans="1:16">
      <c r="A21" s="12"/>
      <c r="B21" s="44">
        <v>536</v>
      </c>
      <c r="C21" s="20" t="s">
        <v>62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3619201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3619201</v>
      </c>
      <c r="O21" s="47">
        <f t="shared" si="1"/>
        <v>167.60215800685376</v>
      </c>
      <c r="P21" s="9"/>
    </row>
    <row r="22" spans="1:16">
      <c r="A22" s="12"/>
      <c r="B22" s="44">
        <v>538</v>
      </c>
      <c r="C22" s="20" t="s">
        <v>63</v>
      </c>
      <c r="D22" s="46">
        <v>0</v>
      </c>
      <c r="E22" s="46">
        <v>1141109</v>
      </c>
      <c r="F22" s="46">
        <v>0</v>
      </c>
      <c r="G22" s="46">
        <v>0</v>
      </c>
      <c r="H22" s="46">
        <v>0</v>
      </c>
      <c r="I22" s="46">
        <v>9877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1150986</v>
      </c>
      <c r="O22" s="47">
        <f t="shared" si="1"/>
        <v>53.30119477632676</v>
      </c>
      <c r="P22" s="9"/>
    </row>
    <row r="23" spans="1:16">
      <c r="A23" s="12"/>
      <c r="B23" s="44">
        <v>539</v>
      </c>
      <c r="C23" s="20" t="s">
        <v>85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2636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2636</v>
      </c>
      <c r="O23" s="47">
        <f t="shared" si="1"/>
        <v>0.12207094563304621</v>
      </c>
      <c r="P23" s="9"/>
    </row>
    <row r="24" spans="1:16" ht="15.75">
      <c r="A24" s="28" t="s">
        <v>35</v>
      </c>
      <c r="B24" s="29"/>
      <c r="C24" s="30"/>
      <c r="D24" s="31">
        <f t="shared" ref="D24:M24" si="6">SUM(D25:D25)</f>
        <v>2129084</v>
      </c>
      <c r="E24" s="31">
        <f t="shared" si="6"/>
        <v>1290060</v>
      </c>
      <c r="F24" s="31">
        <f t="shared" si="6"/>
        <v>0</v>
      </c>
      <c r="G24" s="31">
        <f t="shared" si="6"/>
        <v>923573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4342717</v>
      </c>
      <c r="O24" s="43">
        <f t="shared" si="1"/>
        <v>201.10757617856811</v>
      </c>
      <c r="P24" s="10"/>
    </row>
    <row r="25" spans="1:16">
      <c r="A25" s="12"/>
      <c r="B25" s="44">
        <v>541</v>
      </c>
      <c r="C25" s="20" t="s">
        <v>64</v>
      </c>
      <c r="D25" s="46">
        <v>2129084</v>
      </c>
      <c r="E25" s="46">
        <v>1290060</v>
      </c>
      <c r="F25" s="46">
        <v>0</v>
      </c>
      <c r="G25" s="46">
        <v>923573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4342717</v>
      </c>
      <c r="O25" s="47">
        <f t="shared" si="1"/>
        <v>201.10757617856811</v>
      </c>
      <c r="P25" s="9"/>
    </row>
    <row r="26" spans="1:16" ht="15.75">
      <c r="A26" s="28" t="s">
        <v>38</v>
      </c>
      <c r="B26" s="29"/>
      <c r="C26" s="30"/>
      <c r="D26" s="31">
        <f t="shared" ref="D26:M26" si="7">SUM(D27:D27)</f>
        <v>0</v>
      </c>
      <c r="E26" s="31">
        <f t="shared" si="7"/>
        <v>35274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35274</v>
      </c>
      <c r="O26" s="43">
        <f t="shared" si="1"/>
        <v>1.6335093081411503</v>
      </c>
      <c r="P26" s="10"/>
    </row>
    <row r="27" spans="1:16">
      <c r="A27" s="13"/>
      <c r="B27" s="45">
        <v>552</v>
      </c>
      <c r="C27" s="21" t="s">
        <v>86</v>
      </c>
      <c r="D27" s="46">
        <v>0</v>
      </c>
      <c r="E27" s="46">
        <v>35274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35274</v>
      </c>
      <c r="O27" s="47">
        <f t="shared" si="1"/>
        <v>1.6335093081411503</v>
      </c>
      <c r="P27" s="9"/>
    </row>
    <row r="28" spans="1:16" ht="15.75">
      <c r="A28" s="28" t="s">
        <v>40</v>
      </c>
      <c r="B28" s="29"/>
      <c r="C28" s="30"/>
      <c r="D28" s="31">
        <f t="shared" ref="D28:M28" si="8">SUM(D29:D30)</f>
        <v>2223702</v>
      </c>
      <c r="E28" s="31">
        <f t="shared" si="8"/>
        <v>44581</v>
      </c>
      <c r="F28" s="31">
        <f t="shared" si="8"/>
        <v>0</v>
      </c>
      <c r="G28" s="31">
        <f t="shared" si="8"/>
        <v>1925577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4193860</v>
      </c>
      <c r="O28" s="43">
        <f t="shared" si="1"/>
        <v>194.21413355561731</v>
      </c>
      <c r="P28" s="9"/>
    </row>
    <row r="29" spans="1:16">
      <c r="A29" s="12"/>
      <c r="B29" s="44">
        <v>571</v>
      </c>
      <c r="C29" s="20" t="s">
        <v>41</v>
      </c>
      <c r="D29" s="46">
        <v>871833</v>
      </c>
      <c r="E29" s="46">
        <v>36986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908819</v>
      </c>
      <c r="O29" s="47">
        <f t="shared" si="1"/>
        <v>42.086644438269893</v>
      </c>
      <c r="P29" s="9"/>
    </row>
    <row r="30" spans="1:16">
      <c r="A30" s="12"/>
      <c r="B30" s="44">
        <v>572</v>
      </c>
      <c r="C30" s="20" t="s">
        <v>65</v>
      </c>
      <c r="D30" s="46">
        <v>1351869</v>
      </c>
      <c r="E30" s="46">
        <v>7595</v>
      </c>
      <c r="F30" s="46">
        <v>0</v>
      </c>
      <c r="G30" s="46">
        <v>1925577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3285041</v>
      </c>
      <c r="O30" s="47">
        <f t="shared" si="1"/>
        <v>152.12748911734741</v>
      </c>
      <c r="P30" s="9"/>
    </row>
    <row r="31" spans="1:16" ht="15.75">
      <c r="A31" s="28" t="s">
        <v>66</v>
      </c>
      <c r="B31" s="29"/>
      <c r="C31" s="30"/>
      <c r="D31" s="31">
        <f t="shared" ref="D31:M31" si="9">SUM(D32:D33)</f>
        <v>783041</v>
      </c>
      <c r="E31" s="31">
        <f t="shared" si="9"/>
        <v>515564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2189280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4"/>
        <v>3487885</v>
      </c>
      <c r="O31" s="43">
        <f t="shared" si="1"/>
        <v>161.52102435861812</v>
      </c>
      <c r="P31" s="9"/>
    </row>
    <row r="32" spans="1:16">
      <c r="A32" s="12"/>
      <c r="B32" s="44">
        <v>581</v>
      </c>
      <c r="C32" s="20" t="s">
        <v>67</v>
      </c>
      <c r="D32" s="46">
        <v>783041</v>
      </c>
      <c r="E32" s="46">
        <v>515564</v>
      </c>
      <c r="F32" s="46">
        <v>0</v>
      </c>
      <c r="G32" s="46">
        <v>0</v>
      </c>
      <c r="H32" s="46">
        <v>0</v>
      </c>
      <c r="I32" s="46">
        <v>1814859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3113464</v>
      </c>
      <c r="O32" s="47">
        <f t="shared" si="1"/>
        <v>144.18190238029081</v>
      </c>
      <c r="P32" s="9"/>
    </row>
    <row r="33" spans="1:119" ht="15.75" thickBot="1">
      <c r="A33" s="12"/>
      <c r="B33" s="44">
        <v>591</v>
      </c>
      <c r="C33" s="20" t="s">
        <v>68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374421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374421</v>
      </c>
      <c r="O33" s="47">
        <f t="shared" si="1"/>
        <v>17.339121978327313</v>
      </c>
      <c r="P33" s="9"/>
    </row>
    <row r="34" spans="1:119" ht="16.5" thickBot="1">
      <c r="A34" s="14" t="s">
        <v>10</v>
      </c>
      <c r="B34" s="23"/>
      <c r="C34" s="22"/>
      <c r="D34" s="15">
        <f>SUM(D5,D14,D18,D24,D26,D28,D31)</f>
        <v>17974081</v>
      </c>
      <c r="E34" s="15">
        <f t="shared" ref="E34:M34" si="10">SUM(E5,E14,E18,E24,E26,E28,E31)</f>
        <v>6604936</v>
      </c>
      <c r="F34" s="15">
        <f t="shared" si="10"/>
        <v>0</v>
      </c>
      <c r="G34" s="15">
        <f t="shared" si="10"/>
        <v>3620088</v>
      </c>
      <c r="H34" s="15">
        <f t="shared" si="10"/>
        <v>0</v>
      </c>
      <c r="I34" s="15">
        <f t="shared" si="10"/>
        <v>11443895</v>
      </c>
      <c r="J34" s="15">
        <f t="shared" si="10"/>
        <v>0</v>
      </c>
      <c r="K34" s="15">
        <f t="shared" si="10"/>
        <v>1935922</v>
      </c>
      <c r="L34" s="15">
        <f t="shared" si="10"/>
        <v>0</v>
      </c>
      <c r="M34" s="15">
        <f t="shared" si="10"/>
        <v>0</v>
      </c>
      <c r="N34" s="15">
        <f t="shared" si="4"/>
        <v>41578922</v>
      </c>
      <c r="O34" s="37">
        <f t="shared" si="1"/>
        <v>1925.4849495230158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87</v>
      </c>
      <c r="M36" s="93"/>
      <c r="N36" s="93"/>
      <c r="O36" s="41">
        <v>21594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50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5090982</v>
      </c>
      <c r="E5" s="26">
        <f t="shared" si="0"/>
        <v>106407</v>
      </c>
      <c r="F5" s="26">
        <f t="shared" si="0"/>
        <v>0</v>
      </c>
      <c r="G5" s="26">
        <f t="shared" si="0"/>
        <v>370719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2239407</v>
      </c>
      <c r="L5" s="26">
        <f t="shared" si="0"/>
        <v>0</v>
      </c>
      <c r="M5" s="26">
        <f t="shared" si="0"/>
        <v>0</v>
      </c>
      <c r="N5" s="27">
        <f>SUM(D5:M5)</f>
        <v>7807515</v>
      </c>
      <c r="O5" s="32">
        <f t="shared" ref="O5:O33" si="1">(N5/O$35)</f>
        <v>365.38351740921001</v>
      </c>
      <c r="P5" s="6"/>
    </row>
    <row r="6" spans="1:133">
      <c r="A6" s="12"/>
      <c r="B6" s="44">
        <v>511</v>
      </c>
      <c r="C6" s="20" t="s">
        <v>19</v>
      </c>
      <c r="D6" s="46">
        <v>46120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46120</v>
      </c>
      <c r="O6" s="47">
        <f t="shared" si="1"/>
        <v>2.1583676525645825</v>
      </c>
      <c r="P6" s="9"/>
    </row>
    <row r="7" spans="1:133">
      <c r="A7" s="12"/>
      <c r="B7" s="44">
        <v>512</v>
      </c>
      <c r="C7" s="20" t="s">
        <v>20</v>
      </c>
      <c r="D7" s="46">
        <v>1449237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1449237</v>
      </c>
      <c r="O7" s="47">
        <f t="shared" si="1"/>
        <v>67.822772369898914</v>
      </c>
      <c r="P7" s="9"/>
    </row>
    <row r="8" spans="1:133">
      <c r="A8" s="12"/>
      <c r="B8" s="44">
        <v>513</v>
      </c>
      <c r="C8" s="20" t="s">
        <v>21</v>
      </c>
      <c r="D8" s="46">
        <v>1337942</v>
      </c>
      <c r="E8" s="46">
        <v>105644</v>
      </c>
      <c r="F8" s="46">
        <v>0</v>
      </c>
      <c r="G8" s="46">
        <v>65836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1509422</v>
      </c>
      <c r="O8" s="47">
        <f t="shared" si="1"/>
        <v>70.639367278172969</v>
      </c>
      <c r="P8" s="9"/>
    </row>
    <row r="9" spans="1:133">
      <c r="A9" s="12"/>
      <c r="B9" s="44">
        <v>514</v>
      </c>
      <c r="C9" s="20" t="s">
        <v>22</v>
      </c>
      <c r="D9" s="46">
        <v>120423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120423</v>
      </c>
      <c r="O9" s="47">
        <f t="shared" si="1"/>
        <v>5.6356701609883935</v>
      </c>
      <c r="P9" s="9"/>
    </row>
    <row r="10" spans="1:133">
      <c r="A10" s="12"/>
      <c r="B10" s="44">
        <v>515</v>
      </c>
      <c r="C10" s="20" t="s">
        <v>23</v>
      </c>
      <c r="D10" s="46">
        <v>302865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302865</v>
      </c>
      <c r="O10" s="47">
        <f t="shared" si="1"/>
        <v>14.173764507675028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0</v>
      </c>
      <c r="G11" s="46">
        <v>270474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270474</v>
      </c>
      <c r="O11" s="47">
        <f t="shared" si="1"/>
        <v>12.657899663047548</v>
      </c>
      <c r="P11" s="9"/>
    </row>
    <row r="12" spans="1:133">
      <c r="A12" s="12"/>
      <c r="B12" s="44">
        <v>518</v>
      </c>
      <c r="C12" s="20" t="s">
        <v>25</v>
      </c>
      <c r="D12" s="46">
        <v>282193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2239407</v>
      </c>
      <c r="L12" s="46">
        <v>0</v>
      </c>
      <c r="M12" s="46">
        <v>0</v>
      </c>
      <c r="N12" s="46">
        <f t="shared" si="2"/>
        <v>2521600</v>
      </c>
      <c r="O12" s="47">
        <f t="shared" si="1"/>
        <v>118.00823661549981</v>
      </c>
      <c r="P12" s="9"/>
    </row>
    <row r="13" spans="1:133">
      <c r="A13" s="12"/>
      <c r="B13" s="44">
        <v>519</v>
      </c>
      <c r="C13" s="20" t="s">
        <v>61</v>
      </c>
      <c r="D13" s="46">
        <v>1552202</v>
      </c>
      <c r="E13" s="46">
        <v>763</v>
      </c>
      <c r="F13" s="46">
        <v>0</v>
      </c>
      <c r="G13" s="46">
        <v>34409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1587374</v>
      </c>
      <c r="O13" s="47">
        <f t="shared" si="1"/>
        <v>74.287439161362784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8220717</v>
      </c>
      <c r="E14" s="31">
        <f t="shared" si="3"/>
        <v>372943</v>
      </c>
      <c r="F14" s="31">
        <f t="shared" si="3"/>
        <v>0</v>
      </c>
      <c r="G14" s="31">
        <f t="shared" si="3"/>
        <v>473564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3" si="4">SUM(D14:M14)</f>
        <v>9067224</v>
      </c>
      <c r="O14" s="43">
        <f t="shared" si="1"/>
        <v>424.33657806065145</v>
      </c>
      <c r="P14" s="10"/>
    </row>
    <row r="15" spans="1:133">
      <c r="A15" s="12"/>
      <c r="B15" s="44">
        <v>521</v>
      </c>
      <c r="C15" s="20" t="s">
        <v>28</v>
      </c>
      <c r="D15" s="46">
        <v>5226899</v>
      </c>
      <c r="E15" s="46">
        <v>24448</v>
      </c>
      <c r="F15" s="46">
        <v>0</v>
      </c>
      <c r="G15" s="46">
        <v>355366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5606713</v>
      </c>
      <c r="O15" s="47">
        <f t="shared" si="1"/>
        <v>262.38829090228381</v>
      </c>
      <c r="P15" s="9"/>
    </row>
    <row r="16" spans="1:133">
      <c r="A16" s="12"/>
      <c r="B16" s="44">
        <v>522</v>
      </c>
      <c r="C16" s="20" t="s">
        <v>29</v>
      </c>
      <c r="D16" s="46">
        <v>2993865</v>
      </c>
      <c r="E16" s="46">
        <v>0</v>
      </c>
      <c r="F16" s="46">
        <v>0</v>
      </c>
      <c r="G16" s="46">
        <v>118198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3112063</v>
      </c>
      <c r="O16" s="47">
        <f t="shared" si="1"/>
        <v>145.64128603519282</v>
      </c>
      <c r="P16" s="9"/>
    </row>
    <row r="17" spans="1:16">
      <c r="A17" s="12"/>
      <c r="B17" s="44">
        <v>524</v>
      </c>
      <c r="C17" s="20" t="s">
        <v>30</v>
      </c>
      <c r="D17" s="46">
        <v>-47</v>
      </c>
      <c r="E17" s="46">
        <v>348495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348448</v>
      </c>
      <c r="O17" s="47">
        <f t="shared" si="1"/>
        <v>16.307001123174842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SUM(D19:D22)</f>
        <v>0</v>
      </c>
      <c r="E18" s="31">
        <f t="shared" si="5"/>
        <v>928176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8656872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9585048</v>
      </c>
      <c r="O18" s="43">
        <f t="shared" si="1"/>
        <v>448.57019842755523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2568882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2568882</v>
      </c>
      <c r="O19" s="47">
        <f t="shared" si="1"/>
        <v>120.22098464994384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2942934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2942934</v>
      </c>
      <c r="O20" s="47">
        <f t="shared" si="1"/>
        <v>137.72622613253463</v>
      </c>
      <c r="P20" s="9"/>
    </row>
    <row r="21" spans="1:16">
      <c r="A21" s="12"/>
      <c r="B21" s="44">
        <v>536</v>
      </c>
      <c r="C21" s="20" t="s">
        <v>62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3145056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3145056</v>
      </c>
      <c r="O21" s="47">
        <f t="shared" si="1"/>
        <v>147.18532384874578</v>
      </c>
      <c r="P21" s="9"/>
    </row>
    <row r="22" spans="1:16">
      <c r="A22" s="12"/>
      <c r="B22" s="44">
        <v>538</v>
      </c>
      <c r="C22" s="20" t="s">
        <v>63</v>
      </c>
      <c r="D22" s="46">
        <v>0</v>
      </c>
      <c r="E22" s="46">
        <v>928176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928176</v>
      </c>
      <c r="O22" s="47">
        <f t="shared" si="1"/>
        <v>43.437663796330959</v>
      </c>
      <c r="P22" s="9"/>
    </row>
    <row r="23" spans="1:16" ht="15.75">
      <c r="A23" s="28" t="s">
        <v>35</v>
      </c>
      <c r="B23" s="29"/>
      <c r="C23" s="30"/>
      <c r="D23" s="31">
        <f t="shared" ref="D23:M23" si="6">SUM(D24:D24)</f>
        <v>145758</v>
      </c>
      <c r="E23" s="31">
        <f t="shared" si="6"/>
        <v>1606818</v>
      </c>
      <c r="F23" s="31">
        <f t="shared" si="6"/>
        <v>0</v>
      </c>
      <c r="G23" s="31">
        <f t="shared" si="6"/>
        <v>737702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2490278</v>
      </c>
      <c r="O23" s="43">
        <f t="shared" si="1"/>
        <v>116.54239985024336</v>
      </c>
      <c r="P23" s="10"/>
    </row>
    <row r="24" spans="1:16">
      <c r="A24" s="12"/>
      <c r="B24" s="44">
        <v>541</v>
      </c>
      <c r="C24" s="20" t="s">
        <v>64</v>
      </c>
      <c r="D24" s="46">
        <v>145758</v>
      </c>
      <c r="E24" s="46">
        <v>1606818</v>
      </c>
      <c r="F24" s="46">
        <v>0</v>
      </c>
      <c r="G24" s="46">
        <v>737702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2490278</v>
      </c>
      <c r="O24" s="47">
        <f t="shared" si="1"/>
        <v>116.54239985024336</v>
      </c>
      <c r="P24" s="9"/>
    </row>
    <row r="25" spans="1:16" ht="15.75">
      <c r="A25" s="28" t="s">
        <v>38</v>
      </c>
      <c r="B25" s="29"/>
      <c r="C25" s="30"/>
      <c r="D25" s="31">
        <f t="shared" ref="D25:M25" si="7">SUM(D26:D26)</f>
        <v>0</v>
      </c>
      <c r="E25" s="31">
        <f t="shared" si="7"/>
        <v>84815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84815</v>
      </c>
      <c r="O25" s="43">
        <f t="shared" si="1"/>
        <v>3.9692530887308126</v>
      </c>
      <c r="P25" s="10"/>
    </row>
    <row r="26" spans="1:16">
      <c r="A26" s="13"/>
      <c r="B26" s="45">
        <v>559</v>
      </c>
      <c r="C26" s="21" t="s">
        <v>39</v>
      </c>
      <c r="D26" s="46">
        <v>0</v>
      </c>
      <c r="E26" s="46">
        <v>84815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84815</v>
      </c>
      <c r="O26" s="47">
        <f t="shared" si="1"/>
        <v>3.9692530887308126</v>
      </c>
      <c r="P26" s="9"/>
    </row>
    <row r="27" spans="1:16" ht="15.75">
      <c r="A27" s="28" t="s">
        <v>40</v>
      </c>
      <c r="B27" s="29"/>
      <c r="C27" s="30"/>
      <c r="D27" s="31">
        <f t="shared" ref="D27:M27" si="8">SUM(D28:D29)</f>
        <v>1825788</v>
      </c>
      <c r="E27" s="31">
        <f t="shared" si="8"/>
        <v>1281615</v>
      </c>
      <c r="F27" s="31">
        <f t="shared" si="8"/>
        <v>0</v>
      </c>
      <c r="G27" s="31">
        <f t="shared" si="8"/>
        <v>232563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3339966</v>
      </c>
      <c r="O27" s="43">
        <f t="shared" si="1"/>
        <v>156.30690752527144</v>
      </c>
      <c r="P27" s="9"/>
    </row>
    <row r="28" spans="1:16">
      <c r="A28" s="12"/>
      <c r="B28" s="44">
        <v>571</v>
      </c>
      <c r="C28" s="20" t="s">
        <v>41</v>
      </c>
      <c r="D28" s="46">
        <v>903003</v>
      </c>
      <c r="E28" s="46">
        <v>63866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966869</v>
      </c>
      <c r="O28" s="47">
        <f t="shared" si="1"/>
        <v>45.248455634593782</v>
      </c>
      <c r="P28" s="9"/>
    </row>
    <row r="29" spans="1:16">
      <c r="A29" s="12"/>
      <c r="B29" s="44">
        <v>572</v>
      </c>
      <c r="C29" s="20" t="s">
        <v>65</v>
      </c>
      <c r="D29" s="46">
        <v>922785</v>
      </c>
      <c r="E29" s="46">
        <v>1217749</v>
      </c>
      <c r="F29" s="46">
        <v>0</v>
      </c>
      <c r="G29" s="46">
        <v>232563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2373097</v>
      </c>
      <c r="O29" s="47">
        <f t="shared" si="1"/>
        <v>111.05845189067765</v>
      </c>
      <c r="P29" s="9"/>
    </row>
    <row r="30" spans="1:16" ht="15.75">
      <c r="A30" s="28" t="s">
        <v>66</v>
      </c>
      <c r="B30" s="29"/>
      <c r="C30" s="30"/>
      <c r="D30" s="31">
        <f t="shared" ref="D30:M30" si="9">SUM(D31:D32)</f>
        <v>1238181</v>
      </c>
      <c r="E30" s="31">
        <f t="shared" si="9"/>
        <v>264655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2198623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3701459</v>
      </c>
      <c r="O30" s="43">
        <f t="shared" si="1"/>
        <v>173.2244009734182</v>
      </c>
      <c r="P30" s="9"/>
    </row>
    <row r="31" spans="1:16">
      <c r="A31" s="12"/>
      <c r="B31" s="44">
        <v>581</v>
      </c>
      <c r="C31" s="20" t="s">
        <v>67</v>
      </c>
      <c r="D31" s="46">
        <v>1238181</v>
      </c>
      <c r="E31" s="46">
        <v>264655</v>
      </c>
      <c r="F31" s="46">
        <v>0</v>
      </c>
      <c r="G31" s="46">
        <v>0</v>
      </c>
      <c r="H31" s="46">
        <v>0</v>
      </c>
      <c r="I31" s="46">
        <v>1810673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3313509</v>
      </c>
      <c r="O31" s="47">
        <f t="shared" si="1"/>
        <v>155.06874766005242</v>
      </c>
      <c r="P31" s="9"/>
    </row>
    <row r="32" spans="1:16" ht="15.75" thickBot="1">
      <c r="A32" s="12"/>
      <c r="B32" s="44">
        <v>591</v>
      </c>
      <c r="C32" s="20" t="s">
        <v>68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387950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387950</v>
      </c>
      <c r="O32" s="47">
        <f t="shared" si="1"/>
        <v>18.155653313365782</v>
      </c>
      <c r="P32" s="9"/>
    </row>
    <row r="33" spans="1:119" ht="16.5" thickBot="1">
      <c r="A33" s="14" t="s">
        <v>10</v>
      </c>
      <c r="B33" s="23"/>
      <c r="C33" s="22"/>
      <c r="D33" s="15">
        <f>SUM(D5,D14,D18,D23,D25,D27,D30)</f>
        <v>16521426</v>
      </c>
      <c r="E33" s="15">
        <f t="shared" ref="E33:M33" si="10">SUM(E5,E14,E18,E23,E25,E27,E30)</f>
        <v>4645429</v>
      </c>
      <c r="F33" s="15">
        <f t="shared" si="10"/>
        <v>0</v>
      </c>
      <c r="G33" s="15">
        <f t="shared" si="10"/>
        <v>1814548</v>
      </c>
      <c r="H33" s="15">
        <f t="shared" si="10"/>
        <v>0</v>
      </c>
      <c r="I33" s="15">
        <f t="shared" si="10"/>
        <v>10855495</v>
      </c>
      <c r="J33" s="15">
        <f t="shared" si="10"/>
        <v>0</v>
      </c>
      <c r="K33" s="15">
        <f t="shared" si="10"/>
        <v>2239407</v>
      </c>
      <c r="L33" s="15">
        <f t="shared" si="10"/>
        <v>0</v>
      </c>
      <c r="M33" s="15">
        <f t="shared" si="10"/>
        <v>0</v>
      </c>
      <c r="N33" s="15">
        <f t="shared" si="4"/>
        <v>36076305</v>
      </c>
      <c r="O33" s="37">
        <f t="shared" si="1"/>
        <v>1688.3332553350806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82</v>
      </c>
      <c r="M35" s="93"/>
      <c r="N35" s="93"/>
      <c r="O35" s="41">
        <v>21368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4407866</v>
      </c>
      <c r="E5" s="26">
        <f t="shared" si="0"/>
        <v>49762</v>
      </c>
      <c r="F5" s="26">
        <f t="shared" si="0"/>
        <v>0</v>
      </c>
      <c r="G5" s="26">
        <f t="shared" si="0"/>
        <v>851443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1660805</v>
      </c>
      <c r="L5" s="26">
        <f t="shared" si="0"/>
        <v>0</v>
      </c>
      <c r="M5" s="26">
        <f t="shared" si="0"/>
        <v>0</v>
      </c>
      <c r="N5" s="27">
        <f>SUM(D5:M5)</f>
        <v>6969876</v>
      </c>
      <c r="O5" s="32">
        <f t="shared" ref="O5:O31" si="1">(N5/O$33)</f>
        <v>331.2836161414516</v>
      </c>
      <c r="P5" s="6"/>
    </row>
    <row r="6" spans="1:133">
      <c r="A6" s="12"/>
      <c r="B6" s="44">
        <v>511</v>
      </c>
      <c r="C6" s="20" t="s">
        <v>19</v>
      </c>
      <c r="D6" s="46">
        <v>41622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41622</v>
      </c>
      <c r="O6" s="47">
        <f t="shared" si="1"/>
        <v>1.9783259660630259</v>
      </c>
      <c r="P6" s="9"/>
    </row>
    <row r="7" spans="1:133">
      <c r="A7" s="12"/>
      <c r="B7" s="44">
        <v>512</v>
      </c>
      <c r="C7" s="20" t="s">
        <v>20</v>
      </c>
      <c r="D7" s="46">
        <v>900975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900975</v>
      </c>
      <c r="O7" s="47">
        <f t="shared" si="1"/>
        <v>42.824041066590617</v>
      </c>
      <c r="P7" s="9"/>
    </row>
    <row r="8" spans="1:133">
      <c r="A8" s="12"/>
      <c r="B8" s="44">
        <v>513</v>
      </c>
      <c r="C8" s="20" t="s">
        <v>21</v>
      </c>
      <c r="D8" s="46">
        <v>1238320</v>
      </c>
      <c r="E8" s="46">
        <v>49762</v>
      </c>
      <c r="F8" s="46">
        <v>0</v>
      </c>
      <c r="G8" s="46">
        <v>66548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1354630</v>
      </c>
      <c r="O8" s="47">
        <f t="shared" si="1"/>
        <v>64.386615333428395</v>
      </c>
      <c r="P8" s="9"/>
    </row>
    <row r="9" spans="1:133">
      <c r="A9" s="12"/>
      <c r="B9" s="44">
        <v>514</v>
      </c>
      <c r="C9" s="20" t="s">
        <v>22</v>
      </c>
      <c r="D9" s="46">
        <v>130471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130471</v>
      </c>
      <c r="O9" s="47">
        <f t="shared" si="1"/>
        <v>6.2013878986643851</v>
      </c>
      <c r="P9" s="9"/>
    </row>
    <row r="10" spans="1:133">
      <c r="A10" s="12"/>
      <c r="B10" s="44">
        <v>515</v>
      </c>
      <c r="C10" s="20" t="s">
        <v>23</v>
      </c>
      <c r="D10" s="46">
        <v>342132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342132</v>
      </c>
      <c r="O10" s="47">
        <f t="shared" si="1"/>
        <v>16.261799515186084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0</v>
      </c>
      <c r="G11" s="46">
        <v>654703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654703</v>
      </c>
      <c r="O11" s="47">
        <f t="shared" si="1"/>
        <v>31.118541755786872</v>
      </c>
      <c r="P11" s="9"/>
    </row>
    <row r="12" spans="1:133">
      <c r="A12" s="12"/>
      <c r="B12" s="44">
        <v>518</v>
      </c>
      <c r="C12" s="20" t="s">
        <v>25</v>
      </c>
      <c r="D12" s="46">
        <v>259476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1660805</v>
      </c>
      <c r="L12" s="46">
        <v>0</v>
      </c>
      <c r="M12" s="46">
        <v>0</v>
      </c>
      <c r="N12" s="46">
        <f t="shared" si="2"/>
        <v>1920281</v>
      </c>
      <c r="O12" s="47">
        <f t="shared" si="1"/>
        <v>91.272446409049863</v>
      </c>
      <c r="P12" s="9"/>
    </row>
    <row r="13" spans="1:133">
      <c r="A13" s="12"/>
      <c r="B13" s="44">
        <v>519</v>
      </c>
      <c r="C13" s="20" t="s">
        <v>61</v>
      </c>
      <c r="D13" s="46">
        <v>1494870</v>
      </c>
      <c r="E13" s="46">
        <v>0</v>
      </c>
      <c r="F13" s="46">
        <v>0</v>
      </c>
      <c r="G13" s="46">
        <v>130192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1625062</v>
      </c>
      <c r="O13" s="47">
        <f t="shared" si="1"/>
        <v>77.240458196682354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8206052</v>
      </c>
      <c r="E14" s="31">
        <f t="shared" si="3"/>
        <v>55217</v>
      </c>
      <c r="F14" s="31">
        <f t="shared" si="3"/>
        <v>0</v>
      </c>
      <c r="G14" s="31">
        <f t="shared" si="3"/>
        <v>1105410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1" si="4">SUM(D14:M14)</f>
        <v>9366679</v>
      </c>
      <c r="O14" s="43">
        <f t="shared" si="1"/>
        <v>445.20552307619181</v>
      </c>
      <c r="P14" s="10"/>
    </row>
    <row r="15" spans="1:133">
      <c r="A15" s="12"/>
      <c r="B15" s="44">
        <v>521</v>
      </c>
      <c r="C15" s="20" t="s">
        <v>28</v>
      </c>
      <c r="D15" s="46">
        <v>5003263</v>
      </c>
      <c r="E15" s="46">
        <v>9807</v>
      </c>
      <c r="F15" s="46">
        <v>0</v>
      </c>
      <c r="G15" s="46">
        <v>287697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5300767</v>
      </c>
      <c r="O15" s="47">
        <f t="shared" si="1"/>
        <v>251.94956984647558</v>
      </c>
      <c r="P15" s="9"/>
    </row>
    <row r="16" spans="1:133">
      <c r="A16" s="12"/>
      <c r="B16" s="44">
        <v>522</v>
      </c>
      <c r="C16" s="20" t="s">
        <v>29</v>
      </c>
      <c r="D16" s="46">
        <v>2983621</v>
      </c>
      <c r="E16" s="46">
        <v>45410</v>
      </c>
      <c r="F16" s="46">
        <v>0</v>
      </c>
      <c r="G16" s="46">
        <v>817713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3846744</v>
      </c>
      <c r="O16" s="47">
        <f t="shared" si="1"/>
        <v>182.83872807642948</v>
      </c>
      <c r="P16" s="9"/>
    </row>
    <row r="17" spans="1:119">
      <c r="A17" s="12"/>
      <c r="B17" s="44">
        <v>524</v>
      </c>
      <c r="C17" s="20" t="s">
        <v>30</v>
      </c>
      <c r="D17" s="46">
        <v>219168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219168</v>
      </c>
      <c r="O17" s="47">
        <f t="shared" si="1"/>
        <v>10.417225153286752</v>
      </c>
      <c r="P17" s="9"/>
    </row>
    <row r="18" spans="1:119" ht="15.75">
      <c r="A18" s="28" t="s">
        <v>31</v>
      </c>
      <c r="B18" s="29"/>
      <c r="C18" s="30"/>
      <c r="D18" s="31">
        <f t="shared" ref="D18:M18" si="5">SUM(D19:D22)</f>
        <v>0</v>
      </c>
      <c r="E18" s="31">
        <f t="shared" si="5"/>
        <v>512783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8272870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8785653</v>
      </c>
      <c r="O18" s="43">
        <f t="shared" si="1"/>
        <v>417.58890631684017</v>
      </c>
      <c r="P18" s="10"/>
    </row>
    <row r="19" spans="1:119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2545537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2545537</v>
      </c>
      <c r="O19" s="47">
        <f t="shared" si="1"/>
        <v>120.99134939873568</v>
      </c>
      <c r="P19" s="9"/>
    </row>
    <row r="20" spans="1:119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2897190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2897190</v>
      </c>
      <c r="O20" s="47">
        <f t="shared" si="1"/>
        <v>137.70568943390845</v>
      </c>
      <c r="P20" s="9"/>
    </row>
    <row r="21" spans="1:119">
      <c r="A21" s="12"/>
      <c r="B21" s="44">
        <v>536</v>
      </c>
      <c r="C21" s="20" t="s">
        <v>62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2830143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2830143</v>
      </c>
      <c r="O21" s="47">
        <f t="shared" si="1"/>
        <v>134.51889348353058</v>
      </c>
      <c r="P21" s="9"/>
    </row>
    <row r="22" spans="1:119">
      <c r="A22" s="12"/>
      <c r="B22" s="44">
        <v>538</v>
      </c>
      <c r="C22" s="20" t="s">
        <v>63</v>
      </c>
      <c r="D22" s="46">
        <v>0</v>
      </c>
      <c r="E22" s="46">
        <v>512783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512783</v>
      </c>
      <c r="O22" s="47">
        <f t="shared" si="1"/>
        <v>24.37297400066543</v>
      </c>
      <c r="P22" s="9"/>
    </row>
    <row r="23" spans="1:119" ht="15.75">
      <c r="A23" s="28" t="s">
        <v>35</v>
      </c>
      <c r="B23" s="29"/>
      <c r="C23" s="30"/>
      <c r="D23" s="31">
        <f t="shared" ref="D23:M23" si="6">SUM(D24:D24)</f>
        <v>143007</v>
      </c>
      <c r="E23" s="31">
        <f t="shared" si="6"/>
        <v>1753737</v>
      </c>
      <c r="F23" s="31">
        <f t="shared" si="6"/>
        <v>0</v>
      </c>
      <c r="G23" s="31">
        <f t="shared" si="6"/>
        <v>482047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2378791</v>
      </c>
      <c r="O23" s="43">
        <f t="shared" si="1"/>
        <v>113.06578259422976</v>
      </c>
      <c r="P23" s="10"/>
    </row>
    <row r="24" spans="1:119">
      <c r="A24" s="12"/>
      <c r="B24" s="44">
        <v>541</v>
      </c>
      <c r="C24" s="20" t="s">
        <v>64</v>
      </c>
      <c r="D24" s="46">
        <v>143007</v>
      </c>
      <c r="E24" s="46">
        <v>1753737</v>
      </c>
      <c r="F24" s="46">
        <v>0</v>
      </c>
      <c r="G24" s="46">
        <v>482047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2378791</v>
      </c>
      <c r="O24" s="47">
        <f t="shared" si="1"/>
        <v>113.06578259422976</v>
      </c>
      <c r="P24" s="9"/>
    </row>
    <row r="25" spans="1:119" ht="15.75">
      <c r="A25" s="28" t="s">
        <v>40</v>
      </c>
      <c r="B25" s="29"/>
      <c r="C25" s="30"/>
      <c r="D25" s="31">
        <f t="shared" ref="D25:M25" si="7">SUM(D26:D27)</f>
        <v>1765008</v>
      </c>
      <c r="E25" s="31">
        <f t="shared" si="7"/>
        <v>323646</v>
      </c>
      <c r="F25" s="31">
        <f t="shared" si="7"/>
        <v>0</v>
      </c>
      <c r="G25" s="31">
        <f t="shared" si="7"/>
        <v>312641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2401295</v>
      </c>
      <c r="O25" s="43">
        <f t="shared" si="1"/>
        <v>114.1354151813299</v>
      </c>
      <c r="P25" s="9"/>
    </row>
    <row r="26" spans="1:119">
      <c r="A26" s="12"/>
      <c r="B26" s="44">
        <v>571</v>
      </c>
      <c r="C26" s="20" t="s">
        <v>41</v>
      </c>
      <c r="D26" s="46">
        <v>916969</v>
      </c>
      <c r="E26" s="46">
        <v>46858</v>
      </c>
      <c r="F26" s="46">
        <v>0</v>
      </c>
      <c r="G26" s="46">
        <v>2904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966731</v>
      </c>
      <c r="O26" s="47">
        <f t="shared" si="1"/>
        <v>45.94947478492324</v>
      </c>
      <c r="P26" s="9"/>
    </row>
    <row r="27" spans="1:119">
      <c r="A27" s="12"/>
      <c r="B27" s="44">
        <v>572</v>
      </c>
      <c r="C27" s="20" t="s">
        <v>65</v>
      </c>
      <c r="D27" s="46">
        <v>848039</v>
      </c>
      <c r="E27" s="46">
        <v>276788</v>
      </c>
      <c r="F27" s="46">
        <v>0</v>
      </c>
      <c r="G27" s="46">
        <v>309737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1434564</v>
      </c>
      <c r="O27" s="47">
        <f t="shared" si="1"/>
        <v>68.185940396406679</v>
      </c>
      <c r="P27" s="9"/>
    </row>
    <row r="28" spans="1:119" ht="15.75">
      <c r="A28" s="28" t="s">
        <v>66</v>
      </c>
      <c r="B28" s="29"/>
      <c r="C28" s="30"/>
      <c r="D28" s="31">
        <f t="shared" ref="D28:M28" si="8">SUM(D29:D30)</f>
        <v>751274</v>
      </c>
      <c r="E28" s="31">
        <f t="shared" si="8"/>
        <v>262913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1949958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2964145</v>
      </c>
      <c r="O28" s="43">
        <f t="shared" si="1"/>
        <v>140.888112552878</v>
      </c>
      <c r="P28" s="9"/>
    </row>
    <row r="29" spans="1:119">
      <c r="A29" s="12"/>
      <c r="B29" s="44">
        <v>581</v>
      </c>
      <c r="C29" s="20" t="s">
        <v>67</v>
      </c>
      <c r="D29" s="46">
        <v>751274</v>
      </c>
      <c r="E29" s="46">
        <v>262913</v>
      </c>
      <c r="F29" s="46">
        <v>0</v>
      </c>
      <c r="G29" s="46">
        <v>0</v>
      </c>
      <c r="H29" s="46">
        <v>0</v>
      </c>
      <c r="I29" s="46">
        <v>1512587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2526774</v>
      </c>
      <c r="O29" s="47">
        <f t="shared" si="1"/>
        <v>120.09952944531584</v>
      </c>
      <c r="P29" s="9"/>
    </row>
    <row r="30" spans="1:119" ht="15.75" thickBot="1">
      <c r="A30" s="12"/>
      <c r="B30" s="44">
        <v>591</v>
      </c>
      <c r="C30" s="20" t="s">
        <v>68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437371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437371</v>
      </c>
      <c r="O30" s="47">
        <f t="shared" si="1"/>
        <v>20.788583107562147</v>
      </c>
      <c r="P30" s="9"/>
    </row>
    <row r="31" spans="1:119" ht="16.5" thickBot="1">
      <c r="A31" s="14" t="s">
        <v>10</v>
      </c>
      <c r="B31" s="23"/>
      <c r="C31" s="22"/>
      <c r="D31" s="15">
        <f>SUM(D5,D14,D18,D23,D25,D28)</f>
        <v>15273207</v>
      </c>
      <c r="E31" s="15">
        <f t="shared" ref="E31:M31" si="9">SUM(E5,E14,E18,E23,E25,E28)</f>
        <v>2958058</v>
      </c>
      <c r="F31" s="15">
        <f t="shared" si="9"/>
        <v>0</v>
      </c>
      <c r="G31" s="15">
        <f t="shared" si="9"/>
        <v>2751541</v>
      </c>
      <c r="H31" s="15">
        <f t="shared" si="9"/>
        <v>0</v>
      </c>
      <c r="I31" s="15">
        <f t="shared" si="9"/>
        <v>10222828</v>
      </c>
      <c r="J31" s="15">
        <f t="shared" si="9"/>
        <v>0</v>
      </c>
      <c r="K31" s="15">
        <f t="shared" si="9"/>
        <v>1660805</v>
      </c>
      <c r="L31" s="15">
        <f t="shared" si="9"/>
        <v>0</v>
      </c>
      <c r="M31" s="15">
        <f t="shared" si="9"/>
        <v>0</v>
      </c>
      <c r="N31" s="15">
        <f t="shared" si="4"/>
        <v>32866439</v>
      </c>
      <c r="O31" s="37">
        <f t="shared" si="1"/>
        <v>1562.1673558629213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80</v>
      </c>
      <c r="M33" s="93"/>
      <c r="N33" s="93"/>
      <c r="O33" s="41">
        <v>21039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50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4217494</v>
      </c>
      <c r="E5" s="26">
        <f t="shared" si="0"/>
        <v>79755</v>
      </c>
      <c r="F5" s="26">
        <f t="shared" si="0"/>
        <v>0</v>
      </c>
      <c r="G5" s="26">
        <f t="shared" si="0"/>
        <v>899627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1536770</v>
      </c>
      <c r="L5" s="26">
        <f t="shared" si="0"/>
        <v>0</v>
      </c>
      <c r="M5" s="26">
        <f t="shared" si="0"/>
        <v>0</v>
      </c>
      <c r="N5" s="27">
        <f>SUM(D5:M5)</f>
        <v>6733646</v>
      </c>
      <c r="O5" s="32">
        <f t="shared" ref="O5:O32" si="1">(N5/O$34)</f>
        <v>322.4926245210728</v>
      </c>
      <c r="P5" s="6"/>
    </row>
    <row r="6" spans="1:133">
      <c r="A6" s="12"/>
      <c r="B6" s="44">
        <v>511</v>
      </c>
      <c r="C6" s="20" t="s">
        <v>19</v>
      </c>
      <c r="D6" s="46">
        <v>44138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44138</v>
      </c>
      <c r="O6" s="47">
        <f t="shared" si="1"/>
        <v>2.1138888888888889</v>
      </c>
      <c r="P6" s="9"/>
    </row>
    <row r="7" spans="1:133">
      <c r="A7" s="12"/>
      <c r="B7" s="44">
        <v>512</v>
      </c>
      <c r="C7" s="20" t="s">
        <v>20</v>
      </c>
      <c r="D7" s="46">
        <v>848604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848604</v>
      </c>
      <c r="O7" s="47">
        <f t="shared" si="1"/>
        <v>40.641954022988507</v>
      </c>
      <c r="P7" s="9"/>
    </row>
    <row r="8" spans="1:133">
      <c r="A8" s="12"/>
      <c r="B8" s="44">
        <v>513</v>
      </c>
      <c r="C8" s="20" t="s">
        <v>21</v>
      </c>
      <c r="D8" s="46">
        <v>1897316</v>
      </c>
      <c r="E8" s="46">
        <v>79755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1977071</v>
      </c>
      <c r="O8" s="47">
        <f t="shared" si="1"/>
        <v>94.687308429118772</v>
      </c>
      <c r="P8" s="9"/>
    </row>
    <row r="9" spans="1:133">
      <c r="A9" s="12"/>
      <c r="B9" s="44">
        <v>514</v>
      </c>
      <c r="C9" s="20" t="s">
        <v>22</v>
      </c>
      <c r="D9" s="46">
        <v>110910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110910</v>
      </c>
      <c r="O9" s="47">
        <f t="shared" si="1"/>
        <v>5.3117816091954024</v>
      </c>
      <c r="P9" s="9"/>
    </row>
    <row r="10" spans="1:133">
      <c r="A10" s="12"/>
      <c r="B10" s="44">
        <v>515</v>
      </c>
      <c r="C10" s="20" t="s">
        <v>23</v>
      </c>
      <c r="D10" s="46">
        <v>348171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348171</v>
      </c>
      <c r="O10" s="47">
        <f t="shared" si="1"/>
        <v>16.67485632183908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0</v>
      </c>
      <c r="G11" s="46">
        <v>750274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750274</v>
      </c>
      <c r="O11" s="47">
        <f t="shared" si="1"/>
        <v>35.93266283524904</v>
      </c>
      <c r="P11" s="9"/>
    </row>
    <row r="12" spans="1:133">
      <c r="A12" s="12"/>
      <c r="B12" s="44">
        <v>518</v>
      </c>
      <c r="C12" s="20" t="s">
        <v>25</v>
      </c>
      <c r="D12" s="46">
        <v>247516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1536770</v>
      </c>
      <c r="L12" s="46">
        <v>0</v>
      </c>
      <c r="M12" s="46">
        <v>0</v>
      </c>
      <c r="N12" s="46">
        <f t="shared" si="2"/>
        <v>1784286</v>
      </c>
      <c r="O12" s="47">
        <f t="shared" si="1"/>
        <v>85.45431034482759</v>
      </c>
      <c r="P12" s="9"/>
    </row>
    <row r="13" spans="1:133">
      <c r="A13" s="12"/>
      <c r="B13" s="44">
        <v>519</v>
      </c>
      <c r="C13" s="20" t="s">
        <v>61</v>
      </c>
      <c r="D13" s="46">
        <v>720839</v>
      </c>
      <c r="E13" s="46">
        <v>0</v>
      </c>
      <c r="F13" s="46">
        <v>0</v>
      </c>
      <c r="G13" s="46">
        <v>149353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870192</v>
      </c>
      <c r="O13" s="47">
        <f t="shared" si="1"/>
        <v>41.675862068965515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8193537</v>
      </c>
      <c r="E14" s="31">
        <f t="shared" si="3"/>
        <v>51933</v>
      </c>
      <c r="F14" s="31">
        <f t="shared" si="3"/>
        <v>0</v>
      </c>
      <c r="G14" s="31">
        <f t="shared" si="3"/>
        <v>246497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2" si="4">SUM(D14:M14)</f>
        <v>8491967</v>
      </c>
      <c r="O14" s="43">
        <f t="shared" si="1"/>
        <v>406.70340038314174</v>
      </c>
      <c r="P14" s="10"/>
    </row>
    <row r="15" spans="1:133">
      <c r="A15" s="12"/>
      <c r="B15" s="44">
        <v>521</v>
      </c>
      <c r="C15" s="20" t="s">
        <v>28</v>
      </c>
      <c r="D15" s="46">
        <v>5084952</v>
      </c>
      <c r="E15" s="46">
        <v>7891</v>
      </c>
      <c r="F15" s="46">
        <v>0</v>
      </c>
      <c r="G15" s="46">
        <v>10328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5103171</v>
      </c>
      <c r="O15" s="47">
        <f t="shared" si="1"/>
        <v>244.40474137931034</v>
      </c>
      <c r="P15" s="9"/>
    </row>
    <row r="16" spans="1:133">
      <c r="A16" s="12"/>
      <c r="B16" s="44">
        <v>522</v>
      </c>
      <c r="C16" s="20" t="s">
        <v>29</v>
      </c>
      <c r="D16" s="46">
        <v>2823583</v>
      </c>
      <c r="E16" s="46">
        <v>44042</v>
      </c>
      <c r="F16" s="46">
        <v>0</v>
      </c>
      <c r="G16" s="46">
        <v>207150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3074775</v>
      </c>
      <c r="O16" s="47">
        <f t="shared" si="1"/>
        <v>147.25933908045977</v>
      </c>
      <c r="P16" s="9"/>
    </row>
    <row r="17" spans="1:119">
      <c r="A17" s="12"/>
      <c r="B17" s="44">
        <v>524</v>
      </c>
      <c r="C17" s="20" t="s">
        <v>30</v>
      </c>
      <c r="D17" s="46">
        <v>285002</v>
      </c>
      <c r="E17" s="46">
        <v>0</v>
      </c>
      <c r="F17" s="46">
        <v>0</v>
      </c>
      <c r="G17" s="46">
        <v>29019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314021</v>
      </c>
      <c r="O17" s="47">
        <f t="shared" si="1"/>
        <v>15.039319923371648</v>
      </c>
      <c r="P17" s="9"/>
    </row>
    <row r="18" spans="1:119" ht="15.75">
      <c r="A18" s="28" t="s">
        <v>31</v>
      </c>
      <c r="B18" s="29"/>
      <c r="C18" s="30"/>
      <c r="D18" s="31">
        <f t="shared" ref="D18:M18" si="5">SUM(D19:D22)</f>
        <v>0</v>
      </c>
      <c r="E18" s="31">
        <f t="shared" si="5"/>
        <v>454887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7886536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8341423</v>
      </c>
      <c r="O18" s="43">
        <f t="shared" si="1"/>
        <v>399.49343869731803</v>
      </c>
      <c r="P18" s="10"/>
    </row>
    <row r="19" spans="1:119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2632722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2632722</v>
      </c>
      <c r="O19" s="47">
        <f t="shared" si="1"/>
        <v>126.0882183908046</v>
      </c>
      <c r="P19" s="9"/>
    </row>
    <row r="20" spans="1:119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2580185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2580185</v>
      </c>
      <c r="O20" s="47">
        <f t="shared" si="1"/>
        <v>123.5720785440613</v>
      </c>
      <c r="P20" s="9"/>
    </row>
    <row r="21" spans="1:119">
      <c r="A21" s="12"/>
      <c r="B21" s="44">
        <v>536</v>
      </c>
      <c r="C21" s="20" t="s">
        <v>62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2673629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2673629</v>
      </c>
      <c r="O21" s="47">
        <f t="shared" si="1"/>
        <v>128.04736590038314</v>
      </c>
      <c r="P21" s="9"/>
    </row>
    <row r="22" spans="1:119">
      <c r="A22" s="12"/>
      <c r="B22" s="44">
        <v>538</v>
      </c>
      <c r="C22" s="20" t="s">
        <v>63</v>
      </c>
      <c r="D22" s="46">
        <v>0</v>
      </c>
      <c r="E22" s="46">
        <v>454887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454887</v>
      </c>
      <c r="O22" s="47">
        <f t="shared" si="1"/>
        <v>21.785775862068967</v>
      </c>
      <c r="P22" s="9"/>
    </row>
    <row r="23" spans="1:119" ht="15.75">
      <c r="A23" s="28" t="s">
        <v>35</v>
      </c>
      <c r="B23" s="29"/>
      <c r="C23" s="30"/>
      <c r="D23" s="31">
        <f t="shared" ref="D23:M23" si="6">SUM(D24:D24)</f>
        <v>139110</v>
      </c>
      <c r="E23" s="31">
        <f t="shared" si="6"/>
        <v>1731453</v>
      </c>
      <c r="F23" s="31">
        <f t="shared" si="6"/>
        <v>0</v>
      </c>
      <c r="G23" s="31">
        <f t="shared" si="6"/>
        <v>613345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2483908</v>
      </c>
      <c r="O23" s="43">
        <f t="shared" si="1"/>
        <v>118.96111111111111</v>
      </c>
      <c r="P23" s="10"/>
    </row>
    <row r="24" spans="1:119">
      <c r="A24" s="12"/>
      <c r="B24" s="44">
        <v>541</v>
      </c>
      <c r="C24" s="20" t="s">
        <v>64</v>
      </c>
      <c r="D24" s="46">
        <v>139110</v>
      </c>
      <c r="E24" s="46">
        <v>1731453</v>
      </c>
      <c r="F24" s="46">
        <v>0</v>
      </c>
      <c r="G24" s="46">
        <v>613345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2483908</v>
      </c>
      <c r="O24" s="47">
        <f t="shared" si="1"/>
        <v>118.96111111111111</v>
      </c>
      <c r="P24" s="9"/>
    </row>
    <row r="25" spans="1:119" ht="15.75">
      <c r="A25" s="28" t="s">
        <v>40</v>
      </c>
      <c r="B25" s="29"/>
      <c r="C25" s="30"/>
      <c r="D25" s="31">
        <f t="shared" ref="D25:M25" si="7">SUM(D26:D27)</f>
        <v>1742373</v>
      </c>
      <c r="E25" s="31">
        <f t="shared" si="7"/>
        <v>107228</v>
      </c>
      <c r="F25" s="31">
        <f t="shared" si="7"/>
        <v>0</v>
      </c>
      <c r="G25" s="31">
        <f t="shared" si="7"/>
        <v>216064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2065665</v>
      </c>
      <c r="O25" s="43">
        <f t="shared" si="1"/>
        <v>98.930316091954026</v>
      </c>
      <c r="P25" s="9"/>
    </row>
    <row r="26" spans="1:119">
      <c r="A26" s="12"/>
      <c r="B26" s="44">
        <v>571</v>
      </c>
      <c r="C26" s="20" t="s">
        <v>41</v>
      </c>
      <c r="D26" s="46">
        <v>852550</v>
      </c>
      <c r="E26" s="46">
        <v>40444</v>
      </c>
      <c r="F26" s="46">
        <v>0</v>
      </c>
      <c r="G26" s="46">
        <v>95495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988489</v>
      </c>
      <c r="O26" s="47">
        <f t="shared" si="1"/>
        <v>47.341427203065138</v>
      </c>
      <c r="P26" s="9"/>
    </row>
    <row r="27" spans="1:119">
      <c r="A27" s="12"/>
      <c r="B27" s="44">
        <v>572</v>
      </c>
      <c r="C27" s="20" t="s">
        <v>65</v>
      </c>
      <c r="D27" s="46">
        <v>889823</v>
      </c>
      <c r="E27" s="46">
        <v>66784</v>
      </c>
      <c r="F27" s="46">
        <v>0</v>
      </c>
      <c r="G27" s="46">
        <v>120569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1077176</v>
      </c>
      <c r="O27" s="47">
        <f t="shared" si="1"/>
        <v>51.588888888888889</v>
      </c>
      <c r="P27" s="9"/>
    </row>
    <row r="28" spans="1:119" ht="15.75">
      <c r="A28" s="28" t="s">
        <v>66</v>
      </c>
      <c r="B28" s="29"/>
      <c r="C28" s="30"/>
      <c r="D28" s="31">
        <f t="shared" ref="D28:M28" si="8">SUM(D29:D31)</f>
        <v>721951</v>
      </c>
      <c r="E28" s="31">
        <f t="shared" si="8"/>
        <v>260721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2028262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3010934</v>
      </c>
      <c r="O28" s="43">
        <f t="shared" si="1"/>
        <v>144.20181992337166</v>
      </c>
      <c r="P28" s="9"/>
    </row>
    <row r="29" spans="1:119">
      <c r="A29" s="12"/>
      <c r="B29" s="44">
        <v>581</v>
      </c>
      <c r="C29" s="20" t="s">
        <v>67</v>
      </c>
      <c r="D29" s="46">
        <v>721951</v>
      </c>
      <c r="E29" s="46">
        <v>260721</v>
      </c>
      <c r="F29" s="46">
        <v>0</v>
      </c>
      <c r="G29" s="46">
        <v>0</v>
      </c>
      <c r="H29" s="46">
        <v>0</v>
      </c>
      <c r="I29" s="46">
        <v>1500000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2482672</v>
      </c>
      <c r="O29" s="47">
        <f t="shared" si="1"/>
        <v>118.90191570881225</v>
      </c>
      <c r="P29" s="9"/>
    </row>
    <row r="30" spans="1:119">
      <c r="A30" s="12"/>
      <c r="B30" s="44">
        <v>590</v>
      </c>
      <c r="C30" s="20" t="s">
        <v>77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11495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11495</v>
      </c>
      <c r="O30" s="47">
        <f t="shared" si="1"/>
        <v>0.5505268199233716</v>
      </c>
      <c r="P30" s="9"/>
    </row>
    <row r="31" spans="1:119" ht="15.75" thickBot="1">
      <c r="A31" s="12"/>
      <c r="B31" s="44">
        <v>591</v>
      </c>
      <c r="C31" s="20" t="s">
        <v>68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516767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516767</v>
      </c>
      <c r="O31" s="47">
        <f t="shared" si="1"/>
        <v>24.749377394636014</v>
      </c>
      <c r="P31" s="9"/>
    </row>
    <row r="32" spans="1:119" ht="16.5" thickBot="1">
      <c r="A32" s="14" t="s">
        <v>10</v>
      </c>
      <c r="B32" s="23"/>
      <c r="C32" s="22"/>
      <c r="D32" s="15">
        <f>SUM(D5,D14,D18,D23,D25,D28)</f>
        <v>15014465</v>
      </c>
      <c r="E32" s="15">
        <f t="shared" ref="E32:M32" si="9">SUM(E5,E14,E18,E23,E25,E28)</f>
        <v>2685977</v>
      </c>
      <c r="F32" s="15">
        <f t="shared" si="9"/>
        <v>0</v>
      </c>
      <c r="G32" s="15">
        <f t="shared" si="9"/>
        <v>1975533</v>
      </c>
      <c r="H32" s="15">
        <f t="shared" si="9"/>
        <v>0</v>
      </c>
      <c r="I32" s="15">
        <f t="shared" si="9"/>
        <v>9914798</v>
      </c>
      <c r="J32" s="15">
        <f t="shared" si="9"/>
        <v>0</v>
      </c>
      <c r="K32" s="15">
        <f t="shared" si="9"/>
        <v>1536770</v>
      </c>
      <c r="L32" s="15">
        <f t="shared" si="9"/>
        <v>0</v>
      </c>
      <c r="M32" s="15">
        <f t="shared" si="9"/>
        <v>0</v>
      </c>
      <c r="N32" s="15">
        <f t="shared" si="4"/>
        <v>31127543</v>
      </c>
      <c r="O32" s="37">
        <f t="shared" si="1"/>
        <v>1490.7827107279693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78</v>
      </c>
      <c r="M34" s="93"/>
      <c r="N34" s="93"/>
      <c r="O34" s="41">
        <v>20880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50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4367168</v>
      </c>
      <c r="E5" s="26">
        <f t="shared" si="0"/>
        <v>707241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1506631</v>
      </c>
      <c r="L5" s="26">
        <f t="shared" si="0"/>
        <v>0</v>
      </c>
      <c r="M5" s="26">
        <f t="shared" si="0"/>
        <v>0</v>
      </c>
      <c r="N5" s="27">
        <f>SUM(D5:M5)</f>
        <v>6581040</v>
      </c>
      <c r="O5" s="32">
        <f t="shared" ref="O5:O31" si="1">(N5/O$33)</f>
        <v>326.97570427783575</v>
      </c>
      <c r="P5" s="6"/>
    </row>
    <row r="6" spans="1:133">
      <c r="A6" s="12"/>
      <c r="B6" s="44">
        <v>511</v>
      </c>
      <c r="C6" s="20" t="s">
        <v>19</v>
      </c>
      <c r="D6" s="46">
        <v>296456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296456</v>
      </c>
      <c r="O6" s="47">
        <f t="shared" si="1"/>
        <v>14.729269140954937</v>
      </c>
      <c r="P6" s="9"/>
    </row>
    <row r="7" spans="1:133">
      <c r="A7" s="12"/>
      <c r="B7" s="44">
        <v>512</v>
      </c>
      <c r="C7" s="20" t="s">
        <v>20</v>
      </c>
      <c r="D7" s="46">
        <v>766579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766579</v>
      </c>
      <c r="O7" s="47">
        <f t="shared" si="1"/>
        <v>38.087096934466139</v>
      </c>
      <c r="P7" s="9"/>
    </row>
    <row r="8" spans="1:133">
      <c r="A8" s="12"/>
      <c r="B8" s="44">
        <v>513</v>
      </c>
      <c r="C8" s="20" t="s">
        <v>21</v>
      </c>
      <c r="D8" s="46">
        <v>1974985</v>
      </c>
      <c r="E8" s="46">
        <v>57284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2032269</v>
      </c>
      <c r="O8" s="47">
        <f t="shared" si="1"/>
        <v>100.97227604710091</v>
      </c>
      <c r="P8" s="9"/>
    </row>
    <row r="9" spans="1:133">
      <c r="A9" s="12"/>
      <c r="B9" s="44">
        <v>514</v>
      </c>
      <c r="C9" s="20" t="s">
        <v>22</v>
      </c>
      <c r="D9" s="46">
        <v>90533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90533</v>
      </c>
      <c r="O9" s="47">
        <f t="shared" si="1"/>
        <v>4.4980871466189694</v>
      </c>
      <c r="P9" s="9"/>
    </row>
    <row r="10" spans="1:133">
      <c r="A10" s="12"/>
      <c r="B10" s="44">
        <v>515</v>
      </c>
      <c r="C10" s="20" t="s">
        <v>23</v>
      </c>
      <c r="D10" s="46">
        <v>290655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290655</v>
      </c>
      <c r="O10" s="47">
        <f t="shared" si="1"/>
        <v>14.441049336711879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550211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550211</v>
      </c>
      <c r="O11" s="47">
        <f t="shared" si="1"/>
        <v>27.336960302081781</v>
      </c>
      <c r="P11" s="9"/>
    </row>
    <row r="12" spans="1:133">
      <c r="A12" s="12"/>
      <c r="B12" s="44">
        <v>518</v>
      </c>
      <c r="C12" s="20" t="s">
        <v>25</v>
      </c>
      <c r="D12" s="46">
        <v>243091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1506631</v>
      </c>
      <c r="L12" s="46">
        <v>0</v>
      </c>
      <c r="M12" s="46">
        <v>0</v>
      </c>
      <c r="N12" s="46">
        <f t="shared" si="2"/>
        <v>1749722</v>
      </c>
      <c r="O12" s="47">
        <f t="shared" si="1"/>
        <v>86.934068663983709</v>
      </c>
      <c r="P12" s="9"/>
    </row>
    <row r="13" spans="1:133">
      <c r="A13" s="12"/>
      <c r="B13" s="44">
        <v>519</v>
      </c>
      <c r="C13" s="20" t="s">
        <v>61</v>
      </c>
      <c r="D13" s="46">
        <v>704869</v>
      </c>
      <c r="E13" s="46">
        <v>99746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804615</v>
      </c>
      <c r="O13" s="47">
        <f t="shared" si="1"/>
        <v>39.976896705917426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7646381</v>
      </c>
      <c r="E14" s="31">
        <f t="shared" si="3"/>
        <v>272632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1" si="4">SUM(D14:M14)</f>
        <v>7919013</v>
      </c>
      <c r="O14" s="43">
        <f t="shared" si="1"/>
        <v>393.45222834997764</v>
      </c>
      <c r="P14" s="10"/>
    </row>
    <row r="15" spans="1:133">
      <c r="A15" s="12"/>
      <c r="B15" s="44">
        <v>521</v>
      </c>
      <c r="C15" s="20" t="s">
        <v>28</v>
      </c>
      <c r="D15" s="46">
        <v>4790011</v>
      </c>
      <c r="E15" s="46">
        <v>216066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5006077</v>
      </c>
      <c r="O15" s="47">
        <f t="shared" si="1"/>
        <v>248.7244497441248</v>
      </c>
      <c r="P15" s="9"/>
    </row>
    <row r="16" spans="1:133">
      <c r="A16" s="12"/>
      <c r="B16" s="44">
        <v>522</v>
      </c>
      <c r="C16" s="20" t="s">
        <v>29</v>
      </c>
      <c r="D16" s="46">
        <v>2586948</v>
      </c>
      <c r="E16" s="46">
        <v>56566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2643514</v>
      </c>
      <c r="O16" s="47">
        <f t="shared" si="1"/>
        <v>131.3416803299051</v>
      </c>
      <c r="P16" s="9"/>
    </row>
    <row r="17" spans="1:119">
      <c r="A17" s="12"/>
      <c r="B17" s="44">
        <v>524</v>
      </c>
      <c r="C17" s="20" t="s">
        <v>30</v>
      </c>
      <c r="D17" s="46">
        <v>269422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269422</v>
      </c>
      <c r="O17" s="47">
        <f t="shared" si="1"/>
        <v>13.386098275947733</v>
      </c>
      <c r="P17" s="9"/>
    </row>
    <row r="18" spans="1:119" ht="15.75">
      <c r="A18" s="28" t="s">
        <v>31</v>
      </c>
      <c r="B18" s="29"/>
      <c r="C18" s="30"/>
      <c r="D18" s="31">
        <f t="shared" ref="D18:M18" si="5">SUM(D19:D22)</f>
        <v>0</v>
      </c>
      <c r="E18" s="31">
        <f t="shared" si="5"/>
        <v>356977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7935039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8292016</v>
      </c>
      <c r="O18" s="43">
        <f t="shared" si="1"/>
        <v>411.98469717295177</v>
      </c>
      <c r="P18" s="10"/>
    </row>
    <row r="19" spans="1:119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2664004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2664004</v>
      </c>
      <c r="O19" s="47">
        <f t="shared" si="1"/>
        <v>132.35971580464053</v>
      </c>
      <c r="P19" s="9"/>
    </row>
    <row r="20" spans="1:119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2582181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2582181</v>
      </c>
      <c r="O20" s="47">
        <f t="shared" si="1"/>
        <v>128.29438068266506</v>
      </c>
      <c r="P20" s="9"/>
    </row>
    <row r="21" spans="1:119">
      <c r="A21" s="12"/>
      <c r="B21" s="44">
        <v>536</v>
      </c>
      <c r="C21" s="20" t="s">
        <v>62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2688854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2688854</v>
      </c>
      <c r="O21" s="47">
        <f t="shared" si="1"/>
        <v>133.59437571421475</v>
      </c>
      <c r="P21" s="9"/>
    </row>
    <row r="22" spans="1:119">
      <c r="A22" s="12"/>
      <c r="B22" s="44">
        <v>538</v>
      </c>
      <c r="C22" s="20" t="s">
        <v>63</v>
      </c>
      <c r="D22" s="46">
        <v>0</v>
      </c>
      <c r="E22" s="46">
        <v>356977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356977</v>
      </c>
      <c r="O22" s="47">
        <f t="shared" si="1"/>
        <v>17.736224971431412</v>
      </c>
      <c r="P22" s="9"/>
    </row>
    <row r="23" spans="1:119" ht="15.75">
      <c r="A23" s="28" t="s">
        <v>35</v>
      </c>
      <c r="B23" s="29"/>
      <c r="C23" s="30"/>
      <c r="D23" s="31">
        <f t="shared" ref="D23:M23" si="6">SUM(D24:D24)</f>
        <v>126252</v>
      </c>
      <c r="E23" s="31">
        <f t="shared" si="6"/>
        <v>2316764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2443016</v>
      </c>
      <c r="O23" s="43">
        <f t="shared" si="1"/>
        <v>121.38003676653251</v>
      </c>
      <c r="P23" s="10"/>
    </row>
    <row r="24" spans="1:119">
      <c r="A24" s="12"/>
      <c r="B24" s="44">
        <v>541</v>
      </c>
      <c r="C24" s="20" t="s">
        <v>64</v>
      </c>
      <c r="D24" s="46">
        <v>126252</v>
      </c>
      <c r="E24" s="46">
        <v>2316764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2443016</v>
      </c>
      <c r="O24" s="47">
        <f t="shared" si="1"/>
        <v>121.38003676653251</v>
      </c>
      <c r="P24" s="9"/>
    </row>
    <row r="25" spans="1:119" ht="15.75">
      <c r="A25" s="28" t="s">
        <v>40</v>
      </c>
      <c r="B25" s="29"/>
      <c r="C25" s="30"/>
      <c r="D25" s="31">
        <f t="shared" ref="D25:M25" si="7">SUM(D26:D27)</f>
        <v>1664970</v>
      </c>
      <c r="E25" s="31">
        <f t="shared" si="7"/>
        <v>1184529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2849499</v>
      </c>
      <c r="O25" s="43">
        <f t="shared" si="1"/>
        <v>141.57594276345208</v>
      </c>
      <c r="P25" s="9"/>
    </row>
    <row r="26" spans="1:119">
      <c r="A26" s="12"/>
      <c r="B26" s="44">
        <v>571</v>
      </c>
      <c r="C26" s="20" t="s">
        <v>41</v>
      </c>
      <c r="D26" s="46">
        <v>1155132</v>
      </c>
      <c r="E26" s="46">
        <v>301453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1456585</v>
      </c>
      <c r="O26" s="47">
        <f t="shared" si="1"/>
        <v>72.36970238982461</v>
      </c>
      <c r="P26" s="9"/>
    </row>
    <row r="27" spans="1:119">
      <c r="A27" s="12"/>
      <c r="B27" s="44">
        <v>572</v>
      </c>
      <c r="C27" s="20" t="s">
        <v>65</v>
      </c>
      <c r="D27" s="46">
        <v>509838</v>
      </c>
      <c r="E27" s="46">
        <v>883076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1392914</v>
      </c>
      <c r="O27" s="47">
        <f t="shared" si="1"/>
        <v>69.206240373627466</v>
      </c>
      <c r="P27" s="9"/>
    </row>
    <row r="28" spans="1:119" ht="15.75">
      <c r="A28" s="28" t="s">
        <v>66</v>
      </c>
      <c r="B28" s="29"/>
      <c r="C28" s="30"/>
      <c r="D28" s="31">
        <f t="shared" ref="D28:M28" si="8">SUM(D29:D30)</f>
        <v>699385</v>
      </c>
      <c r="E28" s="31">
        <f t="shared" si="8"/>
        <v>260301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1667932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2627618</v>
      </c>
      <c r="O28" s="43">
        <f t="shared" si="1"/>
        <v>130.55189546380484</v>
      </c>
      <c r="P28" s="9"/>
    </row>
    <row r="29" spans="1:119">
      <c r="A29" s="12"/>
      <c r="B29" s="44">
        <v>581</v>
      </c>
      <c r="C29" s="20" t="s">
        <v>67</v>
      </c>
      <c r="D29" s="46">
        <v>699385</v>
      </c>
      <c r="E29" s="46">
        <v>260301</v>
      </c>
      <c r="F29" s="46">
        <v>0</v>
      </c>
      <c r="G29" s="46">
        <v>0</v>
      </c>
      <c r="H29" s="46">
        <v>0</v>
      </c>
      <c r="I29" s="46">
        <v>1500000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2459686</v>
      </c>
      <c r="O29" s="47">
        <f t="shared" si="1"/>
        <v>122.208277438267</v>
      </c>
      <c r="P29" s="9"/>
    </row>
    <row r="30" spans="1:119" ht="15.75" thickBot="1">
      <c r="A30" s="12"/>
      <c r="B30" s="44">
        <v>591</v>
      </c>
      <c r="C30" s="20" t="s">
        <v>68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167932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167932</v>
      </c>
      <c r="O30" s="47">
        <f t="shared" si="1"/>
        <v>8.3436180255378343</v>
      </c>
      <c r="P30" s="9"/>
    </row>
    <row r="31" spans="1:119" ht="16.5" thickBot="1">
      <c r="A31" s="14" t="s">
        <v>10</v>
      </c>
      <c r="B31" s="23"/>
      <c r="C31" s="22"/>
      <c r="D31" s="15">
        <f>SUM(D5,D14,D18,D23,D25,D28)</f>
        <v>14504156</v>
      </c>
      <c r="E31" s="15">
        <f t="shared" ref="E31:M31" si="9">SUM(E5,E14,E18,E23,E25,E28)</f>
        <v>5098444</v>
      </c>
      <c r="F31" s="15">
        <f t="shared" si="9"/>
        <v>0</v>
      </c>
      <c r="G31" s="15">
        <f t="shared" si="9"/>
        <v>0</v>
      </c>
      <c r="H31" s="15">
        <f t="shared" si="9"/>
        <v>0</v>
      </c>
      <c r="I31" s="15">
        <f t="shared" si="9"/>
        <v>9602971</v>
      </c>
      <c r="J31" s="15">
        <f t="shared" si="9"/>
        <v>0</v>
      </c>
      <c r="K31" s="15">
        <f t="shared" si="9"/>
        <v>1506631</v>
      </c>
      <c r="L31" s="15">
        <f t="shared" si="9"/>
        <v>0</v>
      </c>
      <c r="M31" s="15">
        <f t="shared" si="9"/>
        <v>0</v>
      </c>
      <c r="N31" s="15">
        <f t="shared" si="4"/>
        <v>30712202</v>
      </c>
      <c r="O31" s="37">
        <f t="shared" si="1"/>
        <v>1525.9205047945545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75</v>
      </c>
      <c r="M33" s="93"/>
      <c r="N33" s="93"/>
      <c r="O33" s="41">
        <v>20127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50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4297890</v>
      </c>
      <c r="E5" s="26">
        <f t="shared" si="0"/>
        <v>952666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1332124</v>
      </c>
      <c r="L5" s="26">
        <f t="shared" si="0"/>
        <v>0</v>
      </c>
      <c r="M5" s="26">
        <f t="shared" si="0"/>
        <v>0</v>
      </c>
      <c r="N5" s="27">
        <f>SUM(D5:M5)</f>
        <v>6582680</v>
      </c>
      <c r="O5" s="32">
        <f t="shared" ref="O5:O31" si="1">(N5/O$33)</f>
        <v>338.75463153561134</v>
      </c>
      <c r="P5" s="6"/>
    </row>
    <row r="6" spans="1:133">
      <c r="A6" s="12"/>
      <c r="B6" s="44">
        <v>511</v>
      </c>
      <c r="C6" s="20" t="s">
        <v>19</v>
      </c>
      <c r="D6" s="46">
        <v>41428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41428</v>
      </c>
      <c r="O6" s="47">
        <f t="shared" si="1"/>
        <v>2.1319473034170442</v>
      </c>
      <c r="P6" s="9"/>
    </row>
    <row r="7" spans="1:133">
      <c r="A7" s="12"/>
      <c r="B7" s="44">
        <v>512</v>
      </c>
      <c r="C7" s="20" t="s">
        <v>20</v>
      </c>
      <c r="D7" s="46">
        <v>522516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522516</v>
      </c>
      <c r="O7" s="47">
        <f t="shared" si="1"/>
        <v>26.88946068340881</v>
      </c>
      <c r="P7" s="9"/>
    </row>
    <row r="8" spans="1:133">
      <c r="A8" s="12"/>
      <c r="B8" s="44">
        <v>513</v>
      </c>
      <c r="C8" s="20" t="s">
        <v>21</v>
      </c>
      <c r="D8" s="46">
        <v>2350276</v>
      </c>
      <c r="E8" s="46">
        <v>79542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2429818</v>
      </c>
      <c r="O8" s="47">
        <f t="shared" si="1"/>
        <v>125.04209551255661</v>
      </c>
      <c r="P8" s="9"/>
    </row>
    <row r="9" spans="1:133">
      <c r="A9" s="12"/>
      <c r="B9" s="44">
        <v>514</v>
      </c>
      <c r="C9" s="20" t="s">
        <v>22</v>
      </c>
      <c r="D9" s="46">
        <v>196005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196005</v>
      </c>
      <c r="O9" s="47">
        <f t="shared" si="1"/>
        <v>10.086712638946068</v>
      </c>
      <c r="P9" s="9"/>
    </row>
    <row r="10" spans="1:133">
      <c r="A10" s="12"/>
      <c r="B10" s="44">
        <v>515</v>
      </c>
      <c r="C10" s="20" t="s">
        <v>23</v>
      </c>
      <c r="D10" s="46">
        <v>254670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254670</v>
      </c>
      <c r="O10" s="47">
        <f t="shared" si="1"/>
        <v>13.105701934952656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532203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532203</v>
      </c>
      <c r="O11" s="47">
        <f t="shared" si="1"/>
        <v>27.387968299711815</v>
      </c>
      <c r="P11" s="9"/>
    </row>
    <row r="12" spans="1:133">
      <c r="A12" s="12"/>
      <c r="B12" s="44">
        <v>518</v>
      </c>
      <c r="C12" s="20" t="s">
        <v>25</v>
      </c>
      <c r="D12" s="46">
        <v>219606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1332124</v>
      </c>
      <c r="L12" s="46">
        <v>0</v>
      </c>
      <c r="M12" s="46">
        <v>0</v>
      </c>
      <c r="N12" s="46">
        <f t="shared" si="2"/>
        <v>1551730</v>
      </c>
      <c r="O12" s="47">
        <f t="shared" si="1"/>
        <v>79.854363935776036</v>
      </c>
      <c r="P12" s="9"/>
    </row>
    <row r="13" spans="1:133">
      <c r="A13" s="12"/>
      <c r="B13" s="44">
        <v>519</v>
      </c>
      <c r="C13" s="20" t="s">
        <v>61</v>
      </c>
      <c r="D13" s="46">
        <v>713389</v>
      </c>
      <c r="E13" s="46">
        <v>340921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1054310</v>
      </c>
      <c r="O13" s="47">
        <f t="shared" si="1"/>
        <v>54.256381226842322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7294541</v>
      </c>
      <c r="E14" s="31">
        <f t="shared" si="3"/>
        <v>408461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1" si="4">SUM(D14:M14)</f>
        <v>7703002</v>
      </c>
      <c r="O14" s="43">
        <f t="shared" si="1"/>
        <v>396.40808974886784</v>
      </c>
      <c r="P14" s="10"/>
    </row>
    <row r="15" spans="1:133">
      <c r="A15" s="12"/>
      <c r="B15" s="44">
        <v>521</v>
      </c>
      <c r="C15" s="20" t="s">
        <v>28</v>
      </c>
      <c r="D15" s="46">
        <v>4650445</v>
      </c>
      <c r="E15" s="46">
        <v>216590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4867035</v>
      </c>
      <c r="O15" s="47">
        <f t="shared" si="1"/>
        <v>250.46495471387402</v>
      </c>
      <c r="P15" s="9"/>
    </row>
    <row r="16" spans="1:133">
      <c r="A16" s="12"/>
      <c r="B16" s="44">
        <v>522</v>
      </c>
      <c r="C16" s="20" t="s">
        <v>29</v>
      </c>
      <c r="D16" s="46">
        <v>2432861</v>
      </c>
      <c r="E16" s="46">
        <v>191871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2624732</v>
      </c>
      <c r="O16" s="47">
        <f t="shared" si="1"/>
        <v>135.07266364759161</v>
      </c>
      <c r="P16" s="9"/>
    </row>
    <row r="17" spans="1:119">
      <c r="A17" s="12"/>
      <c r="B17" s="44">
        <v>524</v>
      </c>
      <c r="C17" s="20" t="s">
        <v>30</v>
      </c>
      <c r="D17" s="46">
        <v>211235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211235</v>
      </c>
      <c r="O17" s="47">
        <f t="shared" si="1"/>
        <v>10.870471387402223</v>
      </c>
      <c r="P17" s="9"/>
    </row>
    <row r="18" spans="1:119" ht="15.75">
      <c r="A18" s="28" t="s">
        <v>31</v>
      </c>
      <c r="B18" s="29"/>
      <c r="C18" s="30"/>
      <c r="D18" s="31">
        <f t="shared" ref="D18:M18" si="5">SUM(D19:D22)</f>
        <v>0</v>
      </c>
      <c r="E18" s="31">
        <f t="shared" si="5"/>
        <v>850444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8224795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9075239</v>
      </c>
      <c r="O18" s="43">
        <f t="shared" si="1"/>
        <v>467.02547344586247</v>
      </c>
      <c r="P18" s="10"/>
    </row>
    <row r="19" spans="1:119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2462827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2462827</v>
      </c>
      <c r="O19" s="47">
        <f t="shared" si="1"/>
        <v>126.74078839028407</v>
      </c>
      <c r="P19" s="9"/>
    </row>
    <row r="20" spans="1:119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2711151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2711151</v>
      </c>
      <c r="O20" s="47">
        <f t="shared" si="1"/>
        <v>139.51991560312885</v>
      </c>
      <c r="P20" s="9"/>
    </row>
    <row r="21" spans="1:119">
      <c r="A21" s="12"/>
      <c r="B21" s="44">
        <v>536</v>
      </c>
      <c r="C21" s="20" t="s">
        <v>62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3050817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3050817</v>
      </c>
      <c r="O21" s="47">
        <f t="shared" si="1"/>
        <v>156.99963976945244</v>
      </c>
      <c r="P21" s="9"/>
    </row>
    <row r="22" spans="1:119">
      <c r="A22" s="12"/>
      <c r="B22" s="44">
        <v>538</v>
      </c>
      <c r="C22" s="20" t="s">
        <v>63</v>
      </c>
      <c r="D22" s="46">
        <v>0</v>
      </c>
      <c r="E22" s="46">
        <v>850444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850444</v>
      </c>
      <c r="O22" s="47">
        <f t="shared" si="1"/>
        <v>43.76512968299712</v>
      </c>
      <c r="P22" s="9"/>
    </row>
    <row r="23" spans="1:119" ht="15.75">
      <c r="A23" s="28" t="s">
        <v>35</v>
      </c>
      <c r="B23" s="29"/>
      <c r="C23" s="30"/>
      <c r="D23" s="31">
        <f t="shared" ref="D23:M23" si="6">SUM(D24:D24)</f>
        <v>115351</v>
      </c>
      <c r="E23" s="31">
        <f t="shared" si="6"/>
        <v>2084071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2199422</v>
      </c>
      <c r="O23" s="43">
        <f t="shared" si="1"/>
        <v>113.18557019349527</v>
      </c>
      <c r="P23" s="10"/>
    </row>
    <row r="24" spans="1:119">
      <c r="A24" s="12"/>
      <c r="B24" s="44">
        <v>541</v>
      </c>
      <c r="C24" s="20" t="s">
        <v>64</v>
      </c>
      <c r="D24" s="46">
        <v>115351</v>
      </c>
      <c r="E24" s="46">
        <v>2084071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2199422</v>
      </c>
      <c r="O24" s="47">
        <f t="shared" si="1"/>
        <v>113.18557019349527</v>
      </c>
      <c r="P24" s="9"/>
    </row>
    <row r="25" spans="1:119" ht="15.75">
      <c r="A25" s="28" t="s">
        <v>40</v>
      </c>
      <c r="B25" s="29"/>
      <c r="C25" s="30"/>
      <c r="D25" s="31">
        <f t="shared" ref="D25:M25" si="7">SUM(D26:D27)</f>
        <v>1722756</v>
      </c>
      <c r="E25" s="31">
        <f t="shared" si="7"/>
        <v>906190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2628946</v>
      </c>
      <c r="O25" s="43">
        <f t="shared" si="1"/>
        <v>135.28952243721696</v>
      </c>
      <c r="P25" s="9"/>
    </row>
    <row r="26" spans="1:119">
      <c r="A26" s="12"/>
      <c r="B26" s="44">
        <v>571</v>
      </c>
      <c r="C26" s="20" t="s">
        <v>41</v>
      </c>
      <c r="D26" s="46">
        <v>817395</v>
      </c>
      <c r="E26" s="46">
        <v>247899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1065294</v>
      </c>
      <c r="O26" s="47">
        <f t="shared" si="1"/>
        <v>54.821634417455741</v>
      </c>
      <c r="P26" s="9"/>
    </row>
    <row r="27" spans="1:119">
      <c r="A27" s="12"/>
      <c r="B27" s="44">
        <v>572</v>
      </c>
      <c r="C27" s="20" t="s">
        <v>65</v>
      </c>
      <c r="D27" s="46">
        <v>905361</v>
      </c>
      <c r="E27" s="46">
        <v>658291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1563652</v>
      </c>
      <c r="O27" s="47">
        <f t="shared" si="1"/>
        <v>80.467888019761219</v>
      </c>
      <c r="P27" s="9"/>
    </row>
    <row r="28" spans="1:119" ht="15.75">
      <c r="A28" s="28" t="s">
        <v>66</v>
      </c>
      <c r="B28" s="29"/>
      <c r="C28" s="30"/>
      <c r="D28" s="31">
        <f t="shared" ref="D28:M28" si="8">SUM(D29:D30)</f>
        <v>738255</v>
      </c>
      <c r="E28" s="31">
        <f t="shared" si="8"/>
        <v>259731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1682836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2680822</v>
      </c>
      <c r="O28" s="43">
        <f t="shared" si="1"/>
        <v>137.95913956360641</v>
      </c>
      <c r="P28" s="9"/>
    </row>
    <row r="29" spans="1:119">
      <c r="A29" s="12"/>
      <c r="B29" s="44">
        <v>581</v>
      </c>
      <c r="C29" s="20" t="s">
        <v>67</v>
      </c>
      <c r="D29" s="46">
        <v>738255</v>
      </c>
      <c r="E29" s="46">
        <v>259731</v>
      </c>
      <c r="F29" s="46">
        <v>0</v>
      </c>
      <c r="G29" s="46">
        <v>0</v>
      </c>
      <c r="H29" s="46">
        <v>0</v>
      </c>
      <c r="I29" s="46">
        <v>1500000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2497986</v>
      </c>
      <c r="O29" s="47">
        <f t="shared" si="1"/>
        <v>128.55012350761629</v>
      </c>
      <c r="P29" s="9"/>
    </row>
    <row r="30" spans="1:119" ht="15.75" thickBot="1">
      <c r="A30" s="12"/>
      <c r="B30" s="44">
        <v>591</v>
      </c>
      <c r="C30" s="20" t="s">
        <v>68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182836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182836</v>
      </c>
      <c r="O30" s="47">
        <f t="shared" si="1"/>
        <v>9.4090160559901186</v>
      </c>
      <c r="P30" s="9"/>
    </row>
    <row r="31" spans="1:119" ht="16.5" thickBot="1">
      <c r="A31" s="14" t="s">
        <v>10</v>
      </c>
      <c r="B31" s="23"/>
      <c r="C31" s="22"/>
      <c r="D31" s="15">
        <f>SUM(D5,D14,D18,D23,D25,D28)</f>
        <v>14168793</v>
      </c>
      <c r="E31" s="15">
        <f t="shared" ref="E31:M31" si="9">SUM(E5,E14,E18,E23,E25,E28)</f>
        <v>5461563</v>
      </c>
      <c r="F31" s="15">
        <f t="shared" si="9"/>
        <v>0</v>
      </c>
      <c r="G31" s="15">
        <f t="shared" si="9"/>
        <v>0</v>
      </c>
      <c r="H31" s="15">
        <f t="shared" si="9"/>
        <v>0</v>
      </c>
      <c r="I31" s="15">
        <f t="shared" si="9"/>
        <v>9907631</v>
      </c>
      <c r="J31" s="15">
        <f t="shared" si="9"/>
        <v>0</v>
      </c>
      <c r="K31" s="15">
        <f t="shared" si="9"/>
        <v>1332124</v>
      </c>
      <c r="L31" s="15">
        <f t="shared" si="9"/>
        <v>0</v>
      </c>
      <c r="M31" s="15">
        <f t="shared" si="9"/>
        <v>0</v>
      </c>
      <c r="N31" s="15">
        <f t="shared" si="4"/>
        <v>30870111</v>
      </c>
      <c r="O31" s="37">
        <f t="shared" si="1"/>
        <v>1588.6224269246604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73</v>
      </c>
      <c r="M33" s="93"/>
      <c r="N33" s="93"/>
      <c r="O33" s="41">
        <v>19432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50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SUM(D6:D13)</f>
        <v>4458464</v>
      </c>
      <c r="E5" s="59">
        <f t="shared" si="0"/>
        <v>1128051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1130439</v>
      </c>
      <c r="L5" s="59">
        <f t="shared" si="0"/>
        <v>0</v>
      </c>
      <c r="M5" s="59">
        <f t="shared" si="0"/>
        <v>0</v>
      </c>
      <c r="N5" s="60">
        <f>SUM(D5:M5)</f>
        <v>6716954</v>
      </c>
      <c r="O5" s="61">
        <f t="shared" ref="O5:O33" si="1">(N5/O$35)</f>
        <v>351.70981254581631</v>
      </c>
      <c r="P5" s="62"/>
    </row>
    <row r="6" spans="1:133">
      <c r="A6" s="64"/>
      <c r="B6" s="65">
        <v>511</v>
      </c>
      <c r="C6" s="66" t="s">
        <v>19</v>
      </c>
      <c r="D6" s="67">
        <v>46034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46034</v>
      </c>
      <c r="O6" s="68">
        <f t="shared" si="1"/>
        <v>2.4104094669598912</v>
      </c>
      <c r="P6" s="69"/>
    </row>
    <row r="7" spans="1:133">
      <c r="A7" s="64"/>
      <c r="B7" s="65">
        <v>512</v>
      </c>
      <c r="C7" s="66" t="s">
        <v>20</v>
      </c>
      <c r="D7" s="67">
        <v>428100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3" si="2">SUM(D7:M7)</f>
        <v>428100</v>
      </c>
      <c r="O7" s="68">
        <f t="shared" si="1"/>
        <v>22.415959786365065</v>
      </c>
      <c r="P7" s="69"/>
    </row>
    <row r="8" spans="1:133">
      <c r="A8" s="64"/>
      <c r="B8" s="65">
        <v>513</v>
      </c>
      <c r="C8" s="66" t="s">
        <v>21</v>
      </c>
      <c r="D8" s="67">
        <v>1975492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1975492</v>
      </c>
      <c r="O8" s="68">
        <f t="shared" si="1"/>
        <v>103.43973190910043</v>
      </c>
      <c r="P8" s="69"/>
    </row>
    <row r="9" spans="1:133">
      <c r="A9" s="64"/>
      <c r="B9" s="65">
        <v>514</v>
      </c>
      <c r="C9" s="66" t="s">
        <v>22</v>
      </c>
      <c r="D9" s="67">
        <v>163035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163035</v>
      </c>
      <c r="O9" s="68">
        <f t="shared" si="1"/>
        <v>8.5367577756833182</v>
      </c>
      <c r="P9" s="69"/>
    </row>
    <row r="10" spans="1:133">
      <c r="A10" s="64"/>
      <c r="B10" s="65">
        <v>515</v>
      </c>
      <c r="C10" s="66" t="s">
        <v>23</v>
      </c>
      <c r="D10" s="67">
        <v>264924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264924</v>
      </c>
      <c r="O10" s="68">
        <f t="shared" si="1"/>
        <v>13.871819038642791</v>
      </c>
      <c r="P10" s="69"/>
    </row>
    <row r="11" spans="1:133">
      <c r="A11" s="64"/>
      <c r="B11" s="65">
        <v>517</v>
      </c>
      <c r="C11" s="66" t="s">
        <v>24</v>
      </c>
      <c r="D11" s="67">
        <v>0</v>
      </c>
      <c r="E11" s="67">
        <v>465000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465000</v>
      </c>
      <c r="O11" s="68">
        <f t="shared" si="1"/>
        <v>24.348099277411247</v>
      </c>
      <c r="P11" s="69"/>
    </row>
    <row r="12" spans="1:133">
      <c r="A12" s="64"/>
      <c r="B12" s="65">
        <v>518</v>
      </c>
      <c r="C12" s="66" t="s">
        <v>25</v>
      </c>
      <c r="D12" s="67">
        <v>203099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1130439</v>
      </c>
      <c r="L12" s="67">
        <v>0</v>
      </c>
      <c r="M12" s="67">
        <v>0</v>
      </c>
      <c r="N12" s="67">
        <f t="shared" si="2"/>
        <v>1333538</v>
      </c>
      <c r="O12" s="68">
        <f t="shared" si="1"/>
        <v>69.826055084302027</v>
      </c>
      <c r="P12" s="69"/>
    </row>
    <row r="13" spans="1:133">
      <c r="A13" s="64"/>
      <c r="B13" s="65">
        <v>519</v>
      </c>
      <c r="C13" s="66" t="s">
        <v>61</v>
      </c>
      <c r="D13" s="67">
        <v>1377780</v>
      </c>
      <c r="E13" s="67">
        <v>663051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2"/>
        <v>2040831</v>
      </c>
      <c r="O13" s="68">
        <f t="shared" si="1"/>
        <v>106.86098020735156</v>
      </c>
      <c r="P13" s="69"/>
    </row>
    <row r="14" spans="1:133" ht="15.75">
      <c r="A14" s="70" t="s">
        <v>27</v>
      </c>
      <c r="B14" s="71"/>
      <c r="C14" s="72"/>
      <c r="D14" s="73">
        <f t="shared" ref="D14:M14" si="3">SUM(D15:D17)</f>
        <v>6973009</v>
      </c>
      <c r="E14" s="73">
        <f t="shared" si="3"/>
        <v>972367</v>
      </c>
      <c r="F14" s="73">
        <f t="shared" si="3"/>
        <v>0</v>
      </c>
      <c r="G14" s="73">
        <f t="shared" si="3"/>
        <v>0</v>
      </c>
      <c r="H14" s="73">
        <f t="shared" si="3"/>
        <v>0</v>
      </c>
      <c r="I14" s="73">
        <f t="shared" si="3"/>
        <v>0</v>
      </c>
      <c r="J14" s="73">
        <f t="shared" si="3"/>
        <v>0</v>
      </c>
      <c r="K14" s="73">
        <f t="shared" si="3"/>
        <v>0</v>
      </c>
      <c r="L14" s="73">
        <f t="shared" si="3"/>
        <v>0</v>
      </c>
      <c r="M14" s="73">
        <f t="shared" si="3"/>
        <v>0</v>
      </c>
      <c r="N14" s="74">
        <f t="shared" ref="N14:N33" si="4">SUM(D14:M14)</f>
        <v>7945376</v>
      </c>
      <c r="O14" s="75">
        <f t="shared" si="1"/>
        <v>416.03183579432402</v>
      </c>
      <c r="P14" s="76"/>
    </row>
    <row r="15" spans="1:133">
      <c r="A15" s="64"/>
      <c r="B15" s="65">
        <v>521</v>
      </c>
      <c r="C15" s="66" t="s">
        <v>28</v>
      </c>
      <c r="D15" s="67">
        <v>4647517</v>
      </c>
      <c r="E15" s="67">
        <v>213367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4860884</v>
      </c>
      <c r="O15" s="68">
        <f t="shared" si="1"/>
        <v>254.52319614619333</v>
      </c>
      <c r="P15" s="69"/>
    </row>
    <row r="16" spans="1:133">
      <c r="A16" s="64"/>
      <c r="B16" s="65">
        <v>522</v>
      </c>
      <c r="C16" s="66" t="s">
        <v>29</v>
      </c>
      <c r="D16" s="67">
        <v>2110598</v>
      </c>
      <c r="E16" s="67">
        <v>759000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2869598</v>
      </c>
      <c r="O16" s="68">
        <f t="shared" si="1"/>
        <v>150.25646664572207</v>
      </c>
      <c r="P16" s="69"/>
    </row>
    <row r="17" spans="1:16">
      <c r="A17" s="64"/>
      <c r="B17" s="65">
        <v>524</v>
      </c>
      <c r="C17" s="66" t="s">
        <v>30</v>
      </c>
      <c r="D17" s="67">
        <v>214894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214894</v>
      </c>
      <c r="O17" s="68">
        <f t="shared" si="1"/>
        <v>11.252173002408629</v>
      </c>
      <c r="P17" s="69"/>
    </row>
    <row r="18" spans="1:16" ht="15.75">
      <c r="A18" s="70" t="s">
        <v>31</v>
      </c>
      <c r="B18" s="71"/>
      <c r="C18" s="72"/>
      <c r="D18" s="73">
        <f t="shared" ref="D18:M18" si="5">SUM(D19:D22)</f>
        <v>0</v>
      </c>
      <c r="E18" s="73">
        <f t="shared" si="5"/>
        <v>421528</v>
      </c>
      <c r="F18" s="73">
        <f t="shared" si="5"/>
        <v>0</v>
      </c>
      <c r="G18" s="73">
        <f t="shared" si="5"/>
        <v>0</v>
      </c>
      <c r="H18" s="73">
        <f t="shared" si="5"/>
        <v>0</v>
      </c>
      <c r="I18" s="73">
        <f t="shared" si="5"/>
        <v>7586823</v>
      </c>
      <c r="J18" s="73">
        <f t="shared" si="5"/>
        <v>0</v>
      </c>
      <c r="K18" s="73">
        <f t="shared" si="5"/>
        <v>0</v>
      </c>
      <c r="L18" s="73">
        <f t="shared" si="5"/>
        <v>0</v>
      </c>
      <c r="M18" s="73">
        <f t="shared" si="5"/>
        <v>0</v>
      </c>
      <c r="N18" s="74">
        <f t="shared" si="4"/>
        <v>8008351</v>
      </c>
      <c r="O18" s="75">
        <f t="shared" si="1"/>
        <v>419.32930149753901</v>
      </c>
      <c r="P18" s="76"/>
    </row>
    <row r="19" spans="1:16">
      <c r="A19" s="64"/>
      <c r="B19" s="65">
        <v>533</v>
      </c>
      <c r="C19" s="66" t="s">
        <v>32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2366009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2366009</v>
      </c>
      <c r="O19" s="68">
        <f t="shared" si="1"/>
        <v>123.88778929730861</v>
      </c>
      <c r="P19" s="69"/>
    </row>
    <row r="20" spans="1:16">
      <c r="A20" s="64"/>
      <c r="B20" s="65">
        <v>535</v>
      </c>
      <c r="C20" s="66" t="s">
        <v>33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2529727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2529727</v>
      </c>
      <c r="O20" s="68">
        <f t="shared" si="1"/>
        <v>132.46030998010264</v>
      </c>
      <c r="P20" s="69"/>
    </row>
    <row r="21" spans="1:16">
      <c r="A21" s="64"/>
      <c r="B21" s="65">
        <v>536</v>
      </c>
      <c r="C21" s="66" t="s">
        <v>62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2691087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2691087</v>
      </c>
      <c r="O21" s="68">
        <f t="shared" si="1"/>
        <v>140.90936223688345</v>
      </c>
      <c r="P21" s="69"/>
    </row>
    <row r="22" spans="1:16">
      <c r="A22" s="64"/>
      <c r="B22" s="65">
        <v>538</v>
      </c>
      <c r="C22" s="66" t="s">
        <v>63</v>
      </c>
      <c r="D22" s="67">
        <v>0</v>
      </c>
      <c r="E22" s="67">
        <v>421528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4"/>
        <v>421528</v>
      </c>
      <c r="O22" s="68">
        <f t="shared" si="1"/>
        <v>22.07183998324432</v>
      </c>
      <c r="P22" s="69"/>
    </row>
    <row r="23" spans="1:16" ht="15.75">
      <c r="A23" s="70" t="s">
        <v>35</v>
      </c>
      <c r="B23" s="71"/>
      <c r="C23" s="72"/>
      <c r="D23" s="73">
        <f t="shared" ref="D23:M23" si="6">SUM(D24:D24)</f>
        <v>125239</v>
      </c>
      <c r="E23" s="73">
        <f t="shared" si="6"/>
        <v>2019139</v>
      </c>
      <c r="F23" s="73">
        <f t="shared" si="6"/>
        <v>0</v>
      </c>
      <c r="G23" s="73">
        <f t="shared" si="6"/>
        <v>0</v>
      </c>
      <c r="H23" s="73">
        <f t="shared" si="6"/>
        <v>0</v>
      </c>
      <c r="I23" s="73">
        <f t="shared" si="6"/>
        <v>0</v>
      </c>
      <c r="J23" s="73">
        <f t="shared" si="6"/>
        <v>0</v>
      </c>
      <c r="K23" s="73">
        <f t="shared" si="6"/>
        <v>0</v>
      </c>
      <c r="L23" s="73">
        <f t="shared" si="6"/>
        <v>0</v>
      </c>
      <c r="M23" s="73">
        <f t="shared" si="6"/>
        <v>0</v>
      </c>
      <c r="N23" s="73">
        <f t="shared" si="4"/>
        <v>2144378</v>
      </c>
      <c r="O23" s="75">
        <f t="shared" si="1"/>
        <v>112.28285684364855</v>
      </c>
      <c r="P23" s="76"/>
    </row>
    <row r="24" spans="1:16">
      <c r="A24" s="64"/>
      <c r="B24" s="65">
        <v>541</v>
      </c>
      <c r="C24" s="66" t="s">
        <v>64</v>
      </c>
      <c r="D24" s="67">
        <v>125239</v>
      </c>
      <c r="E24" s="67">
        <v>2019139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4"/>
        <v>2144378</v>
      </c>
      <c r="O24" s="68">
        <f t="shared" si="1"/>
        <v>112.28285684364855</v>
      </c>
      <c r="P24" s="69"/>
    </row>
    <row r="25" spans="1:16" ht="15.75">
      <c r="A25" s="70" t="s">
        <v>38</v>
      </c>
      <c r="B25" s="71"/>
      <c r="C25" s="72"/>
      <c r="D25" s="73">
        <f t="shared" ref="D25:M25" si="7">SUM(D26:D26)</f>
        <v>0</v>
      </c>
      <c r="E25" s="73">
        <f t="shared" si="7"/>
        <v>70104</v>
      </c>
      <c r="F25" s="73">
        <f t="shared" si="7"/>
        <v>0</v>
      </c>
      <c r="G25" s="73">
        <f t="shared" si="7"/>
        <v>0</v>
      </c>
      <c r="H25" s="73">
        <f t="shared" si="7"/>
        <v>0</v>
      </c>
      <c r="I25" s="73">
        <f t="shared" si="7"/>
        <v>0</v>
      </c>
      <c r="J25" s="73">
        <f t="shared" si="7"/>
        <v>0</v>
      </c>
      <c r="K25" s="73">
        <f t="shared" si="7"/>
        <v>0</v>
      </c>
      <c r="L25" s="73">
        <f t="shared" si="7"/>
        <v>0</v>
      </c>
      <c r="M25" s="73">
        <f t="shared" si="7"/>
        <v>0</v>
      </c>
      <c r="N25" s="73">
        <f t="shared" si="4"/>
        <v>70104</v>
      </c>
      <c r="O25" s="75">
        <f t="shared" si="1"/>
        <v>3.670750863964813</v>
      </c>
      <c r="P25" s="76"/>
    </row>
    <row r="26" spans="1:16">
      <c r="A26" s="64"/>
      <c r="B26" s="65">
        <v>559</v>
      </c>
      <c r="C26" s="66" t="s">
        <v>39</v>
      </c>
      <c r="D26" s="67">
        <v>0</v>
      </c>
      <c r="E26" s="67">
        <v>70104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4"/>
        <v>70104</v>
      </c>
      <c r="O26" s="68">
        <f t="shared" si="1"/>
        <v>3.670750863964813</v>
      </c>
      <c r="P26" s="69"/>
    </row>
    <row r="27" spans="1:16" ht="15.75">
      <c r="A27" s="70" t="s">
        <v>40</v>
      </c>
      <c r="B27" s="71"/>
      <c r="C27" s="72"/>
      <c r="D27" s="73">
        <f t="shared" ref="D27:M27" si="8">SUM(D28:D29)</f>
        <v>1629273</v>
      </c>
      <c r="E27" s="73">
        <f t="shared" si="8"/>
        <v>581754</v>
      </c>
      <c r="F27" s="73">
        <f t="shared" si="8"/>
        <v>0</v>
      </c>
      <c r="G27" s="73">
        <f t="shared" si="8"/>
        <v>0</v>
      </c>
      <c r="H27" s="73">
        <f t="shared" si="8"/>
        <v>0</v>
      </c>
      <c r="I27" s="73">
        <f t="shared" si="8"/>
        <v>0</v>
      </c>
      <c r="J27" s="73">
        <f t="shared" si="8"/>
        <v>0</v>
      </c>
      <c r="K27" s="73">
        <f t="shared" si="8"/>
        <v>0</v>
      </c>
      <c r="L27" s="73">
        <f t="shared" si="8"/>
        <v>0</v>
      </c>
      <c r="M27" s="73">
        <f t="shared" si="8"/>
        <v>0</v>
      </c>
      <c r="N27" s="73">
        <f t="shared" si="4"/>
        <v>2211027</v>
      </c>
      <c r="O27" s="75">
        <f t="shared" si="1"/>
        <v>115.77269871190701</v>
      </c>
      <c r="P27" s="69"/>
    </row>
    <row r="28" spans="1:16">
      <c r="A28" s="64"/>
      <c r="B28" s="65">
        <v>571</v>
      </c>
      <c r="C28" s="66" t="s">
        <v>41</v>
      </c>
      <c r="D28" s="67">
        <v>763792</v>
      </c>
      <c r="E28" s="67">
        <v>216387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f t="shared" si="4"/>
        <v>980179</v>
      </c>
      <c r="O28" s="68">
        <f t="shared" si="1"/>
        <v>51.323646455126195</v>
      </c>
      <c r="P28" s="69"/>
    </row>
    <row r="29" spans="1:16">
      <c r="A29" s="64"/>
      <c r="B29" s="65">
        <v>572</v>
      </c>
      <c r="C29" s="66" t="s">
        <v>65</v>
      </c>
      <c r="D29" s="67">
        <v>865481</v>
      </c>
      <c r="E29" s="67">
        <v>365367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4"/>
        <v>1230848</v>
      </c>
      <c r="O29" s="68">
        <f t="shared" si="1"/>
        <v>64.449052256780817</v>
      </c>
      <c r="P29" s="69"/>
    </row>
    <row r="30" spans="1:16" ht="15.75">
      <c r="A30" s="70" t="s">
        <v>66</v>
      </c>
      <c r="B30" s="71"/>
      <c r="C30" s="72"/>
      <c r="D30" s="73">
        <f t="shared" ref="D30:M30" si="9">SUM(D31:D32)</f>
        <v>465315</v>
      </c>
      <c r="E30" s="73">
        <f t="shared" si="9"/>
        <v>284049</v>
      </c>
      <c r="F30" s="73">
        <f t="shared" si="9"/>
        <v>0</v>
      </c>
      <c r="G30" s="73">
        <f t="shared" si="9"/>
        <v>0</v>
      </c>
      <c r="H30" s="73">
        <f t="shared" si="9"/>
        <v>0</v>
      </c>
      <c r="I30" s="73">
        <f t="shared" si="9"/>
        <v>1612532</v>
      </c>
      <c r="J30" s="73">
        <f t="shared" si="9"/>
        <v>0</v>
      </c>
      <c r="K30" s="73">
        <f t="shared" si="9"/>
        <v>0</v>
      </c>
      <c r="L30" s="73">
        <f t="shared" si="9"/>
        <v>0</v>
      </c>
      <c r="M30" s="73">
        <f t="shared" si="9"/>
        <v>0</v>
      </c>
      <c r="N30" s="73">
        <f t="shared" si="4"/>
        <v>2361896</v>
      </c>
      <c r="O30" s="75">
        <f t="shared" si="1"/>
        <v>123.67242643208714</v>
      </c>
      <c r="P30" s="69"/>
    </row>
    <row r="31" spans="1:16">
      <c r="A31" s="64"/>
      <c r="B31" s="65">
        <v>581</v>
      </c>
      <c r="C31" s="66" t="s">
        <v>67</v>
      </c>
      <c r="D31" s="67">
        <v>465315</v>
      </c>
      <c r="E31" s="67">
        <v>260059</v>
      </c>
      <c r="F31" s="67">
        <v>0</v>
      </c>
      <c r="G31" s="67">
        <v>0</v>
      </c>
      <c r="H31" s="67">
        <v>0</v>
      </c>
      <c r="I31" s="67">
        <v>1410000</v>
      </c>
      <c r="J31" s="67">
        <v>0</v>
      </c>
      <c r="K31" s="67">
        <v>0</v>
      </c>
      <c r="L31" s="67">
        <v>0</v>
      </c>
      <c r="M31" s="67">
        <v>0</v>
      </c>
      <c r="N31" s="67">
        <f t="shared" si="4"/>
        <v>2135374</v>
      </c>
      <c r="O31" s="68">
        <f t="shared" si="1"/>
        <v>111.81139386323176</v>
      </c>
      <c r="P31" s="69"/>
    </row>
    <row r="32" spans="1:16" ht="15.75" thickBot="1">
      <c r="A32" s="64"/>
      <c r="B32" s="65">
        <v>591</v>
      </c>
      <c r="C32" s="66" t="s">
        <v>68</v>
      </c>
      <c r="D32" s="67">
        <v>0</v>
      </c>
      <c r="E32" s="67">
        <v>23990</v>
      </c>
      <c r="F32" s="67">
        <v>0</v>
      </c>
      <c r="G32" s="67">
        <v>0</v>
      </c>
      <c r="H32" s="67">
        <v>0</v>
      </c>
      <c r="I32" s="67">
        <v>202532</v>
      </c>
      <c r="J32" s="67">
        <v>0</v>
      </c>
      <c r="K32" s="67">
        <v>0</v>
      </c>
      <c r="L32" s="67">
        <v>0</v>
      </c>
      <c r="M32" s="67">
        <v>0</v>
      </c>
      <c r="N32" s="67">
        <f t="shared" si="4"/>
        <v>226522</v>
      </c>
      <c r="O32" s="68">
        <f t="shared" si="1"/>
        <v>11.861032568855377</v>
      </c>
      <c r="P32" s="69"/>
    </row>
    <row r="33" spans="1:119" ht="16.5" thickBot="1">
      <c r="A33" s="77" t="s">
        <v>10</v>
      </c>
      <c r="B33" s="78"/>
      <c r="C33" s="79"/>
      <c r="D33" s="80">
        <f>SUM(D5,D14,D18,D23,D25,D27,D30)</f>
        <v>13651300</v>
      </c>
      <c r="E33" s="80">
        <f t="shared" ref="E33:M33" si="10">SUM(E5,E14,E18,E23,E25,E27,E30)</f>
        <v>5476992</v>
      </c>
      <c r="F33" s="80">
        <f t="shared" si="10"/>
        <v>0</v>
      </c>
      <c r="G33" s="80">
        <f t="shared" si="10"/>
        <v>0</v>
      </c>
      <c r="H33" s="80">
        <f t="shared" si="10"/>
        <v>0</v>
      </c>
      <c r="I33" s="80">
        <f t="shared" si="10"/>
        <v>9199355</v>
      </c>
      <c r="J33" s="80">
        <f t="shared" si="10"/>
        <v>0</v>
      </c>
      <c r="K33" s="80">
        <f t="shared" si="10"/>
        <v>1130439</v>
      </c>
      <c r="L33" s="80">
        <f t="shared" si="10"/>
        <v>0</v>
      </c>
      <c r="M33" s="80">
        <f t="shared" si="10"/>
        <v>0</v>
      </c>
      <c r="N33" s="80">
        <f t="shared" si="4"/>
        <v>29458086</v>
      </c>
      <c r="O33" s="81">
        <f t="shared" si="1"/>
        <v>1542.4696826892869</v>
      </c>
      <c r="P33" s="62"/>
      <c r="Q33" s="82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</row>
    <row r="34" spans="1:119">
      <c r="A34" s="84"/>
      <c r="B34" s="85"/>
      <c r="C34" s="85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7"/>
    </row>
    <row r="35" spans="1:119">
      <c r="A35" s="88"/>
      <c r="B35" s="89"/>
      <c r="C35" s="89"/>
      <c r="D35" s="90"/>
      <c r="E35" s="90"/>
      <c r="F35" s="90"/>
      <c r="G35" s="90"/>
      <c r="H35" s="90"/>
      <c r="I35" s="90"/>
      <c r="J35" s="90"/>
      <c r="K35" s="90"/>
      <c r="L35" s="117" t="s">
        <v>69</v>
      </c>
      <c r="M35" s="117"/>
      <c r="N35" s="117"/>
      <c r="O35" s="91">
        <v>19098</v>
      </c>
    </row>
    <row r="36" spans="1:119">
      <c r="A36" s="118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20"/>
    </row>
    <row r="37" spans="1:119" ht="15.75" customHeight="1" thickBot="1">
      <c r="A37" s="121" t="s">
        <v>50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3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2023-06-12T17:45:45Z</cp:lastPrinted>
  <dcterms:created xsi:type="dcterms:W3CDTF">2000-08-31T21:26:31Z</dcterms:created>
  <dcterms:modified xsi:type="dcterms:W3CDTF">2023-06-12T17:45:50Z</dcterms:modified>
</cp:coreProperties>
</file>