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'2007'!$A$1:$O$28</definedName>
    <definedName name="_xlnm.Print_Area" localSheetId="13">'2008'!$A$1:$O$28</definedName>
    <definedName name="_xlnm.Print_Area" localSheetId="12">'2009'!$A$1:$O$27</definedName>
    <definedName name="_xlnm.Print_Area" localSheetId="11">'2010'!$A$1:$O$27</definedName>
    <definedName name="_xlnm.Print_Area" localSheetId="10">'2011'!$A$1:$O$26</definedName>
    <definedName name="_xlnm.Print_Area" localSheetId="9">'2012'!$A$1:$O$26</definedName>
    <definedName name="_xlnm.Print_Area" localSheetId="8">'2013'!$A$1:$O$28</definedName>
    <definedName name="_xlnm.Print_Area" localSheetId="7">'2014'!$A$1:$O$22</definedName>
    <definedName name="_xlnm.Print_Area" localSheetId="6">'2015'!$A$1:$O$25</definedName>
    <definedName name="_xlnm.Print_Area" localSheetId="5">'2016'!$A$1:$O$25</definedName>
    <definedName name="_xlnm.Print_Area" localSheetId="4">'2017'!$A$1:$O$27</definedName>
    <definedName name="_xlnm.Print_Area" localSheetId="3">'2018'!$A$1:$O$27</definedName>
    <definedName name="_xlnm.Print_Area" localSheetId="2">'2019'!$A$1:$O$27</definedName>
    <definedName name="_xlnm.Print_Area" localSheetId="1">'2020'!$A$1:$O$22</definedName>
    <definedName name="_xlnm.Print_Area" localSheetId="0">'2021'!$A$1:$P$31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<sst xmlns="http://schemas.openxmlformats.org/spreadsheetml/2006/main" count="577" uniqueCount="89">
  <si>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</si>
  <si>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</si>
  <si>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</si>
  <si>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</si>
  <si>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</si>
  <si>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</si>
  <si>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</si>
  <si>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</si>
  <si>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</si>
  <si>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</si>
  <si>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</si>
  <si>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</si>
  <si>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</si>
  <si>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</si>
  <si>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</si>
  <si>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</si>
  <si>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</si>
  <si>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</si>
  <si>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</si>
  <si>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</si>
  <si>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</si>
  <si>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</si>
  <si>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</si>
  <si>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</si>
  <si>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</si>
  <si>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</si>
  <si>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Fire Control</t>
  </si>
  <si>
    <t>Protective Inspections</t>
  </si>
  <si>
    <t>Other Public Safety</t>
  </si>
  <si>
    <t>Physical Environment</t>
  </si>
  <si>
    <t>Water Utility Services</t>
  </si>
  <si>
    <t>Sewer / Wastewater Services</t>
  </si>
  <si>
    <t>Transportation</t>
  </si>
  <si>
    <t>Road and Street Facilities</t>
  </si>
  <si>
    <t>Culture / Recreation</t>
  </si>
  <si>
    <t>Parks and Recreation</t>
  </si>
  <si>
    <t>2009 Municipal Population:</t>
  </si>
  <si>
    <t>Fanning Springs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</si>
  <si>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</si>
  <si>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</si>
  <si>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</si>
  <si>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</si>
  <si>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</si>
  <si>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</si>
  <si>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</si>
  <si>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</si>
  <si>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Economic Environment</t>
  </si>
  <si>
    <t>Housing and Urban Development</t>
  </si>
  <si>
    <t>2008 Municipal Population:</t>
  </si>
  <si>
    <t>Local Fiscal Year Ended September 30, 2013</t>
  </si>
  <si>
    <t>Other Uses and Non-Operating</t>
  </si>
  <si>
    <t>Inter-Fund Group Transfers Out</t>
  </si>
  <si>
    <t>Proprietary - Non-Operating Interest Expense</t>
  </si>
  <si>
    <t>2013 Municipal Population:</t>
  </si>
  <si>
    <t>Local Fiscal Year Ended September 30, 2014</t>
  </si>
  <si>
    <t>Water / Sewer Services</t>
  </si>
  <si>
    <t>Road / Street Facilities</t>
  </si>
  <si>
    <t>Parks / Recreation</t>
  </si>
  <si>
    <t>2014 Municipal Population:</t>
  </si>
  <si>
    <t>Local Fiscal Year Ended September 30, 2007</t>
  </si>
  <si>
    <t>2007 Municipal Population:</t>
  </si>
  <si>
    <t>Local Fiscal Year Ended September 30, 2015</t>
  </si>
  <si>
    <t>Law Enforcement</t>
  </si>
  <si>
    <t>2015 Municipal Population:</t>
  </si>
  <si>
    <t>Local Fiscal Year Ended September 30, 2016</t>
  </si>
  <si>
    <t>Human Services</t>
  </si>
  <si>
    <t>Health</t>
  </si>
  <si>
    <t>2016 Municipal Population:</t>
  </si>
  <si>
    <t>Local Fiscal Year Ended September 30, 2017</t>
  </si>
  <si>
    <t>Debt Service Payments</t>
  </si>
  <si>
    <t>Other Uses</t>
  </si>
  <si>
    <t>Interfund Transfers Out</t>
  </si>
  <si>
    <t>Non-Operating Interest Expense</t>
  </si>
  <si>
    <t>2017 Municipal Population:</t>
  </si>
  <si>
    <t>Local Fiscal Year Ended September 30, 2018</t>
  </si>
  <si>
    <t>Other General Government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</si>
  <si>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</si>
  <si>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</si>
  <si>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</si>
  <si>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</si>
  <si>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</si>
  <si>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</si>
  <si>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Special Events</t>
  </si>
  <si>
    <t>2021 Municipal Population:</t>
  </si>
  <si>
    <t>Per Capita Account</t>
  </si>
  <si>
    <t>Custodial</t>
  </si>
  <si>
    <t>Total Account</t>
  </si>
  <si>
    <t>Inter-fund Group Transfers Out</t>
  </si>
  <si>
    <t>Proprietary - Other Non-Operating Disbursements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</si>
</sst>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SUM(D6:D12)</f>
        <v>327376</v>
      </c>
      <c r="E5" s="24">
        <f>SUM(E6:E12)</f>
        <v>0</v>
      </c>
      <c r="F5" s="24">
        <f>SUM(F6:F12)</f>
        <v>0</v>
      </c>
      <c r="G5" s="24">
        <f>SUM(G6:G12)</f>
        <v>0</v>
      </c>
      <c r="H5" s="24">
        <f>SUM(H6:H12)</f>
        <v>0</v>
      </c>
      <c r="I5" s="24">
        <f>SUM(I6:I12)</f>
        <v>120302</v>
      </c>
      <c r="J5" s="24">
        <f>SUM(J6:J12)</f>
        <v>0</v>
      </c>
      <c r="K5" s="24">
        <f>SUM(K6:K12)</f>
        <v>0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447678</v>
      </c>
      <c r="P5" s="30">
        <f>(O5/P$29)</f>
        <v>367.55172413793105</v>
      </c>
      <c r="Q5" s="6"/>
    </row>
    <row r="6" spans="1:17" ht="15">
      <c r="A6" s="12"/>
      <c r="B6" s="42">
        <v>511</v>
      </c>
      <c r="C6" s="19" t="s">
        <v>19</v>
      </c>
      <c r="D6" s="43">
        <v>14250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14250</v>
      </c>
      <c r="P6" s="44">
        <f>(O6/P$29)</f>
        <v>11.699507389162562</v>
      </c>
      <c r="Q6" s="9"/>
    </row>
    <row r="7" spans="1:17" ht="15">
      <c r="A7" s="12"/>
      <c r="B7" s="42">
        <v>512</v>
      </c>
      <c r="C7" s="19" t="s">
        <v>20</v>
      </c>
      <c r="D7" s="43">
        <v>86802</v>
      </c>
      <c r="E7" s="43">
        <v>0</v>
      </c>
      <c r="F7" s="43">
        <v>0</v>
      </c>
      <c r="G7" s="43">
        <v>0</v>
      </c>
      <c r="H7" s="43">
        <v>0</v>
      </c>
      <c r="I7" s="43">
        <v>46392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aca="true" t="shared" si="0" ref="O7:O12">SUM(D7:N7)</f>
        <v>133194</v>
      </c>
      <c r="P7" s="44">
        <f>(O7/P$29)</f>
        <v>109.35467980295566</v>
      </c>
      <c r="Q7" s="9"/>
    </row>
    <row r="8" spans="1:17" ht="15">
      <c r="A8" s="12"/>
      <c r="B8" s="42">
        <v>513</v>
      </c>
      <c r="C8" s="19" t="s">
        <v>21</v>
      </c>
      <c r="D8" s="43">
        <v>141639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141639</v>
      </c>
      <c r="P8" s="44">
        <f>(O8/P$29)</f>
        <v>116.28817733990148</v>
      </c>
      <c r="Q8" s="9"/>
    </row>
    <row r="9" spans="1:17" ht="15">
      <c r="A9" s="12"/>
      <c r="B9" s="42">
        <v>514</v>
      </c>
      <c r="C9" s="19" t="s">
        <v>22</v>
      </c>
      <c r="D9" s="43">
        <v>30800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30800</v>
      </c>
      <c r="P9" s="44">
        <f>(O9/P$29)</f>
        <v>25.28735632183908</v>
      </c>
      <c r="Q9" s="9"/>
    </row>
    <row r="10" spans="1:17" ht="15">
      <c r="A10" s="12"/>
      <c r="B10" s="42">
        <v>515</v>
      </c>
      <c r="C10" s="19" t="s">
        <v>23</v>
      </c>
      <c r="D10" s="43">
        <v>5276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5276</v>
      </c>
      <c r="P10" s="44">
        <f>(O10/P$29)</f>
        <v>4.331691297208539</v>
      </c>
      <c r="Q10" s="9"/>
    </row>
    <row r="11" spans="1:17" ht="15">
      <c r="A11" s="12"/>
      <c r="B11" s="42">
        <v>517</v>
      </c>
      <c r="C11" s="19" t="s">
        <v>69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73910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73910</v>
      </c>
      <c r="P11" s="44">
        <f>(O11/P$29)</f>
        <v>60.68144499178982</v>
      </c>
      <c r="Q11" s="9"/>
    </row>
    <row r="12" spans="1:17" ht="15">
      <c r="A12" s="12"/>
      <c r="B12" s="42">
        <v>519</v>
      </c>
      <c r="C12" s="19" t="s">
        <v>24</v>
      </c>
      <c r="D12" s="43">
        <v>48609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48609</v>
      </c>
      <c r="P12" s="44">
        <f>(O12/P$29)</f>
        <v>39.90886699507389</v>
      </c>
      <c r="Q12" s="9"/>
    </row>
    <row r="13" spans="1:17" ht="15.75">
      <c r="A13" s="26" t="s">
        <v>25</v>
      </c>
      <c r="B13" s="27"/>
      <c r="C13" s="28"/>
      <c r="D13" s="29">
        <f>SUM(D14:D16)</f>
        <v>345422</v>
      </c>
      <c r="E13" s="29">
        <f>SUM(E14:E16)</f>
        <v>0</v>
      </c>
      <c r="F13" s="29">
        <f>SUM(F14:F16)</f>
        <v>0</v>
      </c>
      <c r="G13" s="29">
        <f>SUM(G14:G16)</f>
        <v>0</v>
      </c>
      <c r="H13" s="29">
        <f>SUM(H14:H16)</f>
        <v>0</v>
      </c>
      <c r="I13" s="29">
        <f>SUM(I14:I16)</f>
        <v>0</v>
      </c>
      <c r="J13" s="29">
        <f>SUM(J14:J16)</f>
        <v>0</v>
      </c>
      <c r="K13" s="29">
        <f>SUM(K14:K16)</f>
        <v>0</v>
      </c>
      <c r="L13" s="29">
        <f>SUM(L14:L16)</f>
        <v>0</v>
      </c>
      <c r="M13" s="29">
        <f>SUM(M14:M16)</f>
        <v>0</v>
      </c>
      <c r="N13" s="29">
        <f>SUM(N14:N16)</f>
        <v>0</v>
      </c>
      <c r="O13" s="40">
        <f>SUM(D13:N13)</f>
        <v>345422</v>
      </c>
      <c r="P13" s="41">
        <f>(O13/P$29)</f>
        <v>283.5977011494253</v>
      </c>
      <c r="Q13" s="10"/>
    </row>
    <row r="14" spans="1:17" ht="15">
      <c r="A14" s="12"/>
      <c r="B14" s="42">
        <v>521</v>
      </c>
      <c r="C14" s="19" t="s">
        <v>62</v>
      </c>
      <c r="D14" s="43">
        <v>898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898</v>
      </c>
      <c r="P14" s="44">
        <f>(O14/P$29)</f>
        <v>0.7372742200328407</v>
      </c>
      <c r="Q14" s="9"/>
    </row>
    <row r="15" spans="1:17" ht="15">
      <c r="A15" s="12"/>
      <c r="B15" s="42">
        <v>522</v>
      </c>
      <c r="C15" s="19" t="s">
        <v>26</v>
      </c>
      <c r="D15" s="43">
        <v>314249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314249</v>
      </c>
      <c r="P15" s="44">
        <f>(O15/P$29)</f>
        <v>258.004105090312</v>
      </c>
      <c r="Q15" s="9"/>
    </row>
    <row r="16" spans="1:17" ht="15">
      <c r="A16" s="12"/>
      <c r="B16" s="42">
        <v>524</v>
      </c>
      <c r="C16" s="19" t="s">
        <v>27</v>
      </c>
      <c r="D16" s="43">
        <v>30275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30275</v>
      </c>
      <c r="P16" s="44">
        <f>(O16/P$29)</f>
        <v>24.85632183908046</v>
      </c>
      <c r="Q16" s="9"/>
    </row>
    <row r="17" spans="1:17" ht="15.75">
      <c r="A17" s="26" t="s">
        <v>29</v>
      </c>
      <c r="B17" s="27"/>
      <c r="C17" s="28"/>
      <c r="D17" s="29">
        <f>SUM(D18:D19)</f>
        <v>400</v>
      </c>
      <c r="E17" s="29">
        <f>SUM(E18:E19)</f>
        <v>0</v>
      </c>
      <c r="F17" s="29">
        <f>SUM(F18:F19)</f>
        <v>0</v>
      </c>
      <c r="G17" s="29">
        <f>SUM(G18:G19)</f>
        <v>0</v>
      </c>
      <c r="H17" s="29">
        <f>SUM(H18:H19)</f>
        <v>0</v>
      </c>
      <c r="I17" s="29">
        <f>SUM(I18:I19)</f>
        <v>354724</v>
      </c>
      <c r="J17" s="29">
        <f>SUM(J18:J19)</f>
        <v>0</v>
      </c>
      <c r="K17" s="29">
        <f>SUM(K18:K19)</f>
        <v>0</v>
      </c>
      <c r="L17" s="29">
        <f>SUM(L18:L19)</f>
        <v>0</v>
      </c>
      <c r="M17" s="29">
        <f>SUM(M18:M19)</f>
        <v>0</v>
      </c>
      <c r="N17" s="29">
        <f>SUM(N18:N19)</f>
        <v>0</v>
      </c>
      <c r="O17" s="40">
        <f>SUM(D17:N17)</f>
        <v>355124</v>
      </c>
      <c r="P17" s="41">
        <f>(O17/P$29)</f>
        <v>291.5632183908046</v>
      </c>
      <c r="Q17" s="10"/>
    </row>
    <row r="18" spans="1:17" ht="15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354724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354724</v>
      </c>
      <c r="P18" s="44">
        <f>(O18/P$29)</f>
        <v>291.23481116584566</v>
      </c>
      <c r="Q18" s="9"/>
    </row>
    <row r="19" spans="1:17" ht="15">
      <c r="A19" s="12"/>
      <c r="B19" s="42">
        <v>535</v>
      </c>
      <c r="C19" s="19" t="s">
        <v>31</v>
      </c>
      <c r="D19" s="43">
        <v>400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400</v>
      </c>
      <c r="P19" s="44">
        <f>(O19/P$29)</f>
        <v>0.3284072249589491</v>
      </c>
      <c r="Q19" s="9"/>
    </row>
    <row r="20" spans="1:17" ht="15.75">
      <c r="A20" s="26" t="s">
        <v>32</v>
      </c>
      <c r="B20" s="27"/>
      <c r="C20" s="28"/>
      <c r="D20" s="29">
        <f>SUM(D21:D21)</f>
        <v>434526</v>
      </c>
      <c r="E20" s="29">
        <f>SUM(E21:E21)</f>
        <v>0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>SUM(D20:N20)</f>
        <v>434526</v>
      </c>
      <c r="P20" s="41">
        <f>(O20/P$29)</f>
        <v>356.7536945812808</v>
      </c>
      <c r="Q20" s="10"/>
    </row>
    <row r="21" spans="1:17" ht="15">
      <c r="A21" s="12"/>
      <c r="B21" s="42">
        <v>541</v>
      </c>
      <c r="C21" s="19" t="s">
        <v>33</v>
      </c>
      <c r="D21" s="43">
        <v>434526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434526</v>
      </c>
      <c r="P21" s="44">
        <f>(O21/P$29)</f>
        <v>356.7536945812808</v>
      </c>
      <c r="Q21" s="9"/>
    </row>
    <row r="22" spans="1:17" ht="15.75">
      <c r="A22" s="26" t="s">
        <v>34</v>
      </c>
      <c r="B22" s="27"/>
      <c r="C22" s="28"/>
      <c r="D22" s="29">
        <f>SUM(D23:D23)</f>
        <v>3215</v>
      </c>
      <c r="E22" s="29">
        <f>SUM(E23:E23)</f>
        <v>0</v>
      </c>
      <c r="F22" s="29">
        <f>SUM(F23:F23)</f>
        <v>0</v>
      </c>
      <c r="G22" s="29">
        <f>SUM(G23:G23)</f>
        <v>0</v>
      </c>
      <c r="H22" s="29">
        <f>SUM(H23:H23)</f>
        <v>0</v>
      </c>
      <c r="I22" s="29">
        <f>SUM(I23:I23)</f>
        <v>0</v>
      </c>
      <c r="J22" s="29">
        <f>SUM(J23:J23)</f>
        <v>0</v>
      </c>
      <c r="K22" s="29">
        <f>SUM(K23:K23)</f>
        <v>0</v>
      </c>
      <c r="L22" s="29">
        <f>SUM(L23:L23)</f>
        <v>0</v>
      </c>
      <c r="M22" s="29">
        <f>SUM(M23:M23)</f>
        <v>0</v>
      </c>
      <c r="N22" s="29">
        <f>SUM(N23:N23)</f>
        <v>0</v>
      </c>
      <c r="O22" s="29">
        <f>SUM(D22:N22)</f>
        <v>3215</v>
      </c>
      <c r="P22" s="41">
        <f>(O22/P$29)</f>
        <v>2.6395730706075535</v>
      </c>
      <c r="Q22" s="9"/>
    </row>
    <row r="23" spans="1:17" ht="15">
      <c r="A23" s="12"/>
      <c r="B23" s="42">
        <v>574</v>
      </c>
      <c r="C23" s="19" t="s">
        <v>82</v>
      </c>
      <c r="D23" s="43">
        <v>3215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3215</v>
      </c>
      <c r="P23" s="44">
        <f>(O23/P$29)</f>
        <v>2.6395730706075535</v>
      </c>
      <c r="Q23" s="9"/>
    </row>
    <row r="24" spans="1:17" ht="15.75">
      <c r="A24" s="26" t="s">
        <v>50</v>
      </c>
      <c r="B24" s="27"/>
      <c r="C24" s="28"/>
      <c r="D24" s="29">
        <f>SUM(D25:D26)</f>
        <v>0</v>
      </c>
      <c r="E24" s="29">
        <f>SUM(E25:E26)</f>
        <v>0</v>
      </c>
      <c r="F24" s="29">
        <f>SUM(F25:F26)</f>
        <v>0</v>
      </c>
      <c r="G24" s="29">
        <f>SUM(G25:G26)</f>
        <v>0</v>
      </c>
      <c r="H24" s="29">
        <f>SUM(H25:H26)</f>
        <v>0</v>
      </c>
      <c r="I24" s="29">
        <f>SUM(I25:I26)</f>
        <v>314270</v>
      </c>
      <c r="J24" s="29">
        <f>SUM(J25:J26)</f>
        <v>0</v>
      </c>
      <c r="K24" s="29">
        <f>SUM(K25:K26)</f>
        <v>0</v>
      </c>
      <c r="L24" s="29">
        <f>SUM(L25:L26)</f>
        <v>0</v>
      </c>
      <c r="M24" s="29">
        <f>SUM(M25:M26)</f>
        <v>0</v>
      </c>
      <c r="N24" s="29">
        <f>SUM(N25:N26)</f>
        <v>0</v>
      </c>
      <c r="O24" s="29">
        <f>SUM(D24:N24)</f>
        <v>314270</v>
      </c>
      <c r="P24" s="41">
        <f>(O24/P$29)</f>
        <v>258.02134646962236</v>
      </c>
      <c r="Q24" s="9"/>
    </row>
    <row r="25" spans="1:17" ht="15">
      <c r="A25" s="12"/>
      <c r="B25" s="42">
        <v>581</v>
      </c>
      <c r="C25" s="19" t="s">
        <v>87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20000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20000</v>
      </c>
      <c r="P25" s="44">
        <f>(O25/P$29)</f>
        <v>16.420361247947454</v>
      </c>
      <c r="Q25" s="9"/>
    </row>
    <row r="26" spans="1:17" ht="15.75" thickBot="1">
      <c r="A26" s="12"/>
      <c r="B26" s="42">
        <v>590</v>
      </c>
      <c r="C26" s="19" t="s">
        <v>88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294270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294270</v>
      </c>
      <c r="P26" s="44">
        <f>(O26/P$29)</f>
        <v>241.60098522167488</v>
      </c>
      <c r="Q26" s="9"/>
    </row>
    <row r="27" spans="1:120" ht="16.5" thickBot="1">
      <c r="A27" s="13" t="s">
        <v>10</v>
      </c>
      <c r="B27" s="21"/>
      <c r="C27" s="20"/>
      <c r="D27" s="14">
        <f>SUM(D5,D13,D17,D20,D22,D24)</f>
        <v>1110939</v>
      </c>
      <c r="E27" s="14">
        <f aca="true" t="shared" si="1" ref="E27:N27">SUM(E5,E13,E17,E20,E22,E24)</f>
        <v>0</v>
      </c>
      <c r="F27" s="14">
        <f t="shared" si="1"/>
        <v>0</v>
      </c>
      <c r="G27" s="14">
        <f t="shared" si="1"/>
        <v>0</v>
      </c>
      <c r="H27" s="14">
        <f t="shared" si="1"/>
        <v>0</v>
      </c>
      <c r="I27" s="14">
        <f t="shared" si="1"/>
        <v>789296</v>
      </c>
      <c r="J27" s="14">
        <f t="shared" si="1"/>
        <v>0</v>
      </c>
      <c r="K27" s="14">
        <f t="shared" si="1"/>
        <v>0</v>
      </c>
      <c r="L27" s="14">
        <f t="shared" si="1"/>
        <v>0</v>
      </c>
      <c r="M27" s="14">
        <f t="shared" si="1"/>
        <v>0</v>
      </c>
      <c r="N27" s="14">
        <f t="shared" si="1"/>
        <v>0</v>
      </c>
      <c r="O27" s="14">
        <f>SUM(D27:N27)</f>
        <v>1900235</v>
      </c>
      <c r="P27" s="35">
        <f>(O27/P$29)</f>
        <v>1560.1272577996715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6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6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3" t="s">
        <v>83</v>
      </c>
      <c r="N29" s="93"/>
      <c r="O29" s="93"/>
      <c r="P29" s="39">
        <v>1218</v>
      </c>
    </row>
    <row r="30" spans="1:16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  <row r="31" spans="1:16" ht="15.75" customHeight="1" thickBot="1">
      <c r="A31" s="97" t="s">
        <v>40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9"/>
    </row>
  </sheetData>
  <sheetProtection/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212866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212866</v>
      </c>
      <c r="O5" s="30">
        <f aca="true" t="shared" si="2" ref="O5:O22">(N5/O$24)</f>
        <v>284.5802139037433</v>
      </c>
      <c r="P5" s="6"/>
    </row>
    <row r="6" spans="1:16" ht="15">
      <c r="A6" s="12"/>
      <c r="B6" s="42">
        <v>511</v>
      </c>
      <c r="C6" s="19" t="s">
        <v>19</v>
      </c>
      <c r="D6" s="43">
        <v>15000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15000</v>
      </c>
      <c r="O6" s="44">
        <f t="shared" si="2"/>
        <v>20.053475935828878</v>
      </c>
      <c r="P6" s="9"/>
    </row>
    <row r="7" spans="1:16" ht="15">
      <c r="A7" s="12"/>
      <c r="B7" s="42">
        <v>512</v>
      </c>
      <c r="C7" s="19" t="s">
        <v>20</v>
      </c>
      <c r="D7" s="43">
        <v>84690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84690</v>
      </c>
      <c r="O7" s="44">
        <f t="shared" si="2"/>
        <v>113.22192513368984</v>
      </c>
      <c r="P7" s="9"/>
    </row>
    <row r="8" spans="1:16" ht="15">
      <c r="A8" s="12"/>
      <c r="B8" s="42">
        <v>513</v>
      </c>
      <c r="C8" s="19" t="s">
        <v>21</v>
      </c>
      <c r="D8" s="43">
        <v>51807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51807</v>
      </c>
      <c r="O8" s="44">
        <f t="shared" si="2"/>
        <v>69.26069518716578</v>
      </c>
      <c r="P8" s="9"/>
    </row>
    <row r="9" spans="1:16" ht="15">
      <c r="A9" s="12"/>
      <c r="B9" s="42">
        <v>514</v>
      </c>
      <c r="C9" s="19" t="s">
        <v>22</v>
      </c>
      <c r="D9" s="43">
        <v>9368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9368</v>
      </c>
      <c r="O9" s="44">
        <f t="shared" si="2"/>
        <v>12.524064171122994</v>
      </c>
      <c r="P9" s="9"/>
    </row>
    <row r="10" spans="1:16" ht="15">
      <c r="A10" s="12"/>
      <c r="B10" s="42">
        <v>515</v>
      </c>
      <c r="C10" s="19" t="s">
        <v>23</v>
      </c>
      <c r="D10" s="43">
        <v>6322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6322</v>
      </c>
      <c r="O10" s="44">
        <f t="shared" si="2"/>
        <v>8.45187165775401</v>
      </c>
      <c r="P10" s="9"/>
    </row>
    <row r="11" spans="1:16" ht="15">
      <c r="A11" s="12"/>
      <c r="B11" s="42">
        <v>519</v>
      </c>
      <c r="C11" s="19" t="s">
        <v>24</v>
      </c>
      <c r="D11" s="43">
        <v>45679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45679</v>
      </c>
      <c r="O11" s="44">
        <f t="shared" si="2"/>
        <v>61.06818181818182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187041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187041</v>
      </c>
      <c r="O12" s="41">
        <f t="shared" si="2"/>
        <v>250.0548128342246</v>
      </c>
      <c r="P12" s="10"/>
    </row>
    <row r="13" spans="1:16" ht="15">
      <c r="A13" s="12"/>
      <c r="B13" s="42">
        <v>522</v>
      </c>
      <c r="C13" s="19" t="s">
        <v>26</v>
      </c>
      <c r="D13" s="43">
        <v>161522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161522</v>
      </c>
      <c r="O13" s="44">
        <f t="shared" si="2"/>
        <v>215.9385026737968</v>
      </c>
      <c r="P13" s="9"/>
    </row>
    <row r="14" spans="1:16" ht="15">
      <c r="A14" s="12"/>
      <c r="B14" s="42">
        <v>524</v>
      </c>
      <c r="C14" s="19" t="s">
        <v>27</v>
      </c>
      <c r="D14" s="43">
        <v>19434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19434</v>
      </c>
      <c r="O14" s="44">
        <f t="shared" si="2"/>
        <v>25.981283422459892</v>
      </c>
      <c r="P14" s="9"/>
    </row>
    <row r="15" spans="1:16" ht="15">
      <c r="A15" s="12"/>
      <c r="B15" s="42">
        <v>529</v>
      </c>
      <c r="C15" s="19" t="s">
        <v>28</v>
      </c>
      <c r="D15" s="43">
        <v>6085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6085</v>
      </c>
      <c r="O15" s="44">
        <f t="shared" si="2"/>
        <v>8.135026737967914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SUM(D17:D17)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226512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226512</v>
      </c>
      <c r="O16" s="41">
        <f t="shared" si="2"/>
        <v>302.8235294117647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226512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226512</v>
      </c>
      <c r="O17" s="44">
        <f t="shared" si="2"/>
        <v>302.8235294117647</v>
      </c>
      <c r="P17" s="9"/>
    </row>
    <row r="18" spans="1:16" ht="15.75">
      <c r="A18" s="26" t="s">
        <v>32</v>
      </c>
      <c r="B18" s="27"/>
      <c r="C18" s="28"/>
      <c r="D18" s="29">
        <f aca="true" t="shared" si="5" ref="D18:M18">SUM(D19:D19)</f>
        <v>58446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58446</v>
      </c>
      <c r="O18" s="41">
        <f t="shared" si="2"/>
        <v>78.13636363636364</v>
      </c>
      <c r="P18" s="10"/>
    </row>
    <row r="19" spans="1:16" ht="15">
      <c r="A19" s="12"/>
      <c r="B19" s="42">
        <v>541</v>
      </c>
      <c r="C19" s="19" t="s">
        <v>33</v>
      </c>
      <c r="D19" s="43">
        <v>58446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58446</v>
      </c>
      <c r="O19" s="44">
        <f t="shared" si="2"/>
        <v>78.13636363636364</v>
      </c>
      <c r="P19" s="9"/>
    </row>
    <row r="20" spans="1:16" ht="15.75">
      <c r="A20" s="26" t="s">
        <v>34</v>
      </c>
      <c r="B20" s="27"/>
      <c r="C20" s="28"/>
      <c r="D20" s="29">
        <f aca="true" t="shared" si="6" ref="D20:M20">SUM(D21:D21)</f>
        <v>45009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45009</v>
      </c>
      <c r="O20" s="41">
        <f t="shared" si="2"/>
        <v>60.17245989304813</v>
      </c>
      <c r="P20" s="9"/>
    </row>
    <row r="21" spans="1:16" ht="15.75" thickBot="1">
      <c r="A21" s="12"/>
      <c r="B21" s="42">
        <v>572</v>
      </c>
      <c r="C21" s="19" t="s">
        <v>35</v>
      </c>
      <c r="D21" s="43">
        <v>45009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45009</v>
      </c>
      <c r="O21" s="44">
        <f t="shared" si="2"/>
        <v>60.17245989304813</v>
      </c>
      <c r="P21" s="9"/>
    </row>
    <row r="22" spans="1:119" ht="16.5" thickBot="1">
      <c r="A22" s="13" t="s">
        <v>10</v>
      </c>
      <c r="B22" s="21"/>
      <c r="C22" s="20"/>
      <c r="D22" s="14">
        <f>SUM(D5,D12,D16,D18,D20)</f>
        <v>503362</v>
      </c>
      <c r="E22" s="14">
        <f aca="true" t="shared" si="7" ref="E22:M22">SUM(E5,E12,E16,E18,E20)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226512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729874</v>
      </c>
      <c r="O22" s="35">
        <f t="shared" si="2"/>
        <v>975.7673796791444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44</v>
      </c>
      <c r="M24" s="93"/>
      <c r="N24" s="93"/>
      <c r="O24" s="39">
        <v>748</v>
      </c>
    </row>
    <row r="25" spans="1:15" ht="1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15.75" customHeight="1" thickBot="1">
      <c r="A26" s="97" t="s">
        <v>40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196098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196098</v>
      </c>
      <c r="O5" s="30">
        <f aca="true" t="shared" si="2" ref="O5:O22">(N5/O$24)</f>
        <v>260.0769230769231</v>
      </c>
      <c r="P5" s="6"/>
    </row>
    <row r="6" spans="1:16" ht="15">
      <c r="A6" s="12"/>
      <c r="B6" s="42">
        <v>511</v>
      </c>
      <c r="C6" s="19" t="s">
        <v>19</v>
      </c>
      <c r="D6" s="43">
        <v>15000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15000</v>
      </c>
      <c r="O6" s="44">
        <f t="shared" si="2"/>
        <v>19.893899204244033</v>
      </c>
      <c r="P6" s="9"/>
    </row>
    <row r="7" spans="1:16" ht="15">
      <c r="A7" s="12"/>
      <c r="B7" s="42">
        <v>512</v>
      </c>
      <c r="C7" s="19" t="s">
        <v>20</v>
      </c>
      <c r="D7" s="43">
        <v>52709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52709</v>
      </c>
      <c r="O7" s="44">
        <f t="shared" si="2"/>
        <v>69.90583554376659</v>
      </c>
      <c r="P7" s="9"/>
    </row>
    <row r="8" spans="1:16" ht="15">
      <c r="A8" s="12"/>
      <c r="B8" s="42">
        <v>513</v>
      </c>
      <c r="C8" s="19" t="s">
        <v>21</v>
      </c>
      <c r="D8" s="43">
        <v>70118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70118</v>
      </c>
      <c r="O8" s="44">
        <f t="shared" si="2"/>
        <v>92.9946949602122</v>
      </c>
      <c r="P8" s="9"/>
    </row>
    <row r="9" spans="1:16" ht="15">
      <c r="A9" s="12"/>
      <c r="B9" s="42">
        <v>514</v>
      </c>
      <c r="C9" s="19" t="s">
        <v>22</v>
      </c>
      <c r="D9" s="43">
        <v>9604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9604</v>
      </c>
      <c r="O9" s="44">
        <f t="shared" si="2"/>
        <v>12.73740053050398</v>
      </c>
      <c r="P9" s="9"/>
    </row>
    <row r="10" spans="1:16" ht="15">
      <c r="A10" s="12"/>
      <c r="B10" s="42">
        <v>515</v>
      </c>
      <c r="C10" s="19" t="s">
        <v>23</v>
      </c>
      <c r="D10" s="43">
        <v>7098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7098</v>
      </c>
      <c r="O10" s="44">
        <f t="shared" si="2"/>
        <v>9.413793103448276</v>
      </c>
      <c r="P10" s="9"/>
    </row>
    <row r="11" spans="1:16" ht="15">
      <c r="A11" s="12"/>
      <c r="B11" s="42">
        <v>519</v>
      </c>
      <c r="C11" s="19" t="s">
        <v>24</v>
      </c>
      <c r="D11" s="43">
        <v>41569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41569</v>
      </c>
      <c r="O11" s="44">
        <f t="shared" si="2"/>
        <v>55.13129973474801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147323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147323</v>
      </c>
      <c r="O12" s="41">
        <f t="shared" si="2"/>
        <v>195.38859416445624</v>
      </c>
      <c r="P12" s="10"/>
    </row>
    <row r="13" spans="1:16" ht="15">
      <c r="A13" s="12"/>
      <c r="B13" s="42">
        <v>522</v>
      </c>
      <c r="C13" s="19" t="s">
        <v>26</v>
      </c>
      <c r="D13" s="43">
        <v>127763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127763</v>
      </c>
      <c r="O13" s="44">
        <f t="shared" si="2"/>
        <v>169.446949602122</v>
      </c>
      <c r="P13" s="9"/>
    </row>
    <row r="14" spans="1:16" ht="15">
      <c r="A14" s="12"/>
      <c r="B14" s="42">
        <v>524</v>
      </c>
      <c r="C14" s="19" t="s">
        <v>27</v>
      </c>
      <c r="D14" s="43">
        <v>14758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14758</v>
      </c>
      <c r="O14" s="44">
        <f t="shared" si="2"/>
        <v>19.572944297082227</v>
      </c>
      <c r="P14" s="9"/>
    </row>
    <row r="15" spans="1:16" ht="15">
      <c r="A15" s="12"/>
      <c r="B15" s="42">
        <v>529</v>
      </c>
      <c r="C15" s="19" t="s">
        <v>28</v>
      </c>
      <c r="D15" s="43">
        <v>4802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4802</v>
      </c>
      <c r="O15" s="44">
        <f t="shared" si="2"/>
        <v>6.36870026525199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SUM(D17:D17)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187649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187649</v>
      </c>
      <c r="O16" s="41">
        <f t="shared" si="2"/>
        <v>248.8713527851459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187649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187649</v>
      </c>
      <c r="O17" s="44">
        <f t="shared" si="2"/>
        <v>248.8713527851459</v>
      </c>
      <c r="P17" s="9"/>
    </row>
    <row r="18" spans="1:16" ht="15.75">
      <c r="A18" s="26" t="s">
        <v>32</v>
      </c>
      <c r="B18" s="27"/>
      <c r="C18" s="28"/>
      <c r="D18" s="29">
        <f aca="true" t="shared" si="5" ref="D18:M18">SUM(D19:D19)</f>
        <v>75565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75565</v>
      </c>
      <c r="O18" s="41">
        <f t="shared" si="2"/>
        <v>100.21883289124668</v>
      </c>
      <c r="P18" s="10"/>
    </row>
    <row r="19" spans="1:16" ht="15">
      <c r="A19" s="12"/>
      <c r="B19" s="42">
        <v>541</v>
      </c>
      <c r="C19" s="19" t="s">
        <v>33</v>
      </c>
      <c r="D19" s="43">
        <v>75565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75565</v>
      </c>
      <c r="O19" s="44">
        <f t="shared" si="2"/>
        <v>100.21883289124668</v>
      </c>
      <c r="P19" s="9"/>
    </row>
    <row r="20" spans="1:16" ht="15.75">
      <c r="A20" s="26" t="s">
        <v>34</v>
      </c>
      <c r="B20" s="27"/>
      <c r="C20" s="28"/>
      <c r="D20" s="29">
        <f aca="true" t="shared" si="6" ref="D20:M20">SUM(D21:D21)</f>
        <v>5844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5844</v>
      </c>
      <c r="O20" s="41">
        <f t="shared" si="2"/>
        <v>7.750663129973475</v>
      </c>
      <c r="P20" s="9"/>
    </row>
    <row r="21" spans="1:16" ht="15.75" thickBot="1">
      <c r="A21" s="12"/>
      <c r="B21" s="42">
        <v>572</v>
      </c>
      <c r="C21" s="19" t="s">
        <v>35</v>
      </c>
      <c r="D21" s="43">
        <v>5844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5844</v>
      </c>
      <c r="O21" s="44">
        <f t="shared" si="2"/>
        <v>7.750663129973475</v>
      </c>
      <c r="P21" s="9"/>
    </row>
    <row r="22" spans="1:119" ht="16.5" thickBot="1">
      <c r="A22" s="13" t="s">
        <v>10</v>
      </c>
      <c r="B22" s="21"/>
      <c r="C22" s="20"/>
      <c r="D22" s="14">
        <f>SUM(D5,D12,D16,D18,D20)</f>
        <v>424830</v>
      </c>
      <c r="E22" s="14">
        <f aca="true" t="shared" si="7" ref="E22:M22">SUM(E5,E12,E16,E18,E20)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187649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612479</v>
      </c>
      <c r="O22" s="35">
        <f t="shared" si="2"/>
        <v>812.3063660477453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42</v>
      </c>
      <c r="M24" s="93"/>
      <c r="N24" s="93"/>
      <c r="O24" s="39">
        <v>754</v>
      </c>
    </row>
    <row r="25" spans="1:15" ht="1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15.75" customHeight="1" thickBot="1">
      <c r="A26" s="97" t="s">
        <v>40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211728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211728</v>
      </c>
      <c r="O5" s="30">
        <f aca="true" t="shared" si="2" ref="O5:O23">(N5/O$25)</f>
        <v>277.130890052356</v>
      </c>
      <c r="P5" s="6"/>
    </row>
    <row r="6" spans="1:16" ht="15">
      <c r="A6" s="12"/>
      <c r="B6" s="42">
        <v>511</v>
      </c>
      <c r="C6" s="19" t="s">
        <v>19</v>
      </c>
      <c r="D6" s="43">
        <v>15000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15000</v>
      </c>
      <c r="O6" s="44">
        <f t="shared" si="2"/>
        <v>19.63350785340314</v>
      </c>
      <c r="P6" s="9"/>
    </row>
    <row r="7" spans="1:16" ht="15">
      <c r="A7" s="12"/>
      <c r="B7" s="42">
        <v>512</v>
      </c>
      <c r="C7" s="19" t="s">
        <v>20</v>
      </c>
      <c r="D7" s="43">
        <v>68122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68122</v>
      </c>
      <c r="O7" s="44">
        <f t="shared" si="2"/>
        <v>89.16492146596859</v>
      </c>
      <c r="P7" s="9"/>
    </row>
    <row r="8" spans="1:16" ht="15">
      <c r="A8" s="12"/>
      <c r="B8" s="42">
        <v>513</v>
      </c>
      <c r="C8" s="19" t="s">
        <v>21</v>
      </c>
      <c r="D8" s="43">
        <v>73820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73820</v>
      </c>
      <c r="O8" s="44">
        <f t="shared" si="2"/>
        <v>96.62303664921465</v>
      </c>
      <c r="P8" s="9"/>
    </row>
    <row r="9" spans="1:16" ht="15">
      <c r="A9" s="12"/>
      <c r="B9" s="42">
        <v>514</v>
      </c>
      <c r="C9" s="19" t="s">
        <v>22</v>
      </c>
      <c r="D9" s="43">
        <v>6076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6076</v>
      </c>
      <c r="O9" s="44">
        <f t="shared" si="2"/>
        <v>7.952879581151833</v>
      </c>
      <c r="P9" s="9"/>
    </row>
    <row r="10" spans="1:16" ht="15">
      <c r="A10" s="12"/>
      <c r="B10" s="42">
        <v>515</v>
      </c>
      <c r="C10" s="19" t="s">
        <v>23</v>
      </c>
      <c r="D10" s="43">
        <v>9028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9028</v>
      </c>
      <c r="O10" s="44">
        <f t="shared" si="2"/>
        <v>11.81675392670157</v>
      </c>
      <c r="P10" s="9"/>
    </row>
    <row r="11" spans="1:16" ht="15">
      <c r="A11" s="12"/>
      <c r="B11" s="42">
        <v>519</v>
      </c>
      <c r="C11" s="19" t="s">
        <v>24</v>
      </c>
      <c r="D11" s="43">
        <v>39682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39682</v>
      </c>
      <c r="O11" s="44">
        <f t="shared" si="2"/>
        <v>51.93979057591623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167075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167075</v>
      </c>
      <c r="O12" s="41">
        <f t="shared" si="2"/>
        <v>218.684554973822</v>
      </c>
      <c r="P12" s="10"/>
    </row>
    <row r="13" spans="1:16" ht="15">
      <c r="A13" s="12"/>
      <c r="B13" s="42">
        <v>522</v>
      </c>
      <c r="C13" s="19" t="s">
        <v>26</v>
      </c>
      <c r="D13" s="43">
        <v>144905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144905</v>
      </c>
      <c r="O13" s="44">
        <f t="shared" si="2"/>
        <v>189.66623036649216</v>
      </c>
      <c r="P13" s="9"/>
    </row>
    <row r="14" spans="1:16" ht="15">
      <c r="A14" s="12"/>
      <c r="B14" s="42">
        <v>524</v>
      </c>
      <c r="C14" s="19" t="s">
        <v>27</v>
      </c>
      <c r="D14" s="43">
        <v>16643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16643</v>
      </c>
      <c r="O14" s="44">
        <f t="shared" si="2"/>
        <v>21.784031413612567</v>
      </c>
      <c r="P14" s="9"/>
    </row>
    <row r="15" spans="1:16" ht="15">
      <c r="A15" s="12"/>
      <c r="B15" s="42">
        <v>529</v>
      </c>
      <c r="C15" s="19" t="s">
        <v>28</v>
      </c>
      <c r="D15" s="43">
        <v>5527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5527</v>
      </c>
      <c r="O15" s="44">
        <f t="shared" si="2"/>
        <v>7.234293193717278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SUM(D17:D18)</f>
        <v>5000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202446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207446</v>
      </c>
      <c r="O16" s="41">
        <f t="shared" si="2"/>
        <v>271.5261780104712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202446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202446</v>
      </c>
      <c r="O17" s="44">
        <f t="shared" si="2"/>
        <v>264.9816753926702</v>
      </c>
      <c r="P17" s="9"/>
    </row>
    <row r="18" spans="1:16" ht="15">
      <c r="A18" s="12"/>
      <c r="B18" s="42">
        <v>535</v>
      </c>
      <c r="C18" s="19" t="s">
        <v>31</v>
      </c>
      <c r="D18" s="43">
        <v>5000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5000</v>
      </c>
      <c r="O18" s="44">
        <f t="shared" si="2"/>
        <v>6.544502617801047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71160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71160</v>
      </c>
      <c r="O19" s="41">
        <f t="shared" si="2"/>
        <v>93.1413612565445</v>
      </c>
      <c r="P19" s="10"/>
    </row>
    <row r="20" spans="1:16" ht="15">
      <c r="A20" s="12"/>
      <c r="B20" s="42">
        <v>541</v>
      </c>
      <c r="C20" s="19" t="s">
        <v>33</v>
      </c>
      <c r="D20" s="43">
        <v>71160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71160</v>
      </c>
      <c r="O20" s="44">
        <f t="shared" si="2"/>
        <v>93.1413612565445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3910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3910</v>
      </c>
      <c r="O21" s="41">
        <f t="shared" si="2"/>
        <v>5.117801047120419</v>
      </c>
      <c r="P21" s="9"/>
    </row>
    <row r="22" spans="1:16" ht="15.75" thickBot="1">
      <c r="A22" s="12"/>
      <c r="B22" s="42">
        <v>572</v>
      </c>
      <c r="C22" s="19" t="s">
        <v>35</v>
      </c>
      <c r="D22" s="43">
        <v>3910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3910</v>
      </c>
      <c r="O22" s="44">
        <f t="shared" si="2"/>
        <v>5.117801047120419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458873</v>
      </c>
      <c r="E23" s="14">
        <f aca="true" t="shared" si="7" ref="E23:M23">SUM(E5,E12,E16,E19,E21)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202446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661319</v>
      </c>
      <c r="O23" s="35">
        <f t="shared" si="2"/>
        <v>865.6007853403141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39</v>
      </c>
      <c r="M25" s="93"/>
      <c r="N25" s="93"/>
      <c r="O25" s="39">
        <v>764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196272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196272</v>
      </c>
      <c r="O5" s="30">
        <f aca="true" t="shared" si="2" ref="O5:O23">(N5/O$25)</f>
        <v>214.5049180327869</v>
      </c>
      <c r="P5" s="6"/>
    </row>
    <row r="6" spans="1:16" ht="15">
      <c r="A6" s="12"/>
      <c r="B6" s="42">
        <v>511</v>
      </c>
      <c r="C6" s="19" t="s">
        <v>19</v>
      </c>
      <c r="D6" s="43">
        <v>15000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15000</v>
      </c>
      <c r="O6" s="44">
        <f t="shared" si="2"/>
        <v>16.39344262295082</v>
      </c>
      <c r="P6" s="9"/>
    </row>
    <row r="7" spans="1:16" ht="15">
      <c r="A7" s="12"/>
      <c r="B7" s="42">
        <v>512</v>
      </c>
      <c r="C7" s="19" t="s">
        <v>20</v>
      </c>
      <c r="D7" s="43">
        <v>62063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62063</v>
      </c>
      <c r="O7" s="44">
        <f t="shared" si="2"/>
        <v>67.82841530054645</v>
      </c>
      <c r="P7" s="9"/>
    </row>
    <row r="8" spans="1:16" ht="15">
      <c r="A8" s="12"/>
      <c r="B8" s="42">
        <v>513</v>
      </c>
      <c r="C8" s="19" t="s">
        <v>21</v>
      </c>
      <c r="D8" s="43">
        <v>44228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44228</v>
      </c>
      <c r="O8" s="44">
        <f t="shared" si="2"/>
        <v>48.336612021857924</v>
      </c>
      <c r="P8" s="9"/>
    </row>
    <row r="9" spans="1:16" ht="15">
      <c r="A9" s="12"/>
      <c r="B9" s="42">
        <v>514</v>
      </c>
      <c r="C9" s="19" t="s">
        <v>22</v>
      </c>
      <c r="D9" s="43">
        <v>7328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7328</v>
      </c>
      <c r="O9" s="44">
        <f t="shared" si="2"/>
        <v>8.008743169398906</v>
      </c>
      <c r="P9" s="9"/>
    </row>
    <row r="10" spans="1:16" ht="15">
      <c r="A10" s="12"/>
      <c r="B10" s="42">
        <v>515</v>
      </c>
      <c r="C10" s="19" t="s">
        <v>23</v>
      </c>
      <c r="D10" s="43">
        <v>13098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13098</v>
      </c>
      <c r="O10" s="44">
        <f t="shared" si="2"/>
        <v>14.314754098360655</v>
      </c>
      <c r="P10" s="9"/>
    </row>
    <row r="11" spans="1:16" ht="15">
      <c r="A11" s="12"/>
      <c r="B11" s="42">
        <v>519</v>
      </c>
      <c r="C11" s="19" t="s">
        <v>24</v>
      </c>
      <c r="D11" s="43">
        <v>54555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54555</v>
      </c>
      <c r="O11" s="44">
        <f t="shared" si="2"/>
        <v>59.622950819672134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158179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158179</v>
      </c>
      <c r="O12" s="41">
        <f t="shared" si="2"/>
        <v>172.87322404371585</v>
      </c>
      <c r="P12" s="10"/>
    </row>
    <row r="13" spans="1:16" ht="15">
      <c r="A13" s="12"/>
      <c r="B13" s="42">
        <v>522</v>
      </c>
      <c r="C13" s="19" t="s">
        <v>26</v>
      </c>
      <c r="D13" s="43">
        <v>147917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147917</v>
      </c>
      <c r="O13" s="44">
        <f t="shared" si="2"/>
        <v>161.65792349726775</v>
      </c>
      <c r="P13" s="9"/>
    </row>
    <row r="14" spans="1:16" ht="15">
      <c r="A14" s="12"/>
      <c r="B14" s="42">
        <v>524</v>
      </c>
      <c r="C14" s="19" t="s">
        <v>27</v>
      </c>
      <c r="D14" s="43">
        <v>5317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5317</v>
      </c>
      <c r="O14" s="44">
        <f t="shared" si="2"/>
        <v>5.810928961748634</v>
      </c>
      <c r="P14" s="9"/>
    </row>
    <row r="15" spans="1:16" ht="15">
      <c r="A15" s="12"/>
      <c r="B15" s="42">
        <v>529</v>
      </c>
      <c r="C15" s="19" t="s">
        <v>28</v>
      </c>
      <c r="D15" s="43">
        <v>4945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4945</v>
      </c>
      <c r="O15" s="44">
        <f t="shared" si="2"/>
        <v>5.404371584699454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SUM(D17:D18)</f>
        <v>50000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185147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235147</v>
      </c>
      <c r="O16" s="41">
        <f t="shared" si="2"/>
        <v>256.9912568306011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185147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185147</v>
      </c>
      <c r="O17" s="44">
        <f t="shared" si="2"/>
        <v>202.3464480874317</v>
      </c>
      <c r="P17" s="9"/>
    </row>
    <row r="18" spans="1:16" ht="15">
      <c r="A18" s="12"/>
      <c r="B18" s="42">
        <v>535</v>
      </c>
      <c r="C18" s="19" t="s">
        <v>31</v>
      </c>
      <c r="D18" s="43">
        <v>50000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50000</v>
      </c>
      <c r="O18" s="44">
        <f t="shared" si="2"/>
        <v>54.6448087431694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54126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54126</v>
      </c>
      <c r="O19" s="41">
        <f t="shared" si="2"/>
        <v>59.15409836065574</v>
      </c>
      <c r="P19" s="10"/>
    </row>
    <row r="20" spans="1:16" ht="15">
      <c r="A20" s="12"/>
      <c r="B20" s="42">
        <v>541</v>
      </c>
      <c r="C20" s="19" t="s">
        <v>33</v>
      </c>
      <c r="D20" s="43">
        <v>54126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54126</v>
      </c>
      <c r="O20" s="44">
        <f t="shared" si="2"/>
        <v>59.15409836065574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58861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58861</v>
      </c>
      <c r="O21" s="41">
        <f t="shared" si="2"/>
        <v>64.32896174863387</v>
      </c>
      <c r="P21" s="9"/>
    </row>
    <row r="22" spans="1:16" ht="15.75" thickBot="1">
      <c r="A22" s="12"/>
      <c r="B22" s="42">
        <v>572</v>
      </c>
      <c r="C22" s="19" t="s">
        <v>35</v>
      </c>
      <c r="D22" s="43">
        <v>58861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58861</v>
      </c>
      <c r="O22" s="44">
        <f t="shared" si="2"/>
        <v>64.32896174863387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517438</v>
      </c>
      <c r="E23" s="14">
        <f aca="true" t="shared" si="7" ref="E23:M23">SUM(E5,E12,E16,E19,E21)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185147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702585</v>
      </c>
      <c r="O23" s="35">
        <f t="shared" si="2"/>
        <v>767.8524590163935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36</v>
      </c>
      <c r="M25" s="93"/>
      <c r="N25" s="93"/>
      <c r="O25" s="39">
        <v>915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A27:O27"/>
    <mergeCell ref="A26:O26"/>
    <mergeCell ref="L25:N2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208453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208453</v>
      </c>
      <c r="O5" s="30">
        <f aca="true" t="shared" si="2" ref="O5:O24">(N5/O$26)</f>
        <v>216.46209761163033</v>
      </c>
      <c r="P5" s="6"/>
    </row>
    <row r="6" spans="1:16" ht="15">
      <c r="A6" s="12"/>
      <c r="B6" s="42">
        <v>511</v>
      </c>
      <c r="C6" s="19" t="s">
        <v>19</v>
      </c>
      <c r="D6" s="43">
        <v>15000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15000</v>
      </c>
      <c r="O6" s="44">
        <f t="shared" si="2"/>
        <v>15.576323987538942</v>
      </c>
      <c r="P6" s="9"/>
    </row>
    <row r="7" spans="1:16" ht="15">
      <c r="A7" s="12"/>
      <c r="B7" s="42">
        <v>512</v>
      </c>
      <c r="C7" s="19" t="s">
        <v>20</v>
      </c>
      <c r="D7" s="43">
        <v>9200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9200</v>
      </c>
      <c r="O7" s="44">
        <f t="shared" si="2"/>
        <v>9.553478712357217</v>
      </c>
      <c r="P7" s="9"/>
    </row>
    <row r="8" spans="1:16" ht="15">
      <c r="A8" s="12"/>
      <c r="B8" s="42">
        <v>513</v>
      </c>
      <c r="C8" s="19" t="s">
        <v>21</v>
      </c>
      <c r="D8" s="43">
        <v>92280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92280</v>
      </c>
      <c r="O8" s="44">
        <f t="shared" si="2"/>
        <v>95.82554517133957</v>
      </c>
      <c r="P8" s="9"/>
    </row>
    <row r="9" spans="1:16" ht="15">
      <c r="A9" s="12"/>
      <c r="B9" s="42">
        <v>514</v>
      </c>
      <c r="C9" s="19" t="s">
        <v>22</v>
      </c>
      <c r="D9" s="43">
        <v>6496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6496</v>
      </c>
      <c r="O9" s="44">
        <f t="shared" si="2"/>
        <v>6.745586708203531</v>
      </c>
      <c r="P9" s="9"/>
    </row>
    <row r="10" spans="1:16" ht="15">
      <c r="A10" s="12"/>
      <c r="B10" s="42">
        <v>515</v>
      </c>
      <c r="C10" s="19" t="s">
        <v>23</v>
      </c>
      <c r="D10" s="43">
        <v>15739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15739</v>
      </c>
      <c r="O10" s="44">
        <f t="shared" si="2"/>
        <v>16.343717549325024</v>
      </c>
      <c r="P10" s="9"/>
    </row>
    <row r="11" spans="1:16" ht="15">
      <c r="A11" s="12"/>
      <c r="B11" s="42">
        <v>519</v>
      </c>
      <c r="C11" s="19" t="s">
        <v>24</v>
      </c>
      <c r="D11" s="43">
        <v>69738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69738</v>
      </c>
      <c r="O11" s="44">
        <f t="shared" si="2"/>
        <v>72.41744548286604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137147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137147</v>
      </c>
      <c r="O12" s="41">
        <f t="shared" si="2"/>
        <v>142.41640706126688</v>
      </c>
      <c r="P12" s="10"/>
    </row>
    <row r="13" spans="1:16" ht="15">
      <c r="A13" s="12"/>
      <c r="B13" s="42">
        <v>522</v>
      </c>
      <c r="C13" s="19" t="s">
        <v>26</v>
      </c>
      <c r="D13" s="43">
        <v>124652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124652</v>
      </c>
      <c r="O13" s="44">
        <f t="shared" si="2"/>
        <v>129.44132917964694</v>
      </c>
      <c r="P13" s="9"/>
    </row>
    <row r="14" spans="1:16" ht="15">
      <c r="A14" s="12"/>
      <c r="B14" s="42">
        <v>524</v>
      </c>
      <c r="C14" s="19" t="s">
        <v>27</v>
      </c>
      <c r="D14" s="43">
        <v>6254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6254</v>
      </c>
      <c r="O14" s="44">
        <f t="shared" si="2"/>
        <v>6.494288681204569</v>
      </c>
      <c r="P14" s="9"/>
    </row>
    <row r="15" spans="1:16" ht="15">
      <c r="A15" s="12"/>
      <c r="B15" s="42">
        <v>529</v>
      </c>
      <c r="C15" s="19" t="s">
        <v>28</v>
      </c>
      <c r="D15" s="43">
        <v>6241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6241</v>
      </c>
      <c r="O15" s="44">
        <f t="shared" si="2"/>
        <v>6.480789200415368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SUM(D17:D17)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182008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182008</v>
      </c>
      <c r="O16" s="41">
        <f t="shared" si="2"/>
        <v>189.00103842159916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182008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182008</v>
      </c>
      <c r="O17" s="44">
        <f t="shared" si="2"/>
        <v>189.00103842159916</v>
      </c>
      <c r="P17" s="9"/>
    </row>
    <row r="18" spans="1:16" ht="15.75">
      <c r="A18" s="26" t="s">
        <v>32</v>
      </c>
      <c r="B18" s="27"/>
      <c r="C18" s="28"/>
      <c r="D18" s="29">
        <f aca="true" t="shared" si="5" ref="D18:M18">SUM(D19:D19)</f>
        <v>59886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59886</v>
      </c>
      <c r="O18" s="41">
        <f t="shared" si="2"/>
        <v>62.18691588785047</v>
      </c>
      <c r="P18" s="10"/>
    </row>
    <row r="19" spans="1:16" ht="15">
      <c r="A19" s="12"/>
      <c r="B19" s="42">
        <v>541</v>
      </c>
      <c r="C19" s="19" t="s">
        <v>33</v>
      </c>
      <c r="D19" s="43">
        <v>59886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59886</v>
      </c>
      <c r="O19" s="44">
        <f t="shared" si="2"/>
        <v>62.18691588785047</v>
      </c>
      <c r="P19" s="9"/>
    </row>
    <row r="20" spans="1:16" ht="15.75">
      <c r="A20" s="26" t="s">
        <v>46</v>
      </c>
      <c r="B20" s="27"/>
      <c r="C20" s="28"/>
      <c r="D20" s="29">
        <f aca="true" t="shared" si="6" ref="D20:M20">SUM(D21:D21)</f>
        <v>519546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519546</v>
      </c>
      <c r="O20" s="41">
        <f t="shared" si="2"/>
        <v>539.5077881619937</v>
      </c>
      <c r="P20" s="10"/>
    </row>
    <row r="21" spans="1:16" ht="15">
      <c r="A21" s="45"/>
      <c r="B21" s="46">
        <v>554</v>
      </c>
      <c r="C21" s="47" t="s">
        <v>47</v>
      </c>
      <c r="D21" s="43">
        <v>519546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519546</v>
      </c>
      <c r="O21" s="44">
        <f t="shared" si="2"/>
        <v>539.5077881619937</v>
      </c>
      <c r="P21" s="9"/>
    </row>
    <row r="22" spans="1:16" ht="15.75">
      <c r="A22" s="26" t="s">
        <v>34</v>
      </c>
      <c r="B22" s="27"/>
      <c r="C22" s="28"/>
      <c r="D22" s="29">
        <f aca="true" t="shared" si="7" ref="D22:M22">SUM(D23:D23)</f>
        <v>21604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21604</v>
      </c>
      <c r="O22" s="41">
        <f t="shared" si="2"/>
        <v>22.43406022845275</v>
      </c>
      <c r="P22" s="9"/>
    </row>
    <row r="23" spans="1:16" ht="15.75" thickBot="1">
      <c r="A23" s="12"/>
      <c r="B23" s="42">
        <v>572</v>
      </c>
      <c r="C23" s="19" t="s">
        <v>35</v>
      </c>
      <c r="D23" s="43">
        <v>21604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21604</v>
      </c>
      <c r="O23" s="44">
        <f t="shared" si="2"/>
        <v>22.43406022845275</v>
      </c>
      <c r="P23" s="9"/>
    </row>
    <row r="24" spans="1:119" ht="16.5" thickBot="1">
      <c r="A24" s="13" t="s">
        <v>10</v>
      </c>
      <c r="B24" s="21"/>
      <c r="C24" s="20"/>
      <c r="D24" s="14">
        <f>SUM(D5,D12,D16,D18,D20,D22)</f>
        <v>946636</v>
      </c>
      <c r="E24" s="14">
        <f aca="true" t="shared" si="8" ref="E24:M24">SUM(E5,E12,E16,E18,E20,E22)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182008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1128644</v>
      </c>
      <c r="O24" s="35">
        <f t="shared" si="2"/>
        <v>1172.0083073727933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48</v>
      </c>
      <c r="M26" s="93"/>
      <c r="N26" s="93"/>
      <c r="O26" s="39">
        <v>963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customHeight="1" thickBot="1">
      <c r="A28" s="97" t="s">
        <v>40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201188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201188</v>
      </c>
      <c r="O5" s="30">
        <f aca="true" t="shared" si="2" ref="O5:O24">(N5/O$26)</f>
        <v>212.6723044397463</v>
      </c>
      <c r="P5" s="6"/>
    </row>
    <row r="6" spans="1:16" ht="15">
      <c r="A6" s="12"/>
      <c r="B6" s="42">
        <v>511</v>
      </c>
      <c r="C6" s="19" t="s">
        <v>19</v>
      </c>
      <c r="D6" s="43">
        <v>14250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14250</v>
      </c>
      <c r="O6" s="44">
        <f t="shared" si="2"/>
        <v>15.063424947145878</v>
      </c>
      <c r="P6" s="9"/>
    </row>
    <row r="7" spans="1:16" ht="15">
      <c r="A7" s="12"/>
      <c r="B7" s="42">
        <v>512</v>
      </c>
      <c r="C7" s="19" t="s">
        <v>20</v>
      </c>
      <c r="D7" s="43">
        <v>8700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8700</v>
      </c>
      <c r="O7" s="44">
        <f t="shared" si="2"/>
        <v>9.19661733615222</v>
      </c>
      <c r="P7" s="9"/>
    </row>
    <row r="8" spans="1:16" ht="15">
      <c r="A8" s="12"/>
      <c r="B8" s="42">
        <v>513</v>
      </c>
      <c r="C8" s="19" t="s">
        <v>21</v>
      </c>
      <c r="D8" s="43">
        <v>83911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83911</v>
      </c>
      <c r="O8" s="44">
        <f t="shared" si="2"/>
        <v>88.70084566596195</v>
      </c>
      <c r="P8" s="9"/>
    </row>
    <row r="9" spans="1:16" ht="15">
      <c r="A9" s="12"/>
      <c r="B9" s="42">
        <v>514</v>
      </c>
      <c r="C9" s="19" t="s">
        <v>22</v>
      </c>
      <c r="D9" s="43">
        <v>6360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6360</v>
      </c>
      <c r="O9" s="44">
        <f t="shared" si="2"/>
        <v>6.723044397463002</v>
      </c>
      <c r="P9" s="9"/>
    </row>
    <row r="10" spans="1:16" ht="15">
      <c r="A10" s="12"/>
      <c r="B10" s="42">
        <v>515</v>
      </c>
      <c r="C10" s="19" t="s">
        <v>23</v>
      </c>
      <c r="D10" s="43">
        <v>15977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15977</v>
      </c>
      <c r="O10" s="44">
        <f t="shared" si="2"/>
        <v>16.889006342494714</v>
      </c>
      <c r="P10" s="9"/>
    </row>
    <row r="11" spans="1:16" ht="15">
      <c r="A11" s="12"/>
      <c r="B11" s="42">
        <v>519</v>
      </c>
      <c r="C11" s="19" t="s">
        <v>24</v>
      </c>
      <c r="D11" s="43">
        <v>71990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71990</v>
      </c>
      <c r="O11" s="44">
        <f t="shared" si="2"/>
        <v>76.09936575052853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114105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114105</v>
      </c>
      <c r="O12" s="41">
        <f t="shared" si="2"/>
        <v>120.61839323467231</v>
      </c>
      <c r="P12" s="10"/>
    </row>
    <row r="13" spans="1:16" ht="15">
      <c r="A13" s="12"/>
      <c r="B13" s="42">
        <v>522</v>
      </c>
      <c r="C13" s="19" t="s">
        <v>26</v>
      </c>
      <c r="D13" s="43">
        <v>104490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104490</v>
      </c>
      <c r="O13" s="44">
        <f t="shared" si="2"/>
        <v>110.45454545454545</v>
      </c>
      <c r="P13" s="9"/>
    </row>
    <row r="14" spans="1:16" ht="15">
      <c r="A14" s="12"/>
      <c r="B14" s="42">
        <v>524</v>
      </c>
      <c r="C14" s="19" t="s">
        <v>27</v>
      </c>
      <c r="D14" s="43">
        <v>4580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4580</v>
      </c>
      <c r="O14" s="44">
        <f t="shared" si="2"/>
        <v>4.841437632135307</v>
      </c>
      <c r="P14" s="9"/>
    </row>
    <row r="15" spans="1:16" ht="15">
      <c r="A15" s="12"/>
      <c r="B15" s="42">
        <v>529</v>
      </c>
      <c r="C15" s="19" t="s">
        <v>28</v>
      </c>
      <c r="D15" s="43">
        <v>5035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5035</v>
      </c>
      <c r="O15" s="44">
        <f t="shared" si="2"/>
        <v>5.322410147991543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SUM(D17:D17)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187815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187815</v>
      </c>
      <c r="O16" s="41">
        <f t="shared" si="2"/>
        <v>198.53594080338266</v>
      </c>
      <c r="P16" s="10"/>
    </row>
    <row r="17" spans="1:16" ht="15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187815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187815</v>
      </c>
      <c r="O17" s="44">
        <f t="shared" si="2"/>
        <v>198.53594080338266</v>
      </c>
      <c r="P17" s="9"/>
    </row>
    <row r="18" spans="1:16" ht="15.75">
      <c r="A18" s="26" t="s">
        <v>32</v>
      </c>
      <c r="B18" s="27"/>
      <c r="C18" s="28"/>
      <c r="D18" s="29">
        <f aca="true" t="shared" si="5" ref="D18:M18">SUM(D19:D19)</f>
        <v>53473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53473</v>
      </c>
      <c r="O18" s="41">
        <f t="shared" si="2"/>
        <v>56.52536997885835</v>
      </c>
      <c r="P18" s="10"/>
    </row>
    <row r="19" spans="1:16" ht="15">
      <c r="A19" s="12"/>
      <c r="B19" s="42">
        <v>541</v>
      </c>
      <c r="C19" s="19" t="s">
        <v>33</v>
      </c>
      <c r="D19" s="43">
        <v>53473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53473</v>
      </c>
      <c r="O19" s="44">
        <f t="shared" si="2"/>
        <v>56.52536997885835</v>
      </c>
      <c r="P19" s="9"/>
    </row>
    <row r="20" spans="1:16" ht="15.75">
      <c r="A20" s="26" t="s">
        <v>46</v>
      </c>
      <c r="B20" s="27"/>
      <c r="C20" s="28"/>
      <c r="D20" s="29">
        <f aca="true" t="shared" si="6" ref="D20:M20">SUM(D21:D21)</f>
        <v>22500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22500</v>
      </c>
      <c r="O20" s="41">
        <f t="shared" si="2"/>
        <v>23.78435517970402</v>
      </c>
      <c r="P20" s="10"/>
    </row>
    <row r="21" spans="1:16" ht="15">
      <c r="A21" s="45"/>
      <c r="B21" s="46">
        <v>554</v>
      </c>
      <c r="C21" s="47" t="s">
        <v>47</v>
      </c>
      <c r="D21" s="43">
        <v>22500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22500</v>
      </c>
      <c r="O21" s="44">
        <f t="shared" si="2"/>
        <v>23.78435517970402</v>
      </c>
      <c r="P21" s="9"/>
    </row>
    <row r="22" spans="1:16" ht="15.75">
      <c r="A22" s="26" t="s">
        <v>34</v>
      </c>
      <c r="B22" s="27"/>
      <c r="C22" s="28"/>
      <c r="D22" s="29">
        <f aca="true" t="shared" si="7" ref="D22:M22">SUM(D23:D23)</f>
        <v>5277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5277</v>
      </c>
      <c r="O22" s="41">
        <f t="shared" si="2"/>
        <v>5.578224101479916</v>
      </c>
      <c r="P22" s="9"/>
    </row>
    <row r="23" spans="1:16" ht="15.75" thickBot="1">
      <c r="A23" s="12"/>
      <c r="B23" s="42">
        <v>572</v>
      </c>
      <c r="C23" s="19" t="s">
        <v>35</v>
      </c>
      <c r="D23" s="43">
        <v>5277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5277</v>
      </c>
      <c r="O23" s="44">
        <f t="shared" si="2"/>
        <v>5.578224101479916</v>
      </c>
      <c r="P23" s="9"/>
    </row>
    <row r="24" spans="1:119" ht="16.5" thickBot="1">
      <c r="A24" s="13" t="s">
        <v>10</v>
      </c>
      <c r="B24" s="21"/>
      <c r="C24" s="20"/>
      <c r="D24" s="14">
        <f>SUM(D5,D12,D16,D18,D20,D22)</f>
        <v>396543</v>
      </c>
      <c r="E24" s="14">
        <f aca="true" t="shared" si="8" ref="E24:M24">SUM(E5,E12,E16,E18,E20,E22)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187815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584358</v>
      </c>
      <c r="O24" s="35">
        <f t="shared" si="2"/>
        <v>617.7145877378435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60</v>
      </c>
      <c r="M26" s="93"/>
      <c r="N26" s="93"/>
      <c r="O26" s="39">
        <v>946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customHeight="1" thickBot="1">
      <c r="A28" s="97" t="s">
        <v>40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332142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332142</v>
      </c>
      <c r="O5" s="30">
        <f aca="true" t="shared" si="2" ref="O5:O18">(N5/O$20)</f>
        <v>366.6026490066225</v>
      </c>
      <c r="P5" s="6"/>
    </row>
    <row r="6" spans="1:16" ht="15">
      <c r="A6" s="12"/>
      <c r="B6" s="42">
        <v>511</v>
      </c>
      <c r="C6" s="19" t="s">
        <v>19</v>
      </c>
      <c r="D6" s="43">
        <v>36000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36000</v>
      </c>
      <c r="O6" s="44">
        <f t="shared" si="2"/>
        <v>39.735099337748345</v>
      </c>
      <c r="P6" s="9"/>
    </row>
    <row r="7" spans="1:16" ht="15">
      <c r="A7" s="12"/>
      <c r="B7" s="42">
        <v>512</v>
      </c>
      <c r="C7" s="19" t="s">
        <v>20</v>
      </c>
      <c r="D7" s="43">
        <v>54758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54758</v>
      </c>
      <c r="O7" s="44">
        <f t="shared" si="2"/>
        <v>60.439293598233995</v>
      </c>
      <c r="P7" s="9"/>
    </row>
    <row r="8" spans="1:16" ht="15">
      <c r="A8" s="12"/>
      <c r="B8" s="42">
        <v>513</v>
      </c>
      <c r="C8" s="19" t="s">
        <v>21</v>
      </c>
      <c r="D8" s="43">
        <v>168861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168861</v>
      </c>
      <c r="O8" s="44">
        <f t="shared" si="2"/>
        <v>186.38079470198676</v>
      </c>
      <c r="P8" s="9"/>
    </row>
    <row r="9" spans="1:16" ht="15">
      <c r="A9" s="12"/>
      <c r="B9" s="42">
        <v>514</v>
      </c>
      <c r="C9" s="19" t="s">
        <v>22</v>
      </c>
      <c r="D9" s="43">
        <v>33600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33600</v>
      </c>
      <c r="O9" s="44">
        <f t="shared" si="2"/>
        <v>37.086092715231786</v>
      </c>
      <c r="P9" s="9"/>
    </row>
    <row r="10" spans="1:16" ht="15">
      <c r="A10" s="12"/>
      <c r="B10" s="42">
        <v>519</v>
      </c>
      <c r="C10" s="19" t="s">
        <v>75</v>
      </c>
      <c r="D10" s="43">
        <v>38923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38923</v>
      </c>
      <c r="O10" s="44">
        <f t="shared" si="2"/>
        <v>42.96136865342164</v>
      </c>
      <c r="P10" s="9"/>
    </row>
    <row r="11" spans="1:16" ht="15.75">
      <c r="A11" s="26" t="s">
        <v>25</v>
      </c>
      <c r="B11" s="27"/>
      <c r="C11" s="28"/>
      <c r="D11" s="29">
        <f aca="true" t="shared" si="3" ref="D11:M11">SUM(D12:D12)</f>
        <v>233736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233736</v>
      </c>
      <c r="O11" s="41">
        <f t="shared" si="2"/>
        <v>257.9867549668874</v>
      </c>
      <c r="P11" s="10"/>
    </row>
    <row r="12" spans="1:16" ht="15">
      <c r="A12" s="12"/>
      <c r="B12" s="42">
        <v>522</v>
      </c>
      <c r="C12" s="19" t="s">
        <v>26</v>
      </c>
      <c r="D12" s="43">
        <v>233736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233736</v>
      </c>
      <c r="O12" s="44">
        <f t="shared" si="2"/>
        <v>257.9867549668874</v>
      </c>
      <c r="P12" s="9"/>
    </row>
    <row r="13" spans="1:16" ht="15.75">
      <c r="A13" s="26" t="s">
        <v>29</v>
      </c>
      <c r="B13" s="27"/>
      <c r="C13" s="28"/>
      <c r="D13" s="29">
        <f aca="true" t="shared" si="4" ref="D13:M13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697274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697274</v>
      </c>
      <c r="O13" s="41">
        <f t="shared" si="2"/>
        <v>769.6181015452538</v>
      </c>
      <c r="P13" s="10"/>
    </row>
    <row r="14" spans="1:16" ht="15">
      <c r="A14" s="12"/>
      <c r="B14" s="42">
        <v>533</v>
      </c>
      <c r="C14" s="19" t="s">
        <v>30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270414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270414</v>
      </c>
      <c r="O14" s="44">
        <f t="shared" si="2"/>
        <v>298.4701986754967</v>
      </c>
      <c r="P14" s="9"/>
    </row>
    <row r="15" spans="1:16" ht="15">
      <c r="A15" s="12"/>
      <c r="B15" s="42">
        <v>535</v>
      </c>
      <c r="C15" s="19" t="s">
        <v>31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426860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426860</v>
      </c>
      <c r="O15" s="44">
        <f t="shared" si="2"/>
        <v>471.14790286975716</v>
      </c>
      <c r="P15" s="9"/>
    </row>
    <row r="16" spans="1:16" ht="15.75">
      <c r="A16" s="26" t="s">
        <v>32</v>
      </c>
      <c r="B16" s="27"/>
      <c r="C16" s="28"/>
      <c r="D16" s="29">
        <f aca="true" t="shared" si="5" ref="D16:M16">SUM(D17:D17)</f>
        <v>146792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146792</v>
      </c>
      <c r="O16" s="41">
        <f t="shared" si="2"/>
        <v>162.02207505518763</v>
      </c>
      <c r="P16" s="10"/>
    </row>
    <row r="17" spans="1:16" ht="15.75" thickBot="1">
      <c r="A17" s="12"/>
      <c r="B17" s="42">
        <v>541</v>
      </c>
      <c r="C17" s="19" t="s">
        <v>56</v>
      </c>
      <c r="D17" s="43">
        <v>146792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146792</v>
      </c>
      <c r="O17" s="44">
        <f t="shared" si="2"/>
        <v>162.02207505518763</v>
      </c>
      <c r="P17" s="9"/>
    </row>
    <row r="18" spans="1:119" ht="16.5" thickBot="1">
      <c r="A18" s="13" t="s">
        <v>10</v>
      </c>
      <c r="B18" s="21"/>
      <c r="C18" s="20"/>
      <c r="D18" s="14">
        <f>SUM(D5,D11,D13,D16)</f>
        <v>712670</v>
      </c>
      <c r="E18" s="14">
        <f aca="true" t="shared" si="6" ref="E18:M18">SUM(E5,E11,E13,E16)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697274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1409944</v>
      </c>
      <c r="O18" s="35">
        <f t="shared" si="2"/>
        <v>1556.2295805739514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80</v>
      </c>
      <c r="M20" s="93"/>
      <c r="N20" s="93"/>
      <c r="O20" s="39">
        <v>906</v>
      </c>
    </row>
    <row r="21" spans="1:15" ht="1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5" ht="15.75" customHeight="1" thickBot="1">
      <c r="A22" s="97" t="s">
        <v>40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338516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338516</v>
      </c>
      <c r="O5" s="30">
        <f aca="true" t="shared" si="2" ref="O5:O23">(N5/O$25)</f>
        <v>391.3479768786127</v>
      </c>
      <c r="P5" s="6"/>
    </row>
    <row r="6" spans="1:16" ht="15">
      <c r="A6" s="12"/>
      <c r="B6" s="42">
        <v>511</v>
      </c>
      <c r="C6" s="19" t="s">
        <v>19</v>
      </c>
      <c r="D6" s="43">
        <v>14500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14500</v>
      </c>
      <c r="O6" s="44">
        <f t="shared" si="2"/>
        <v>16.76300578034682</v>
      </c>
      <c r="P6" s="9"/>
    </row>
    <row r="7" spans="1:16" ht="15">
      <c r="A7" s="12"/>
      <c r="B7" s="42">
        <v>512</v>
      </c>
      <c r="C7" s="19" t="s">
        <v>20</v>
      </c>
      <c r="D7" s="43">
        <v>73815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73815</v>
      </c>
      <c r="O7" s="44">
        <f t="shared" si="2"/>
        <v>85.33526011560694</v>
      </c>
      <c r="P7" s="9"/>
    </row>
    <row r="8" spans="1:16" ht="15">
      <c r="A8" s="12"/>
      <c r="B8" s="42">
        <v>513</v>
      </c>
      <c r="C8" s="19" t="s">
        <v>21</v>
      </c>
      <c r="D8" s="43">
        <v>145463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145463</v>
      </c>
      <c r="O8" s="44">
        <f t="shared" si="2"/>
        <v>168.16531791907514</v>
      </c>
      <c r="P8" s="9"/>
    </row>
    <row r="9" spans="1:16" ht="15">
      <c r="A9" s="12"/>
      <c r="B9" s="42">
        <v>514</v>
      </c>
      <c r="C9" s="19" t="s">
        <v>22</v>
      </c>
      <c r="D9" s="43">
        <v>34481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34481</v>
      </c>
      <c r="O9" s="44">
        <f t="shared" si="2"/>
        <v>39.86242774566474</v>
      </c>
      <c r="P9" s="9"/>
    </row>
    <row r="10" spans="1:16" ht="15">
      <c r="A10" s="12"/>
      <c r="B10" s="42">
        <v>515</v>
      </c>
      <c r="C10" s="19" t="s">
        <v>23</v>
      </c>
      <c r="D10" s="43">
        <v>5811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5811</v>
      </c>
      <c r="O10" s="44">
        <f t="shared" si="2"/>
        <v>6.717919075144509</v>
      </c>
      <c r="P10" s="9"/>
    </row>
    <row r="11" spans="1:16" ht="15">
      <c r="A11" s="12"/>
      <c r="B11" s="42">
        <v>519</v>
      </c>
      <c r="C11" s="19" t="s">
        <v>75</v>
      </c>
      <c r="D11" s="43">
        <v>64446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64446</v>
      </c>
      <c r="O11" s="44">
        <f t="shared" si="2"/>
        <v>74.50404624277456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SUM(D13:D13)</f>
        <v>215922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215922</v>
      </c>
      <c r="O12" s="41">
        <f t="shared" si="2"/>
        <v>249.6208092485549</v>
      </c>
      <c r="P12" s="10"/>
    </row>
    <row r="13" spans="1:16" ht="15">
      <c r="A13" s="12"/>
      <c r="B13" s="42">
        <v>522</v>
      </c>
      <c r="C13" s="19" t="s">
        <v>26</v>
      </c>
      <c r="D13" s="43">
        <v>215922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215922</v>
      </c>
      <c r="O13" s="44">
        <f t="shared" si="2"/>
        <v>249.6208092485549</v>
      </c>
      <c r="P13" s="9"/>
    </row>
    <row r="14" spans="1:16" ht="15.75">
      <c r="A14" s="26" t="s">
        <v>29</v>
      </c>
      <c r="B14" s="27"/>
      <c r="C14" s="28"/>
      <c r="D14" s="29">
        <f aca="true" t="shared" si="4" ref="D14:M1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714380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714380</v>
      </c>
      <c r="O14" s="41">
        <f t="shared" si="2"/>
        <v>825.8728323699422</v>
      </c>
      <c r="P14" s="10"/>
    </row>
    <row r="15" spans="1:16" ht="15">
      <c r="A15" s="12"/>
      <c r="B15" s="42">
        <v>533</v>
      </c>
      <c r="C15" s="19" t="s">
        <v>30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240659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240659</v>
      </c>
      <c r="O15" s="44">
        <f t="shared" si="2"/>
        <v>278.2184971098266</v>
      </c>
      <c r="P15" s="9"/>
    </row>
    <row r="16" spans="1:16" ht="15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473721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473721</v>
      </c>
      <c r="O16" s="44">
        <f t="shared" si="2"/>
        <v>547.6543352601157</v>
      </c>
      <c r="P16" s="9"/>
    </row>
    <row r="17" spans="1:16" ht="15.75">
      <c r="A17" s="26" t="s">
        <v>32</v>
      </c>
      <c r="B17" s="27"/>
      <c r="C17" s="28"/>
      <c r="D17" s="29">
        <f aca="true" t="shared" si="5" ref="D17:M17">SUM(D18:D18)</f>
        <v>47379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47379</v>
      </c>
      <c r="O17" s="41">
        <f t="shared" si="2"/>
        <v>54.77341040462428</v>
      </c>
      <c r="P17" s="10"/>
    </row>
    <row r="18" spans="1:16" ht="15">
      <c r="A18" s="12"/>
      <c r="B18" s="42">
        <v>541</v>
      </c>
      <c r="C18" s="19" t="s">
        <v>56</v>
      </c>
      <c r="D18" s="43">
        <v>47379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47379</v>
      </c>
      <c r="O18" s="44">
        <f t="shared" si="2"/>
        <v>54.77341040462428</v>
      </c>
      <c r="P18" s="9"/>
    </row>
    <row r="19" spans="1:16" ht="15.75">
      <c r="A19" s="26" t="s">
        <v>34</v>
      </c>
      <c r="B19" s="27"/>
      <c r="C19" s="28"/>
      <c r="D19" s="29">
        <f aca="true" t="shared" si="6" ref="D19:M19">SUM(D20:D20)</f>
        <v>27499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27499</v>
      </c>
      <c r="O19" s="41">
        <f t="shared" si="2"/>
        <v>31.790751445086705</v>
      </c>
      <c r="P19" s="9"/>
    </row>
    <row r="20" spans="1:16" ht="15">
      <c r="A20" s="12"/>
      <c r="B20" s="42">
        <v>572</v>
      </c>
      <c r="C20" s="19" t="s">
        <v>57</v>
      </c>
      <c r="D20" s="43">
        <v>27499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27499</v>
      </c>
      <c r="O20" s="44">
        <f t="shared" si="2"/>
        <v>31.790751445086705</v>
      </c>
      <c r="P20" s="9"/>
    </row>
    <row r="21" spans="1:16" ht="15.75">
      <c r="A21" s="26" t="s">
        <v>70</v>
      </c>
      <c r="B21" s="27"/>
      <c r="C21" s="28"/>
      <c r="D21" s="29">
        <f aca="true" t="shared" si="7" ref="D21:M21">SUM(D22:D22)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12500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12500</v>
      </c>
      <c r="O21" s="41">
        <f t="shared" si="2"/>
        <v>14.45086705202312</v>
      </c>
      <c r="P21" s="9"/>
    </row>
    <row r="22" spans="1:16" ht="15.75" thickBot="1">
      <c r="A22" s="12"/>
      <c r="B22" s="42">
        <v>581</v>
      </c>
      <c r="C22" s="19" t="s">
        <v>71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12500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12500</v>
      </c>
      <c r="O22" s="44">
        <f t="shared" si="2"/>
        <v>14.45086705202312</v>
      </c>
      <c r="P22" s="9"/>
    </row>
    <row r="23" spans="1:119" ht="16.5" thickBot="1">
      <c r="A23" s="13" t="s">
        <v>10</v>
      </c>
      <c r="B23" s="21"/>
      <c r="C23" s="20"/>
      <c r="D23" s="14">
        <f>SUM(D5,D12,D14,D17,D19,D21)</f>
        <v>629316</v>
      </c>
      <c r="E23" s="14">
        <f aca="true" t="shared" si="8" ref="E23:M23">SUM(E5,E12,E14,E17,E19,E21)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726880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1356196</v>
      </c>
      <c r="O23" s="35">
        <f t="shared" si="2"/>
        <v>1567.856647398844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78</v>
      </c>
      <c r="M25" s="93"/>
      <c r="N25" s="93"/>
      <c r="O25" s="39">
        <v>865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257509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257509</v>
      </c>
      <c r="O5" s="30">
        <f aca="true" t="shared" si="2" ref="O5:O23">(N5/O$25)</f>
        <v>299.77764842840514</v>
      </c>
      <c r="P5" s="6"/>
    </row>
    <row r="6" spans="1:16" ht="15">
      <c r="A6" s="12"/>
      <c r="B6" s="42">
        <v>511</v>
      </c>
      <c r="C6" s="19" t="s">
        <v>19</v>
      </c>
      <c r="D6" s="43">
        <v>14750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14750</v>
      </c>
      <c r="O6" s="44">
        <f t="shared" si="2"/>
        <v>17.171129220023282</v>
      </c>
      <c r="P6" s="9"/>
    </row>
    <row r="7" spans="1:16" ht="15">
      <c r="A7" s="12"/>
      <c r="B7" s="42">
        <v>512</v>
      </c>
      <c r="C7" s="19" t="s">
        <v>20</v>
      </c>
      <c r="D7" s="43">
        <v>102835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102835</v>
      </c>
      <c r="O7" s="44">
        <f t="shared" si="2"/>
        <v>119.71478463329453</v>
      </c>
      <c r="P7" s="9"/>
    </row>
    <row r="8" spans="1:16" ht="15">
      <c r="A8" s="12"/>
      <c r="B8" s="42">
        <v>513</v>
      </c>
      <c r="C8" s="19" t="s">
        <v>21</v>
      </c>
      <c r="D8" s="43">
        <v>84297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84297</v>
      </c>
      <c r="O8" s="44">
        <f t="shared" si="2"/>
        <v>98.13387660069849</v>
      </c>
      <c r="P8" s="9"/>
    </row>
    <row r="9" spans="1:16" ht="15">
      <c r="A9" s="12"/>
      <c r="B9" s="42">
        <v>514</v>
      </c>
      <c r="C9" s="19" t="s">
        <v>22</v>
      </c>
      <c r="D9" s="43">
        <v>35000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35000</v>
      </c>
      <c r="O9" s="44">
        <f t="shared" si="2"/>
        <v>40.74505238649593</v>
      </c>
      <c r="P9" s="9"/>
    </row>
    <row r="10" spans="1:16" ht="15">
      <c r="A10" s="12"/>
      <c r="B10" s="42">
        <v>515</v>
      </c>
      <c r="C10" s="19" t="s">
        <v>23</v>
      </c>
      <c r="D10" s="43">
        <v>6915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6915</v>
      </c>
      <c r="O10" s="44">
        <f t="shared" si="2"/>
        <v>8.050058207217695</v>
      </c>
      <c r="P10" s="9"/>
    </row>
    <row r="11" spans="1:16" ht="15">
      <c r="A11" s="12"/>
      <c r="B11" s="42">
        <v>519</v>
      </c>
      <c r="C11" s="19" t="s">
        <v>75</v>
      </c>
      <c r="D11" s="43">
        <v>13712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13712</v>
      </c>
      <c r="O11" s="44">
        <f t="shared" si="2"/>
        <v>15.962747380675204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SUM(D13:D13)</f>
        <v>200909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200909</v>
      </c>
      <c r="O12" s="41">
        <f t="shared" si="2"/>
        <v>233.88707799767172</v>
      </c>
      <c r="P12" s="10"/>
    </row>
    <row r="13" spans="1:16" ht="15">
      <c r="A13" s="12"/>
      <c r="B13" s="42">
        <v>522</v>
      </c>
      <c r="C13" s="19" t="s">
        <v>26</v>
      </c>
      <c r="D13" s="43">
        <v>200909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200909</v>
      </c>
      <c r="O13" s="44">
        <f t="shared" si="2"/>
        <v>233.88707799767172</v>
      </c>
      <c r="P13" s="9"/>
    </row>
    <row r="14" spans="1:16" ht="15.75">
      <c r="A14" s="26" t="s">
        <v>29</v>
      </c>
      <c r="B14" s="27"/>
      <c r="C14" s="28"/>
      <c r="D14" s="29">
        <f aca="true" t="shared" si="4" ref="D14:M1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614977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614977</v>
      </c>
      <c r="O14" s="41">
        <f t="shared" si="2"/>
        <v>715.9220023282887</v>
      </c>
      <c r="P14" s="10"/>
    </row>
    <row r="15" spans="1:16" ht="15">
      <c r="A15" s="12"/>
      <c r="B15" s="42">
        <v>533</v>
      </c>
      <c r="C15" s="19" t="s">
        <v>30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207234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207234</v>
      </c>
      <c r="O15" s="44">
        <f t="shared" si="2"/>
        <v>241.25029103608847</v>
      </c>
      <c r="P15" s="9"/>
    </row>
    <row r="16" spans="1:16" ht="15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407743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407743</v>
      </c>
      <c r="O16" s="44">
        <f t="shared" si="2"/>
        <v>474.67171129220026</v>
      </c>
      <c r="P16" s="9"/>
    </row>
    <row r="17" spans="1:16" ht="15.75">
      <c r="A17" s="26" t="s">
        <v>32</v>
      </c>
      <c r="B17" s="27"/>
      <c r="C17" s="28"/>
      <c r="D17" s="29">
        <f aca="true" t="shared" si="5" ref="D17:M17">SUM(D18:D18)</f>
        <v>42158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42158</v>
      </c>
      <c r="O17" s="41">
        <f t="shared" si="2"/>
        <v>49.077997671711294</v>
      </c>
      <c r="P17" s="10"/>
    </row>
    <row r="18" spans="1:16" ht="15">
      <c r="A18" s="12"/>
      <c r="B18" s="42">
        <v>541</v>
      </c>
      <c r="C18" s="19" t="s">
        <v>56</v>
      </c>
      <c r="D18" s="43">
        <v>42158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42158</v>
      </c>
      <c r="O18" s="44">
        <f t="shared" si="2"/>
        <v>49.077997671711294</v>
      </c>
      <c r="P18" s="9"/>
    </row>
    <row r="19" spans="1:16" ht="15.75">
      <c r="A19" s="26" t="s">
        <v>34</v>
      </c>
      <c r="B19" s="27"/>
      <c r="C19" s="28"/>
      <c r="D19" s="29">
        <f aca="true" t="shared" si="6" ref="D19:M19">SUM(D20:D20)</f>
        <v>38681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38681</v>
      </c>
      <c r="O19" s="41">
        <f t="shared" si="2"/>
        <v>45.0302677532014</v>
      </c>
      <c r="P19" s="9"/>
    </row>
    <row r="20" spans="1:16" ht="15">
      <c r="A20" s="12"/>
      <c r="B20" s="42">
        <v>572</v>
      </c>
      <c r="C20" s="19" t="s">
        <v>57</v>
      </c>
      <c r="D20" s="43">
        <v>38681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38681</v>
      </c>
      <c r="O20" s="44">
        <f t="shared" si="2"/>
        <v>45.0302677532014</v>
      </c>
      <c r="P20" s="9"/>
    </row>
    <row r="21" spans="1:16" ht="15.75">
      <c r="A21" s="26" t="s">
        <v>70</v>
      </c>
      <c r="B21" s="27"/>
      <c r="C21" s="28"/>
      <c r="D21" s="29">
        <f aca="true" t="shared" si="7" ref="D21:M21">SUM(D22:D22)</f>
        <v>177199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177199</v>
      </c>
      <c r="O21" s="41">
        <f t="shared" si="2"/>
        <v>206.28521536670547</v>
      </c>
      <c r="P21" s="9"/>
    </row>
    <row r="22" spans="1:16" ht="15.75" thickBot="1">
      <c r="A22" s="12"/>
      <c r="B22" s="42">
        <v>581</v>
      </c>
      <c r="C22" s="19" t="s">
        <v>71</v>
      </c>
      <c r="D22" s="43">
        <v>177199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177199</v>
      </c>
      <c r="O22" s="44">
        <f t="shared" si="2"/>
        <v>206.28521536670547</v>
      </c>
      <c r="P22" s="9"/>
    </row>
    <row r="23" spans="1:119" ht="16.5" thickBot="1">
      <c r="A23" s="13" t="s">
        <v>10</v>
      </c>
      <c r="B23" s="21"/>
      <c r="C23" s="20"/>
      <c r="D23" s="14">
        <f>SUM(D5,D12,D14,D17,D19,D21)</f>
        <v>716456</v>
      </c>
      <c r="E23" s="14">
        <f aca="true" t="shared" si="8" ref="E23:M23">SUM(E5,E12,E14,E17,E19,E21)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614977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1331433</v>
      </c>
      <c r="O23" s="35">
        <f t="shared" si="2"/>
        <v>1549.9802095459836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76</v>
      </c>
      <c r="M25" s="93"/>
      <c r="N25" s="93"/>
      <c r="O25" s="39">
        <v>859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291606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291606</v>
      </c>
      <c r="O5" s="30">
        <f aca="true" t="shared" si="2" ref="O5:O23">(N5/O$25)</f>
        <v>337.89803012746233</v>
      </c>
      <c r="P5" s="6"/>
    </row>
    <row r="6" spans="1:16" ht="15">
      <c r="A6" s="12"/>
      <c r="B6" s="42">
        <v>511</v>
      </c>
      <c r="C6" s="19" t="s">
        <v>19</v>
      </c>
      <c r="D6" s="43">
        <v>15000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15000</v>
      </c>
      <c r="O6" s="44">
        <f t="shared" si="2"/>
        <v>17.381228273464657</v>
      </c>
      <c r="P6" s="9"/>
    </row>
    <row r="7" spans="1:16" ht="15">
      <c r="A7" s="12"/>
      <c r="B7" s="42">
        <v>512</v>
      </c>
      <c r="C7" s="19" t="s">
        <v>20</v>
      </c>
      <c r="D7" s="43">
        <v>124702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124702</v>
      </c>
      <c r="O7" s="44">
        <f t="shared" si="2"/>
        <v>144.49826187717267</v>
      </c>
      <c r="P7" s="9"/>
    </row>
    <row r="8" spans="1:16" ht="15">
      <c r="A8" s="12"/>
      <c r="B8" s="42">
        <v>513</v>
      </c>
      <c r="C8" s="19" t="s">
        <v>21</v>
      </c>
      <c r="D8" s="43">
        <v>104747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104747</v>
      </c>
      <c r="O8" s="44">
        <f t="shared" si="2"/>
        <v>121.37543453070684</v>
      </c>
      <c r="P8" s="9"/>
    </row>
    <row r="9" spans="1:16" ht="15">
      <c r="A9" s="12"/>
      <c r="B9" s="42">
        <v>514</v>
      </c>
      <c r="C9" s="19" t="s">
        <v>22</v>
      </c>
      <c r="D9" s="43">
        <v>45640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45640</v>
      </c>
      <c r="O9" s="44">
        <f t="shared" si="2"/>
        <v>52.88528389339513</v>
      </c>
      <c r="P9" s="9"/>
    </row>
    <row r="10" spans="1:16" ht="15">
      <c r="A10" s="12"/>
      <c r="B10" s="42">
        <v>517</v>
      </c>
      <c r="C10" s="19" t="s">
        <v>69</v>
      </c>
      <c r="D10" s="43">
        <v>1517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1517</v>
      </c>
      <c r="O10" s="44">
        <f t="shared" si="2"/>
        <v>1.7578215527230592</v>
      </c>
      <c r="P10" s="9"/>
    </row>
    <row r="11" spans="1:16" ht="15.75">
      <c r="A11" s="26" t="s">
        <v>25</v>
      </c>
      <c r="B11" s="27"/>
      <c r="C11" s="28"/>
      <c r="D11" s="29">
        <f aca="true" t="shared" si="3" ref="D11:M11">SUM(D12:D12)</f>
        <v>233196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233196</v>
      </c>
      <c r="O11" s="41">
        <f t="shared" si="2"/>
        <v>270.21552723059096</v>
      </c>
      <c r="P11" s="10"/>
    </row>
    <row r="12" spans="1:16" ht="15">
      <c r="A12" s="12"/>
      <c r="B12" s="42">
        <v>522</v>
      </c>
      <c r="C12" s="19" t="s">
        <v>26</v>
      </c>
      <c r="D12" s="43">
        <v>233196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233196</v>
      </c>
      <c r="O12" s="44">
        <f t="shared" si="2"/>
        <v>270.21552723059096</v>
      </c>
      <c r="P12" s="9"/>
    </row>
    <row r="13" spans="1:16" ht="15.75">
      <c r="A13" s="26" t="s">
        <v>29</v>
      </c>
      <c r="B13" s="27"/>
      <c r="C13" s="28"/>
      <c r="D13" s="29">
        <f aca="true" t="shared" si="4" ref="D13:M13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551513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551513</v>
      </c>
      <c r="O13" s="41">
        <f t="shared" si="2"/>
        <v>639.0648899188876</v>
      </c>
      <c r="P13" s="10"/>
    </row>
    <row r="14" spans="1:16" ht="15">
      <c r="A14" s="12"/>
      <c r="B14" s="42">
        <v>533</v>
      </c>
      <c r="C14" s="19" t="s">
        <v>30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193295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193295</v>
      </c>
      <c r="O14" s="44">
        <f t="shared" si="2"/>
        <v>223.9803012746234</v>
      </c>
      <c r="P14" s="9"/>
    </row>
    <row r="15" spans="1:16" ht="15">
      <c r="A15" s="12"/>
      <c r="B15" s="42">
        <v>535</v>
      </c>
      <c r="C15" s="19" t="s">
        <v>31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358218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358218</v>
      </c>
      <c r="O15" s="44">
        <f t="shared" si="2"/>
        <v>415.0845886442642</v>
      </c>
      <c r="P15" s="9"/>
    </row>
    <row r="16" spans="1:16" ht="15.75">
      <c r="A16" s="26" t="s">
        <v>32</v>
      </c>
      <c r="B16" s="27"/>
      <c r="C16" s="28"/>
      <c r="D16" s="29">
        <f aca="true" t="shared" si="5" ref="D16:M16">SUM(D17:D17)</f>
        <v>59649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59649</v>
      </c>
      <c r="O16" s="41">
        <f t="shared" si="2"/>
        <v>69.11819235225956</v>
      </c>
      <c r="P16" s="10"/>
    </row>
    <row r="17" spans="1:16" ht="15">
      <c r="A17" s="12"/>
      <c r="B17" s="42">
        <v>541</v>
      </c>
      <c r="C17" s="19" t="s">
        <v>56</v>
      </c>
      <c r="D17" s="43">
        <v>59649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59649</v>
      </c>
      <c r="O17" s="44">
        <f t="shared" si="2"/>
        <v>69.11819235225956</v>
      </c>
      <c r="P17" s="9"/>
    </row>
    <row r="18" spans="1:16" ht="15.75">
      <c r="A18" s="26" t="s">
        <v>34</v>
      </c>
      <c r="B18" s="27"/>
      <c r="C18" s="28"/>
      <c r="D18" s="29">
        <f aca="true" t="shared" si="6" ref="D18:M18">SUM(D19:D19)</f>
        <v>40143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40143</v>
      </c>
      <c r="O18" s="41">
        <f t="shared" si="2"/>
        <v>46.51564310544612</v>
      </c>
      <c r="P18" s="9"/>
    </row>
    <row r="19" spans="1:16" ht="15">
      <c r="A19" s="12"/>
      <c r="B19" s="42">
        <v>572</v>
      </c>
      <c r="C19" s="19" t="s">
        <v>57</v>
      </c>
      <c r="D19" s="43">
        <v>40143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40143</v>
      </c>
      <c r="O19" s="44">
        <f t="shared" si="2"/>
        <v>46.51564310544612</v>
      </c>
      <c r="P19" s="9"/>
    </row>
    <row r="20" spans="1:16" ht="15.75">
      <c r="A20" s="26" t="s">
        <v>70</v>
      </c>
      <c r="B20" s="27"/>
      <c r="C20" s="28"/>
      <c r="D20" s="29">
        <f aca="true" t="shared" si="7" ref="D20:M20">SUM(D21:D22)</f>
        <v>93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215054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215147</v>
      </c>
      <c r="O20" s="41">
        <f t="shared" si="2"/>
        <v>249.30127462340673</v>
      </c>
      <c r="P20" s="9"/>
    </row>
    <row r="21" spans="1:16" ht="15">
      <c r="A21" s="12"/>
      <c r="B21" s="42">
        <v>581</v>
      </c>
      <c r="C21" s="19" t="s">
        <v>71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215054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215054</v>
      </c>
      <c r="O21" s="44">
        <f t="shared" si="2"/>
        <v>249.19351100811124</v>
      </c>
      <c r="P21" s="9"/>
    </row>
    <row r="22" spans="1:16" ht="15.75" thickBot="1">
      <c r="A22" s="12"/>
      <c r="B22" s="42">
        <v>591</v>
      </c>
      <c r="C22" s="19" t="s">
        <v>72</v>
      </c>
      <c r="D22" s="43">
        <v>93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93</v>
      </c>
      <c r="O22" s="44">
        <f t="shared" si="2"/>
        <v>0.10776361529548088</v>
      </c>
      <c r="P22" s="9"/>
    </row>
    <row r="23" spans="1:119" ht="16.5" thickBot="1">
      <c r="A23" s="13" t="s">
        <v>10</v>
      </c>
      <c r="B23" s="21"/>
      <c r="C23" s="20"/>
      <c r="D23" s="14">
        <f>SUM(D5,D11,D13,D16,D18,D20)</f>
        <v>624687</v>
      </c>
      <c r="E23" s="14">
        <f aca="true" t="shared" si="8" ref="E23:M23">SUM(E5,E11,E13,E16,E18,E20)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766567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1391254</v>
      </c>
      <c r="O23" s="35">
        <f t="shared" si="2"/>
        <v>1612.1135573580534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73</v>
      </c>
      <c r="M25" s="93"/>
      <c r="N25" s="93"/>
      <c r="O25" s="39">
        <v>863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262562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262562</v>
      </c>
      <c r="O5" s="30">
        <f aca="true" t="shared" si="2" ref="O5:O21">(N5/O$23)</f>
        <v>308.8964705882353</v>
      </c>
      <c r="P5" s="6"/>
    </row>
    <row r="6" spans="1:16" ht="15">
      <c r="A6" s="12"/>
      <c r="B6" s="42">
        <v>511</v>
      </c>
      <c r="C6" s="19" t="s">
        <v>19</v>
      </c>
      <c r="D6" s="43">
        <v>14250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14250</v>
      </c>
      <c r="O6" s="44">
        <f t="shared" si="2"/>
        <v>16.764705882352942</v>
      </c>
      <c r="P6" s="9"/>
    </row>
    <row r="7" spans="1:16" ht="15">
      <c r="A7" s="12"/>
      <c r="B7" s="42">
        <v>512</v>
      </c>
      <c r="C7" s="19" t="s">
        <v>20</v>
      </c>
      <c r="D7" s="43">
        <v>68444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68444</v>
      </c>
      <c r="O7" s="44">
        <f t="shared" si="2"/>
        <v>80.52235294117646</v>
      </c>
      <c r="P7" s="9"/>
    </row>
    <row r="8" spans="1:16" ht="15">
      <c r="A8" s="12"/>
      <c r="B8" s="42">
        <v>513</v>
      </c>
      <c r="C8" s="19" t="s">
        <v>21</v>
      </c>
      <c r="D8" s="43">
        <v>148294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148294</v>
      </c>
      <c r="O8" s="44">
        <f t="shared" si="2"/>
        <v>174.4635294117647</v>
      </c>
      <c r="P8" s="9"/>
    </row>
    <row r="9" spans="1:16" ht="15">
      <c r="A9" s="12"/>
      <c r="B9" s="42">
        <v>514</v>
      </c>
      <c r="C9" s="19" t="s">
        <v>22</v>
      </c>
      <c r="D9" s="43">
        <v>31574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31574</v>
      </c>
      <c r="O9" s="44">
        <f t="shared" si="2"/>
        <v>37.14588235294118</v>
      </c>
      <c r="P9" s="9"/>
    </row>
    <row r="10" spans="1:16" ht="15.75">
      <c r="A10" s="26" t="s">
        <v>25</v>
      </c>
      <c r="B10" s="27"/>
      <c r="C10" s="28"/>
      <c r="D10" s="29">
        <f aca="true" t="shared" si="3" ref="D10:M10">SUM(D11:D11)</f>
        <v>231398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231398</v>
      </c>
      <c r="O10" s="41">
        <f t="shared" si="2"/>
        <v>272.2329411764706</v>
      </c>
      <c r="P10" s="10"/>
    </row>
    <row r="11" spans="1:16" ht="15">
      <c r="A11" s="12"/>
      <c r="B11" s="42">
        <v>522</v>
      </c>
      <c r="C11" s="19" t="s">
        <v>26</v>
      </c>
      <c r="D11" s="43">
        <v>231398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231398</v>
      </c>
      <c r="O11" s="44">
        <f t="shared" si="2"/>
        <v>272.2329411764706</v>
      </c>
      <c r="P11" s="9"/>
    </row>
    <row r="12" spans="1:16" ht="15.75">
      <c r="A12" s="26" t="s">
        <v>29</v>
      </c>
      <c r="B12" s="27"/>
      <c r="C12" s="28"/>
      <c r="D12" s="29">
        <f aca="true" t="shared" si="4" ref="D12:M12">SUM(D13:D14)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539491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539491</v>
      </c>
      <c r="O12" s="41">
        <f t="shared" si="2"/>
        <v>634.6952941176471</v>
      </c>
      <c r="P12" s="10"/>
    </row>
    <row r="13" spans="1:16" ht="15">
      <c r="A13" s="12"/>
      <c r="B13" s="42">
        <v>533</v>
      </c>
      <c r="C13" s="19" t="s">
        <v>30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181025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181025</v>
      </c>
      <c r="O13" s="44">
        <f t="shared" si="2"/>
        <v>212.97058823529412</v>
      </c>
      <c r="P13" s="9"/>
    </row>
    <row r="14" spans="1:16" ht="15">
      <c r="A14" s="12"/>
      <c r="B14" s="42">
        <v>535</v>
      </c>
      <c r="C14" s="19" t="s">
        <v>31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358466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358466</v>
      </c>
      <c r="O14" s="44">
        <f t="shared" si="2"/>
        <v>421.72470588235296</v>
      </c>
      <c r="P14" s="9"/>
    </row>
    <row r="15" spans="1:16" ht="15.75">
      <c r="A15" s="26" t="s">
        <v>32</v>
      </c>
      <c r="B15" s="27"/>
      <c r="C15" s="28"/>
      <c r="D15" s="29">
        <f aca="true" t="shared" si="5" ref="D15:M15">SUM(D16:D16)</f>
        <v>58962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58962</v>
      </c>
      <c r="O15" s="41">
        <f t="shared" si="2"/>
        <v>69.3670588235294</v>
      </c>
      <c r="P15" s="10"/>
    </row>
    <row r="16" spans="1:16" ht="15">
      <c r="A16" s="12"/>
      <c r="B16" s="42">
        <v>541</v>
      </c>
      <c r="C16" s="19" t="s">
        <v>56</v>
      </c>
      <c r="D16" s="43">
        <v>58962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58962</v>
      </c>
      <c r="O16" s="44">
        <f t="shared" si="2"/>
        <v>69.3670588235294</v>
      </c>
      <c r="P16" s="9"/>
    </row>
    <row r="17" spans="1:16" ht="15.75">
      <c r="A17" s="26" t="s">
        <v>65</v>
      </c>
      <c r="B17" s="27"/>
      <c r="C17" s="28"/>
      <c r="D17" s="29">
        <f aca="true" t="shared" si="6" ref="D17:M17">SUM(D18:D18)</f>
        <v>900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900</v>
      </c>
      <c r="O17" s="41">
        <f t="shared" si="2"/>
        <v>1.0588235294117647</v>
      </c>
      <c r="P17" s="10"/>
    </row>
    <row r="18" spans="1:16" ht="15">
      <c r="A18" s="12"/>
      <c r="B18" s="42">
        <v>562</v>
      </c>
      <c r="C18" s="19" t="s">
        <v>66</v>
      </c>
      <c r="D18" s="43">
        <v>900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900</v>
      </c>
      <c r="O18" s="44">
        <f t="shared" si="2"/>
        <v>1.0588235294117647</v>
      </c>
      <c r="P18" s="9"/>
    </row>
    <row r="19" spans="1:16" ht="15.75">
      <c r="A19" s="26" t="s">
        <v>34</v>
      </c>
      <c r="B19" s="27"/>
      <c r="C19" s="28"/>
      <c r="D19" s="29">
        <f aca="true" t="shared" si="7" ref="D19:M19">SUM(D20:D20)</f>
        <v>54500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54500</v>
      </c>
      <c r="O19" s="41">
        <f t="shared" si="2"/>
        <v>64.11764705882354</v>
      </c>
      <c r="P19" s="9"/>
    </row>
    <row r="20" spans="1:16" ht="15.75" thickBot="1">
      <c r="A20" s="12"/>
      <c r="B20" s="42">
        <v>572</v>
      </c>
      <c r="C20" s="19" t="s">
        <v>57</v>
      </c>
      <c r="D20" s="43">
        <v>54500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54500</v>
      </c>
      <c r="O20" s="44">
        <f t="shared" si="2"/>
        <v>64.11764705882354</v>
      </c>
      <c r="P20" s="9"/>
    </row>
    <row r="21" spans="1:119" ht="16.5" thickBot="1">
      <c r="A21" s="13" t="s">
        <v>10</v>
      </c>
      <c r="B21" s="21"/>
      <c r="C21" s="20"/>
      <c r="D21" s="14">
        <f>SUM(D5,D10,D12,D15,D17,D19)</f>
        <v>608322</v>
      </c>
      <c r="E21" s="14">
        <f aca="true" t="shared" si="8" ref="E21:M21">SUM(E5,E10,E12,E15,E17,E19)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539491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1147813</v>
      </c>
      <c r="O21" s="35">
        <f t="shared" si="2"/>
        <v>1350.3682352941175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67</v>
      </c>
      <c r="M23" s="93"/>
      <c r="N23" s="93"/>
      <c r="O23" s="39">
        <v>850</v>
      </c>
    </row>
    <row r="24" spans="1:15" ht="15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5" ht="15.75" customHeight="1" thickBot="1">
      <c r="A25" s="97" t="s">
        <v>40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225768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225768</v>
      </c>
      <c r="O5" s="30">
        <f aca="true" t="shared" si="2" ref="O5:O21">(N5/O$23)</f>
        <v>287.96938775510205</v>
      </c>
      <c r="P5" s="6"/>
    </row>
    <row r="6" spans="1:16" ht="15">
      <c r="A6" s="12"/>
      <c r="B6" s="42">
        <v>511</v>
      </c>
      <c r="C6" s="19" t="s">
        <v>19</v>
      </c>
      <c r="D6" s="43">
        <v>15000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15000</v>
      </c>
      <c r="O6" s="44">
        <f t="shared" si="2"/>
        <v>19.132653061224488</v>
      </c>
      <c r="P6" s="9"/>
    </row>
    <row r="7" spans="1:16" ht="15">
      <c r="A7" s="12"/>
      <c r="B7" s="42">
        <v>512</v>
      </c>
      <c r="C7" s="19" t="s">
        <v>20</v>
      </c>
      <c r="D7" s="43">
        <v>64555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64555</v>
      </c>
      <c r="O7" s="44">
        <f t="shared" si="2"/>
        <v>82.34056122448979</v>
      </c>
      <c r="P7" s="9"/>
    </row>
    <row r="8" spans="1:16" ht="15">
      <c r="A8" s="12"/>
      <c r="B8" s="42">
        <v>513</v>
      </c>
      <c r="C8" s="19" t="s">
        <v>21</v>
      </c>
      <c r="D8" s="43">
        <v>135147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135147</v>
      </c>
      <c r="O8" s="44">
        <f t="shared" si="2"/>
        <v>172.38137755102042</v>
      </c>
      <c r="P8" s="9"/>
    </row>
    <row r="9" spans="1:16" ht="15">
      <c r="A9" s="12"/>
      <c r="B9" s="42">
        <v>514</v>
      </c>
      <c r="C9" s="19" t="s">
        <v>22</v>
      </c>
      <c r="D9" s="43">
        <v>5816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5816</v>
      </c>
      <c r="O9" s="44">
        <f t="shared" si="2"/>
        <v>7.418367346938775</v>
      </c>
      <c r="P9" s="9"/>
    </row>
    <row r="10" spans="1:16" ht="15">
      <c r="A10" s="12"/>
      <c r="B10" s="42">
        <v>515</v>
      </c>
      <c r="C10" s="19" t="s">
        <v>23</v>
      </c>
      <c r="D10" s="43">
        <v>5250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5250</v>
      </c>
      <c r="O10" s="44">
        <f t="shared" si="2"/>
        <v>6.696428571428571</v>
      </c>
      <c r="P10" s="9"/>
    </row>
    <row r="11" spans="1:16" ht="15.75">
      <c r="A11" s="26" t="s">
        <v>25</v>
      </c>
      <c r="B11" s="27"/>
      <c r="C11" s="28"/>
      <c r="D11" s="29">
        <f aca="true" t="shared" si="3" ref="D11:M11">SUM(D12:D13)</f>
        <v>233071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233071</v>
      </c>
      <c r="O11" s="41">
        <f t="shared" si="2"/>
        <v>297.2844387755102</v>
      </c>
      <c r="P11" s="10"/>
    </row>
    <row r="12" spans="1:16" ht="15">
      <c r="A12" s="12"/>
      <c r="B12" s="42">
        <v>521</v>
      </c>
      <c r="C12" s="19" t="s">
        <v>62</v>
      </c>
      <c r="D12" s="43">
        <v>1528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1528</v>
      </c>
      <c r="O12" s="44">
        <f t="shared" si="2"/>
        <v>1.9489795918367347</v>
      </c>
      <c r="P12" s="9"/>
    </row>
    <row r="13" spans="1:16" ht="15">
      <c r="A13" s="12"/>
      <c r="B13" s="42">
        <v>522</v>
      </c>
      <c r="C13" s="19" t="s">
        <v>26</v>
      </c>
      <c r="D13" s="43">
        <v>231543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231543</v>
      </c>
      <c r="O13" s="44">
        <f t="shared" si="2"/>
        <v>295.3354591836735</v>
      </c>
      <c r="P13" s="9"/>
    </row>
    <row r="14" spans="1:16" ht="15.75">
      <c r="A14" s="26" t="s">
        <v>29</v>
      </c>
      <c r="B14" s="27"/>
      <c r="C14" s="28"/>
      <c r="D14" s="29">
        <f aca="true" t="shared" si="4" ref="D14:M1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531727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531727</v>
      </c>
      <c r="O14" s="41">
        <f t="shared" si="2"/>
        <v>678.2232142857143</v>
      </c>
      <c r="P14" s="10"/>
    </row>
    <row r="15" spans="1:16" ht="15">
      <c r="A15" s="12"/>
      <c r="B15" s="42">
        <v>533</v>
      </c>
      <c r="C15" s="19" t="s">
        <v>30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168014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168014</v>
      </c>
      <c r="O15" s="44">
        <f t="shared" si="2"/>
        <v>214.30357142857142</v>
      </c>
      <c r="P15" s="9"/>
    </row>
    <row r="16" spans="1:16" ht="15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363713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363713</v>
      </c>
      <c r="O16" s="44">
        <f t="shared" si="2"/>
        <v>463.91964285714283</v>
      </c>
      <c r="P16" s="9"/>
    </row>
    <row r="17" spans="1:16" ht="15.75">
      <c r="A17" s="26" t="s">
        <v>32</v>
      </c>
      <c r="B17" s="27"/>
      <c r="C17" s="28"/>
      <c r="D17" s="29">
        <f aca="true" t="shared" si="5" ref="D17:M17">SUM(D18:D18)</f>
        <v>90252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90252</v>
      </c>
      <c r="O17" s="41">
        <f t="shared" si="2"/>
        <v>115.11734693877551</v>
      </c>
      <c r="P17" s="10"/>
    </row>
    <row r="18" spans="1:16" ht="15">
      <c r="A18" s="12"/>
      <c r="B18" s="42">
        <v>541</v>
      </c>
      <c r="C18" s="19" t="s">
        <v>56</v>
      </c>
      <c r="D18" s="43">
        <v>90252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90252</v>
      </c>
      <c r="O18" s="44">
        <f t="shared" si="2"/>
        <v>115.11734693877551</v>
      </c>
      <c r="P18" s="9"/>
    </row>
    <row r="19" spans="1:16" ht="15.75">
      <c r="A19" s="26" t="s">
        <v>34</v>
      </c>
      <c r="B19" s="27"/>
      <c r="C19" s="28"/>
      <c r="D19" s="29">
        <f aca="true" t="shared" si="6" ref="D19:M19">SUM(D20:D20)</f>
        <v>56284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56284</v>
      </c>
      <c r="O19" s="41">
        <f t="shared" si="2"/>
        <v>71.79081632653062</v>
      </c>
      <c r="P19" s="9"/>
    </row>
    <row r="20" spans="1:16" ht="15.75" thickBot="1">
      <c r="A20" s="12"/>
      <c r="B20" s="42">
        <v>572</v>
      </c>
      <c r="C20" s="19" t="s">
        <v>57</v>
      </c>
      <c r="D20" s="43">
        <v>56284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56284</v>
      </c>
      <c r="O20" s="44">
        <f t="shared" si="2"/>
        <v>71.79081632653062</v>
      </c>
      <c r="P20" s="9"/>
    </row>
    <row r="21" spans="1:119" ht="16.5" thickBot="1">
      <c r="A21" s="13" t="s">
        <v>10</v>
      </c>
      <c r="B21" s="21"/>
      <c r="C21" s="20"/>
      <c r="D21" s="14">
        <f>SUM(D5,D11,D14,D17,D19)</f>
        <v>605375</v>
      </c>
      <c r="E21" s="14">
        <f aca="true" t="shared" si="7" ref="E21:M21">SUM(E5,E11,E14,E17,E19)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531727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1137102</v>
      </c>
      <c r="O21" s="35">
        <f t="shared" si="2"/>
        <v>1450.3852040816328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63</v>
      </c>
      <c r="M23" s="93"/>
      <c r="N23" s="93"/>
      <c r="O23" s="39">
        <v>784</v>
      </c>
    </row>
    <row r="24" spans="1:15" ht="15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5" ht="15.75" customHeight="1" thickBot="1">
      <c r="A25" s="97" t="s">
        <v>40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37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SUM(D6:D8)</f>
        <v>203538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aca="true" t="shared" si="1" ref="N5:N18">SUM(D5:M5)</f>
        <v>203538</v>
      </c>
      <c r="O5" s="61">
        <f aca="true" t="shared" si="2" ref="O5:O18">(N5/O$20)</f>
        <v>271.7463284379172</v>
      </c>
      <c r="P5" s="62"/>
    </row>
    <row r="6" spans="1:16" ht="15">
      <c r="A6" s="64"/>
      <c r="B6" s="65">
        <v>511</v>
      </c>
      <c r="C6" s="66" t="s">
        <v>19</v>
      </c>
      <c r="D6" s="67">
        <v>14500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14500</v>
      </c>
      <c r="O6" s="68">
        <f t="shared" si="2"/>
        <v>19.359145527369826</v>
      </c>
      <c r="P6" s="69"/>
    </row>
    <row r="7" spans="1:16" ht="15">
      <c r="A7" s="64"/>
      <c r="B7" s="65">
        <v>512</v>
      </c>
      <c r="C7" s="66" t="s">
        <v>20</v>
      </c>
      <c r="D7" s="67">
        <v>55152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55152</v>
      </c>
      <c r="O7" s="68">
        <f t="shared" si="2"/>
        <v>73.63417890520694</v>
      </c>
      <c r="P7" s="69"/>
    </row>
    <row r="8" spans="1:16" ht="15">
      <c r="A8" s="64"/>
      <c r="B8" s="65">
        <v>513</v>
      </c>
      <c r="C8" s="66" t="s">
        <v>21</v>
      </c>
      <c r="D8" s="67">
        <v>133886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133886</v>
      </c>
      <c r="O8" s="68">
        <f t="shared" si="2"/>
        <v>178.75300400534044</v>
      </c>
      <c r="P8" s="69"/>
    </row>
    <row r="9" spans="1:16" ht="15.75">
      <c r="A9" s="70" t="s">
        <v>25</v>
      </c>
      <c r="B9" s="71"/>
      <c r="C9" s="72"/>
      <c r="D9" s="73">
        <f aca="true" t="shared" si="3" ref="D9:M9">SUM(D10:D11)</f>
        <v>188463</v>
      </c>
      <c r="E9" s="73">
        <f t="shared" si="3"/>
        <v>0</v>
      </c>
      <c r="F9" s="73">
        <f t="shared" si="3"/>
        <v>0</v>
      </c>
      <c r="G9" s="73">
        <f t="shared" si="3"/>
        <v>0</v>
      </c>
      <c r="H9" s="73">
        <f t="shared" si="3"/>
        <v>0</v>
      </c>
      <c r="I9" s="73">
        <f t="shared" si="3"/>
        <v>0</v>
      </c>
      <c r="J9" s="73">
        <f t="shared" si="3"/>
        <v>0</v>
      </c>
      <c r="K9" s="73">
        <f t="shared" si="3"/>
        <v>0</v>
      </c>
      <c r="L9" s="73">
        <f t="shared" si="3"/>
        <v>0</v>
      </c>
      <c r="M9" s="73">
        <f t="shared" si="3"/>
        <v>0</v>
      </c>
      <c r="N9" s="74">
        <f t="shared" si="1"/>
        <v>188463</v>
      </c>
      <c r="O9" s="75">
        <f t="shared" si="2"/>
        <v>251.61949265687582</v>
      </c>
      <c r="P9" s="76"/>
    </row>
    <row r="10" spans="1:16" ht="15">
      <c r="A10" s="64"/>
      <c r="B10" s="65">
        <v>522</v>
      </c>
      <c r="C10" s="66" t="s">
        <v>26</v>
      </c>
      <c r="D10" s="67">
        <v>169337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169337</v>
      </c>
      <c r="O10" s="68">
        <f t="shared" si="2"/>
        <v>226.0841121495327</v>
      </c>
      <c r="P10" s="69"/>
    </row>
    <row r="11" spans="1:16" ht="15">
      <c r="A11" s="64"/>
      <c r="B11" s="65">
        <v>524</v>
      </c>
      <c r="C11" s="66" t="s">
        <v>27</v>
      </c>
      <c r="D11" s="67">
        <v>19126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19126</v>
      </c>
      <c r="O11" s="68">
        <f t="shared" si="2"/>
        <v>25.535380507343124</v>
      </c>
      <c r="P11" s="69"/>
    </row>
    <row r="12" spans="1:16" ht="15.75">
      <c r="A12" s="70" t="s">
        <v>29</v>
      </c>
      <c r="B12" s="71"/>
      <c r="C12" s="72"/>
      <c r="D12" s="73">
        <f aca="true" t="shared" si="4" ref="D12:M12">SUM(D13:D13)</f>
        <v>0</v>
      </c>
      <c r="E12" s="73">
        <f t="shared" si="4"/>
        <v>0</v>
      </c>
      <c r="F12" s="73">
        <f t="shared" si="4"/>
        <v>0</v>
      </c>
      <c r="G12" s="73">
        <f t="shared" si="4"/>
        <v>0</v>
      </c>
      <c r="H12" s="73">
        <f t="shared" si="4"/>
        <v>0</v>
      </c>
      <c r="I12" s="73">
        <f t="shared" si="4"/>
        <v>507366</v>
      </c>
      <c r="J12" s="73">
        <f t="shared" si="4"/>
        <v>0</v>
      </c>
      <c r="K12" s="73">
        <f t="shared" si="4"/>
        <v>0</v>
      </c>
      <c r="L12" s="73">
        <f t="shared" si="4"/>
        <v>0</v>
      </c>
      <c r="M12" s="73">
        <f t="shared" si="4"/>
        <v>0</v>
      </c>
      <c r="N12" s="74">
        <f t="shared" si="1"/>
        <v>507366</v>
      </c>
      <c r="O12" s="75">
        <f t="shared" si="2"/>
        <v>677.3911882510014</v>
      </c>
      <c r="P12" s="76"/>
    </row>
    <row r="13" spans="1:16" ht="15">
      <c r="A13" s="64"/>
      <c r="B13" s="65">
        <v>536</v>
      </c>
      <c r="C13" s="66" t="s">
        <v>55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507366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507366</v>
      </c>
      <c r="O13" s="68">
        <f t="shared" si="2"/>
        <v>677.3911882510014</v>
      </c>
      <c r="P13" s="69"/>
    </row>
    <row r="14" spans="1:16" ht="15.75">
      <c r="A14" s="70" t="s">
        <v>32</v>
      </c>
      <c r="B14" s="71"/>
      <c r="C14" s="72"/>
      <c r="D14" s="73">
        <f aca="true" t="shared" si="5" ref="D14:M14">SUM(D15:D15)</f>
        <v>64822</v>
      </c>
      <c r="E14" s="73">
        <f t="shared" si="5"/>
        <v>0</v>
      </c>
      <c r="F14" s="73">
        <f t="shared" si="5"/>
        <v>0</v>
      </c>
      <c r="G14" s="73">
        <f t="shared" si="5"/>
        <v>0</v>
      </c>
      <c r="H14" s="73">
        <f t="shared" si="5"/>
        <v>0</v>
      </c>
      <c r="I14" s="73">
        <f t="shared" si="5"/>
        <v>0</v>
      </c>
      <c r="J14" s="73">
        <f t="shared" si="5"/>
        <v>0</v>
      </c>
      <c r="K14" s="73">
        <f t="shared" si="5"/>
        <v>0</v>
      </c>
      <c r="L14" s="73">
        <f t="shared" si="5"/>
        <v>0</v>
      </c>
      <c r="M14" s="73">
        <f t="shared" si="5"/>
        <v>0</v>
      </c>
      <c r="N14" s="73">
        <f t="shared" si="1"/>
        <v>64822</v>
      </c>
      <c r="O14" s="75">
        <f t="shared" si="2"/>
        <v>86.54472630173565</v>
      </c>
      <c r="P14" s="76"/>
    </row>
    <row r="15" spans="1:16" ht="15">
      <c r="A15" s="64"/>
      <c r="B15" s="65">
        <v>541</v>
      </c>
      <c r="C15" s="66" t="s">
        <v>56</v>
      </c>
      <c r="D15" s="67">
        <v>64822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64822</v>
      </c>
      <c r="O15" s="68">
        <f t="shared" si="2"/>
        <v>86.54472630173565</v>
      </c>
      <c r="P15" s="69"/>
    </row>
    <row r="16" spans="1:16" ht="15.75">
      <c r="A16" s="70" t="s">
        <v>34</v>
      </c>
      <c r="B16" s="71"/>
      <c r="C16" s="72"/>
      <c r="D16" s="73">
        <f aca="true" t="shared" si="6" ref="D16:M16">SUM(D17:D17)</f>
        <v>67976</v>
      </c>
      <c r="E16" s="73">
        <f t="shared" si="6"/>
        <v>0</v>
      </c>
      <c r="F16" s="73">
        <f t="shared" si="6"/>
        <v>0</v>
      </c>
      <c r="G16" s="73">
        <f t="shared" si="6"/>
        <v>0</v>
      </c>
      <c r="H16" s="73">
        <f t="shared" si="6"/>
        <v>0</v>
      </c>
      <c r="I16" s="73">
        <f t="shared" si="6"/>
        <v>0</v>
      </c>
      <c r="J16" s="73">
        <f t="shared" si="6"/>
        <v>0</v>
      </c>
      <c r="K16" s="73">
        <f t="shared" si="6"/>
        <v>0</v>
      </c>
      <c r="L16" s="73">
        <f t="shared" si="6"/>
        <v>0</v>
      </c>
      <c r="M16" s="73">
        <f t="shared" si="6"/>
        <v>0</v>
      </c>
      <c r="N16" s="73">
        <f t="shared" si="1"/>
        <v>67976</v>
      </c>
      <c r="O16" s="75">
        <f t="shared" si="2"/>
        <v>90.75567423230974</v>
      </c>
      <c r="P16" s="69"/>
    </row>
    <row r="17" spans="1:16" ht="15.75" thickBot="1">
      <c r="A17" s="64"/>
      <c r="B17" s="65">
        <v>572</v>
      </c>
      <c r="C17" s="66" t="s">
        <v>57</v>
      </c>
      <c r="D17" s="67">
        <v>67976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67976</v>
      </c>
      <c r="O17" s="68">
        <f t="shared" si="2"/>
        <v>90.75567423230974</v>
      </c>
      <c r="P17" s="69"/>
    </row>
    <row r="18" spans="1:119" ht="16.5" thickBot="1">
      <c r="A18" s="77" t="s">
        <v>10</v>
      </c>
      <c r="B18" s="78"/>
      <c r="C18" s="79"/>
      <c r="D18" s="80">
        <f>SUM(D5,D9,D12,D14,D16)</f>
        <v>524799</v>
      </c>
      <c r="E18" s="80">
        <f aca="true" t="shared" si="7" ref="E18:M18">SUM(E5,E9,E12,E14,E16)</f>
        <v>0</v>
      </c>
      <c r="F18" s="80">
        <f t="shared" si="7"/>
        <v>0</v>
      </c>
      <c r="G18" s="80">
        <f t="shared" si="7"/>
        <v>0</v>
      </c>
      <c r="H18" s="80">
        <f t="shared" si="7"/>
        <v>0</v>
      </c>
      <c r="I18" s="80">
        <f t="shared" si="7"/>
        <v>507366</v>
      </c>
      <c r="J18" s="80">
        <f t="shared" si="7"/>
        <v>0</v>
      </c>
      <c r="K18" s="80">
        <f t="shared" si="7"/>
        <v>0</v>
      </c>
      <c r="L18" s="80">
        <f t="shared" si="7"/>
        <v>0</v>
      </c>
      <c r="M18" s="80">
        <f t="shared" si="7"/>
        <v>0</v>
      </c>
      <c r="N18" s="80">
        <f t="shared" si="1"/>
        <v>1032165</v>
      </c>
      <c r="O18" s="81">
        <f t="shared" si="2"/>
        <v>1378.0574098798397</v>
      </c>
      <c r="P18" s="62"/>
      <c r="Q18" s="82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</row>
    <row r="19" spans="1:15" ht="15">
      <c r="A19" s="84"/>
      <c r="B19" s="85"/>
      <c r="C19" s="85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7"/>
    </row>
    <row r="20" spans="1:15" ht="15">
      <c r="A20" s="88"/>
      <c r="B20" s="89"/>
      <c r="C20" s="89"/>
      <c r="D20" s="90"/>
      <c r="E20" s="90"/>
      <c r="F20" s="90"/>
      <c r="G20" s="90"/>
      <c r="H20" s="90"/>
      <c r="I20" s="90"/>
      <c r="J20" s="90"/>
      <c r="K20" s="90"/>
      <c r="L20" s="117" t="s">
        <v>58</v>
      </c>
      <c r="M20" s="117"/>
      <c r="N20" s="117"/>
      <c r="O20" s="91">
        <v>749</v>
      </c>
    </row>
    <row r="21" spans="1:15" ht="15">
      <c r="A21" s="118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20"/>
    </row>
    <row r="22" spans="1:15" ht="15.75" customHeight="1" thickBot="1">
      <c r="A22" s="121" t="s">
        <v>40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3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233637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233637</v>
      </c>
      <c r="O5" s="30">
        <f aca="true" t="shared" si="2" ref="O5:O24">(N5/O$26)</f>
        <v>322.25793103448274</v>
      </c>
      <c r="P5" s="6"/>
    </row>
    <row r="6" spans="1:16" ht="15">
      <c r="A6" s="12"/>
      <c r="B6" s="42">
        <v>511</v>
      </c>
      <c r="C6" s="19" t="s">
        <v>19</v>
      </c>
      <c r="D6" s="43">
        <v>15000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15000</v>
      </c>
      <c r="O6" s="44">
        <f t="shared" si="2"/>
        <v>20.689655172413794</v>
      </c>
      <c r="P6" s="9"/>
    </row>
    <row r="7" spans="1:16" ht="15">
      <c r="A7" s="12"/>
      <c r="B7" s="42">
        <v>512</v>
      </c>
      <c r="C7" s="19" t="s">
        <v>20</v>
      </c>
      <c r="D7" s="43">
        <v>14877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14877</v>
      </c>
      <c r="O7" s="44">
        <f t="shared" si="2"/>
        <v>20.52</v>
      </c>
      <c r="P7" s="9"/>
    </row>
    <row r="8" spans="1:16" ht="15">
      <c r="A8" s="12"/>
      <c r="B8" s="42">
        <v>513</v>
      </c>
      <c r="C8" s="19" t="s">
        <v>21</v>
      </c>
      <c r="D8" s="43">
        <v>123303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123303</v>
      </c>
      <c r="O8" s="44">
        <f t="shared" si="2"/>
        <v>170.07310344827587</v>
      </c>
      <c r="P8" s="9"/>
    </row>
    <row r="9" spans="1:16" ht="15">
      <c r="A9" s="12"/>
      <c r="B9" s="42">
        <v>514</v>
      </c>
      <c r="C9" s="19" t="s">
        <v>22</v>
      </c>
      <c r="D9" s="43">
        <v>6424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6424</v>
      </c>
      <c r="O9" s="44">
        <f t="shared" si="2"/>
        <v>8.860689655172413</v>
      </c>
      <c r="P9" s="9"/>
    </row>
    <row r="10" spans="1:16" ht="15">
      <c r="A10" s="12"/>
      <c r="B10" s="42">
        <v>515</v>
      </c>
      <c r="C10" s="19" t="s">
        <v>23</v>
      </c>
      <c r="D10" s="43">
        <v>197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197</v>
      </c>
      <c r="O10" s="44">
        <f t="shared" si="2"/>
        <v>0.2717241379310345</v>
      </c>
      <c r="P10" s="9"/>
    </row>
    <row r="11" spans="1:16" ht="15">
      <c r="A11" s="12"/>
      <c r="B11" s="42">
        <v>519</v>
      </c>
      <c r="C11" s="19" t="s">
        <v>24</v>
      </c>
      <c r="D11" s="43">
        <v>73836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73836</v>
      </c>
      <c r="O11" s="44">
        <f t="shared" si="2"/>
        <v>101.84275862068965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SUM(D13:D13)</f>
        <v>174738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174738</v>
      </c>
      <c r="O12" s="41">
        <f t="shared" si="2"/>
        <v>241.01793103448276</v>
      </c>
      <c r="P12" s="10"/>
    </row>
    <row r="13" spans="1:16" ht="15">
      <c r="A13" s="12"/>
      <c r="B13" s="42">
        <v>522</v>
      </c>
      <c r="C13" s="19" t="s">
        <v>26</v>
      </c>
      <c r="D13" s="43">
        <v>174738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174738</v>
      </c>
      <c r="O13" s="44">
        <f t="shared" si="2"/>
        <v>241.01793103448276</v>
      </c>
      <c r="P13" s="9"/>
    </row>
    <row r="14" spans="1:16" ht="15.75">
      <c r="A14" s="26" t="s">
        <v>29</v>
      </c>
      <c r="B14" s="27"/>
      <c r="C14" s="28"/>
      <c r="D14" s="29">
        <f aca="true" t="shared" si="4" ref="D14:M1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308009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308009</v>
      </c>
      <c r="O14" s="41">
        <f t="shared" si="2"/>
        <v>424.84</v>
      </c>
      <c r="P14" s="10"/>
    </row>
    <row r="15" spans="1:16" ht="15">
      <c r="A15" s="12"/>
      <c r="B15" s="42">
        <v>533</v>
      </c>
      <c r="C15" s="19" t="s">
        <v>30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184865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184865</v>
      </c>
      <c r="O15" s="44">
        <f t="shared" si="2"/>
        <v>254.98620689655172</v>
      </c>
      <c r="P15" s="9"/>
    </row>
    <row r="16" spans="1:16" ht="15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123144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123144</v>
      </c>
      <c r="O16" s="44">
        <f t="shared" si="2"/>
        <v>169.85379310344828</v>
      </c>
      <c r="P16" s="9"/>
    </row>
    <row r="17" spans="1:16" ht="15.75">
      <c r="A17" s="26" t="s">
        <v>32</v>
      </c>
      <c r="B17" s="27"/>
      <c r="C17" s="28"/>
      <c r="D17" s="29">
        <f aca="true" t="shared" si="5" ref="D17:M17">SUM(D18:D18)</f>
        <v>89920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89920</v>
      </c>
      <c r="O17" s="41">
        <f t="shared" si="2"/>
        <v>124.02758620689656</v>
      </c>
      <c r="P17" s="10"/>
    </row>
    <row r="18" spans="1:16" ht="15">
      <c r="A18" s="12"/>
      <c r="B18" s="42">
        <v>541</v>
      </c>
      <c r="C18" s="19" t="s">
        <v>33</v>
      </c>
      <c r="D18" s="43">
        <v>89920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89920</v>
      </c>
      <c r="O18" s="44">
        <f t="shared" si="2"/>
        <v>124.02758620689656</v>
      </c>
      <c r="P18" s="9"/>
    </row>
    <row r="19" spans="1:16" ht="15.75">
      <c r="A19" s="26" t="s">
        <v>34</v>
      </c>
      <c r="B19" s="27"/>
      <c r="C19" s="28"/>
      <c r="D19" s="29">
        <f aca="true" t="shared" si="6" ref="D19:M19">SUM(D20:D20)</f>
        <v>43075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43075</v>
      </c>
      <c r="O19" s="41">
        <f t="shared" si="2"/>
        <v>59.41379310344828</v>
      </c>
      <c r="P19" s="9"/>
    </row>
    <row r="20" spans="1:16" ht="15">
      <c r="A20" s="12"/>
      <c r="B20" s="42">
        <v>572</v>
      </c>
      <c r="C20" s="19" t="s">
        <v>35</v>
      </c>
      <c r="D20" s="43">
        <v>43075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43075</v>
      </c>
      <c r="O20" s="44">
        <f t="shared" si="2"/>
        <v>59.41379310344828</v>
      </c>
      <c r="P20" s="9"/>
    </row>
    <row r="21" spans="1:16" ht="15.75">
      <c r="A21" s="26" t="s">
        <v>50</v>
      </c>
      <c r="B21" s="27"/>
      <c r="C21" s="28"/>
      <c r="D21" s="29">
        <f aca="true" t="shared" si="7" ref="D21:M21">SUM(D22:D23)</f>
        <v>214416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69616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284032</v>
      </c>
      <c r="O21" s="41">
        <f t="shared" si="2"/>
        <v>391.76827586206895</v>
      </c>
      <c r="P21" s="9"/>
    </row>
    <row r="22" spans="1:16" ht="15">
      <c r="A22" s="12"/>
      <c r="B22" s="42">
        <v>581</v>
      </c>
      <c r="C22" s="19" t="s">
        <v>51</v>
      </c>
      <c r="D22" s="43">
        <v>214416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214416</v>
      </c>
      <c r="O22" s="44">
        <f t="shared" si="2"/>
        <v>295.7462068965517</v>
      </c>
      <c r="P22" s="9"/>
    </row>
    <row r="23" spans="1:16" ht="15.75" thickBot="1">
      <c r="A23" s="12"/>
      <c r="B23" s="42">
        <v>591</v>
      </c>
      <c r="C23" s="19" t="s">
        <v>52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69616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69616</v>
      </c>
      <c r="O23" s="44">
        <f t="shared" si="2"/>
        <v>96.02206896551724</v>
      </c>
      <c r="P23" s="9"/>
    </row>
    <row r="24" spans="1:119" ht="16.5" thickBot="1">
      <c r="A24" s="13" t="s">
        <v>10</v>
      </c>
      <c r="B24" s="21"/>
      <c r="C24" s="20"/>
      <c r="D24" s="14">
        <f>SUM(D5,D12,D14,D17,D19,D21)</f>
        <v>755786</v>
      </c>
      <c r="E24" s="14">
        <f aca="true" t="shared" si="8" ref="E24:M24">SUM(E5,E12,E14,E17,E19,E21)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377625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1133411</v>
      </c>
      <c r="O24" s="35">
        <f t="shared" si="2"/>
        <v>1563.3255172413792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53</v>
      </c>
      <c r="M26" s="93"/>
      <c r="N26" s="93"/>
      <c r="O26" s="39">
        <v>725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customHeight="1" thickBot="1">
      <c r="A28" s="97" t="s">
        <v>40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2022-11-08T17:26:27Z</cp:lastPrinted>
  <dcterms:created xsi:type="dcterms:W3CDTF">2000-08-31T21:26:31Z</dcterms:created>
  <dcterms:modified xsi:type="dcterms:W3CDTF">2022-11-08T17:26:29Z</dcterms:modified>
  <cp:category/>
  <cp:version/>
  <cp:contentType/>
  <cp:contentStatus/>
</cp:coreProperties>
</file>