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'2007'!$A$1:$O$43</definedName>
    <definedName name="_xlnm.Print_Area" localSheetId="13">'2008'!$A$1:$O$44</definedName>
    <definedName name="_xlnm.Print_Area" localSheetId="12">'2009'!$A$1:$O$44</definedName>
    <definedName name="_xlnm.Print_Area" localSheetId="11">'2010'!$A$1:$O$44</definedName>
    <definedName name="_xlnm.Print_Area" localSheetId="10">'2011'!$A$1:$O$46</definedName>
    <definedName name="_xlnm.Print_Area" localSheetId="9">'2012'!$A$1:$O$44</definedName>
    <definedName name="_xlnm.Print_Area" localSheetId="8">'2013'!$A$1:$O$40</definedName>
    <definedName name="_xlnm.Print_Area" localSheetId="7">'2014'!$A$1:$O$43</definedName>
    <definedName name="_xlnm.Print_Area" localSheetId="6">'2015'!$A$1:$O$43</definedName>
    <definedName name="_xlnm.Print_Area" localSheetId="5">'2016'!$A$1:$O$43</definedName>
    <definedName name="_xlnm.Print_Area" localSheetId="4">'2017'!$A$1:$O$40</definedName>
    <definedName name="_xlnm.Print_Area" localSheetId="3">'2018'!$A$1:$O$40</definedName>
    <definedName name="_xlnm.Print_Area" localSheetId="2">'2019'!$A$1:$O$41</definedName>
    <definedName name="_xlnm.Print_Area" localSheetId="1">'2020'!$A$1:$O$40</definedName>
    <definedName name="_xlnm.Print_Area" localSheetId="0">'2021'!$A$1:$P$39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<sst xmlns="http://schemas.openxmlformats.org/spreadsheetml/2006/main" count="815" uniqueCount="103">
  <si>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</si>
  <si>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</si>
  <si>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</si>
  <si>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</si>
  <si>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</si>
  <si>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</si>
  <si>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</si>
  <si>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</si>
  <si>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</si>
  <si>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</si>
  <si>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</si>
  <si>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</si>
  <si>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</si>
  <si>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</si>
  <si>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</si>
  <si>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</si>
  <si>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</si>
  <si>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</si>
  <si>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</si>
  <si>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</si>
  <si>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</si>
  <si>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</si>
  <si>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</si>
  <si>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</si>
  <si>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</si>
  <si>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</si>
  <si>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</si>
  <si>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</si>
  <si>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</si>
  <si>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</si>
  <si>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</si>
  <si>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</si>
  <si>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</si>
  <si>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</si>
  <si>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</si>
  <si>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</si>
  <si>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</si>
  <si>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</si>
  <si>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</si>
  <si>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Airports</t>
  </si>
  <si>
    <t>Water Transportation Systems</t>
  </si>
  <si>
    <t>Economic Environment</t>
  </si>
  <si>
    <t>Industry Development</t>
  </si>
  <si>
    <t>Human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</si>
  <si>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</si>
  <si>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</si>
  <si>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</si>
  <si>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</si>
  <si>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</si>
  <si>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</si>
  <si>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</si>
  <si>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</si>
  <si>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</si>
  <si>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</si>
  <si>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Fernandina Beach Expenditures Reported by Account Code and Fund Type</t>
  </si>
  <si>
    <t>Local Fiscal Year Ended September 30, 2010</t>
  </si>
  <si>
    <t>Special Items (Loss)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</si>
  <si>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</si>
  <si>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</si>
  <si>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</si>
  <si>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Housing and Urban Development</t>
  </si>
  <si>
    <t>Payment to Refunded Bond Escrow Agent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</si>
  <si>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</si>
  <si>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</si>
  <si>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</si>
  <si>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</si>
  <si>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</si>
  <si>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</si>
  <si>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Special Recreation Facilities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</si>
  <si>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</si>
  <si>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</si>
  <si>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</si>
  <si>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</si>
  <si>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</si>
  <si>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</si>
  <si>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Public Assistance</t>
  </si>
  <si>
    <t>Developmental Disabilities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</si>
  <si>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</si>
  <si>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</si>
  <si>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</si>
  <si>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</si>
  <si>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</si>
  <si>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</si>
  <si>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</si>
  <si>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</si>
  <si>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</si>
  <si>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</si>
  <si>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</si>
  <si>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</si>
  <si>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Comprehensive Planning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</si>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</sst>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5169915</v>
      </c>
      <c r="E5" s="26">
        <f>SUM(E6:E13)</f>
        <v>1316175</v>
      </c>
      <c r="F5" s="26">
        <f>SUM(F6:F13)</f>
        <v>426841</v>
      </c>
      <c r="G5" s="26">
        <f>SUM(G6:G13)</f>
        <v>761660</v>
      </c>
      <c r="H5" s="26">
        <f>SUM(H6:H13)</f>
        <v>0</v>
      </c>
      <c r="I5" s="26">
        <f>SUM(I6:I13)</f>
        <v>0</v>
      </c>
      <c r="J5" s="26">
        <f>SUM(J6:J13)</f>
        <v>1909766</v>
      </c>
      <c r="K5" s="26">
        <f>SUM(K6:K13)</f>
        <v>4582807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14167164</v>
      </c>
      <c r="P5" s="32">
        <f>(O5/P$37)</f>
        <v>1085.5232549229945</v>
      </c>
      <c r="Q5" s="6"/>
    </row>
    <row r="6" spans="1:17" ht="15">
      <c r="A6" s="12"/>
      <c r="B6" s="44">
        <v>511</v>
      </c>
      <c r="C6" s="20" t="s">
        <v>19</v>
      </c>
      <c r="D6" s="46">
        <v>286015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286015</v>
      </c>
      <c r="P6" s="47">
        <f>(O6/P$37)</f>
        <v>21.915178913493218</v>
      </c>
      <c r="Q6" s="9"/>
    </row>
    <row r="7" spans="1:17" ht="15">
      <c r="A7" s="12"/>
      <c r="B7" s="44">
        <v>512</v>
      </c>
      <c r="C7" s="20" t="s">
        <v>20</v>
      </c>
      <c r="D7" s="46">
        <v>993914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993914</v>
      </c>
      <c r="P7" s="47">
        <f>(O7/P$37)</f>
        <v>76.15615661635124</v>
      </c>
      <c r="Q7" s="9"/>
    </row>
    <row r="8" spans="1:17" ht="15">
      <c r="A8" s="12"/>
      <c r="B8" s="44">
        <v>513</v>
      </c>
      <c r="C8" s="20" t="s">
        <v>21</v>
      </c>
      <c r="D8" s="46">
        <v>1721438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574940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2296378</v>
      </c>
      <c r="P8" s="47">
        <f>(O8/P$37)</f>
        <v>175.95417975634052</v>
      </c>
      <c r="Q8" s="9"/>
    </row>
    <row r="9" spans="1:17" ht="15">
      <c r="A9" s="12"/>
      <c r="B9" s="44">
        <v>514</v>
      </c>
      <c r="C9" s="20" t="s">
        <v>22</v>
      </c>
      <c r="D9" s="46">
        <v>475669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475669</v>
      </c>
      <c r="P9" s="47">
        <f>(O9/P$37)</f>
        <v>36.44693893188261</v>
      </c>
      <c r="Q9" s="9"/>
    </row>
    <row r="10" spans="1:17" ht="15">
      <c r="A10" s="12"/>
      <c r="B10" s="44">
        <v>515</v>
      </c>
      <c r="C10" s="20" t="s">
        <v>89</v>
      </c>
      <c r="D10" s="46">
        <v>681401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681401</v>
      </c>
      <c r="P10" s="47">
        <f>(O10/P$37)</f>
        <v>52.21063520036779</v>
      </c>
      <c r="Q10" s="9"/>
    </row>
    <row r="11" spans="1:17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426841</v>
      </c>
      <c r="G11" s="46">
        <v>578618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1005459</v>
      </c>
      <c r="P11" s="47">
        <f>(O11/P$37)</f>
        <v>77.04076315991112</v>
      </c>
      <c r="Q11" s="9"/>
    </row>
    <row r="12" spans="1:17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4582807</v>
      </c>
      <c r="L12" s="46">
        <v>0</v>
      </c>
      <c r="M12" s="46">
        <v>0</v>
      </c>
      <c r="N12" s="46">
        <v>0</v>
      </c>
      <c r="O12" s="46">
        <f t="shared" si="0"/>
        <v>4582807</v>
      </c>
      <c r="P12" s="47">
        <f>(O12/P$37)</f>
        <v>351.1460424488545</v>
      </c>
      <c r="Q12" s="9"/>
    </row>
    <row r="13" spans="1:17" ht="15">
      <c r="A13" s="12"/>
      <c r="B13" s="44">
        <v>519</v>
      </c>
      <c r="C13" s="20" t="s">
        <v>25</v>
      </c>
      <c r="D13" s="46">
        <v>1011478</v>
      </c>
      <c r="E13" s="46">
        <v>1316175</v>
      </c>
      <c r="F13" s="46">
        <v>0</v>
      </c>
      <c r="G13" s="46">
        <v>183042</v>
      </c>
      <c r="H13" s="46">
        <v>0</v>
      </c>
      <c r="I13" s="46">
        <v>0</v>
      </c>
      <c r="J13" s="46">
        <v>1334826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3845521</v>
      </c>
      <c r="P13" s="47">
        <f>(O13/P$37)</f>
        <v>294.6533598957934</v>
      </c>
      <c r="Q13" s="9"/>
    </row>
    <row r="14" spans="1:17" ht="15.75">
      <c r="A14" s="28" t="s">
        <v>26</v>
      </c>
      <c r="B14" s="29"/>
      <c r="C14" s="30"/>
      <c r="D14" s="31">
        <f>SUM(D15:D17)</f>
        <v>10686409</v>
      </c>
      <c r="E14" s="31">
        <f>SUM(E15:E17)</f>
        <v>1364429</v>
      </c>
      <c r="F14" s="31">
        <f>SUM(F15:F17)</f>
        <v>0</v>
      </c>
      <c r="G14" s="31">
        <f>SUM(G15:G17)</f>
        <v>562528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12613366</v>
      </c>
      <c r="P14" s="43">
        <f>(O14/P$37)</f>
        <v>966.4673971343192</v>
      </c>
      <c r="Q14" s="10"/>
    </row>
    <row r="15" spans="1:17" ht="15">
      <c r="A15" s="12"/>
      <c r="B15" s="44">
        <v>521</v>
      </c>
      <c r="C15" s="20" t="s">
        <v>27</v>
      </c>
      <c r="D15" s="46">
        <v>5840002</v>
      </c>
      <c r="E15" s="46">
        <v>215257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6055259</v>
      </c>
      <c r="P15" s="47">
        <f>(O15/P$37)</f>
        <v>463.96896789518047</v>
      </c>
      <c r="Q15" s="9"/>
    </row>
    <row r="16" spans="1:17" ht="15">
      <c r="A16" s="12"/>
      <c r="B16" s="44">
        <v>522</v>
      </c>
      <c r="C16" s="20" t="s">
        <v>28</v>
      </c>
      <c r="D16" s="46">
        <v>4610667</v>
      </c>
      <c r="E16" s="46">
        <v>0</v>
      </c>
      <c r="F16" s="46">
        <v>0</v>
      </c>
      <c r="G16" s="46">
        <v>562528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5173195</v>
      </c>
      <c r="P16" s="47">
        <f>(O16/P$37)</f>
        <v>396.38303578269864</v>
      </c>
      <c r="Q16" s="9"/>
    </row>
    <row r="17" spans="1:17" ht="15">
      <c r="A17" s="12"/>
      <c r="B17" s="44">
        <v>524</v>
      </c>
      <c r="C17" s="20" t="s">
        <v>29</v>
      </c>
      <c r="D17" s="46">
        <v>235740</v>
      </c>
      <c r="E17" s="46">
        <v>1149172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1384912</v>
      </c>
      <c r="P17" s="47">
        <f>(O17/P$37)</f>
        <v>106.11539345644012</v>
      </c>
      <c r="Q17" s="9"/>
    </row>
    <row r="18" spans="1:17" ht="15.75">
      <c r="A18" s="28" t="s">
        <v>31</v>
      </c>
      <c r="B18" s="29"/>
      <c r="C18" s="30"/>
      <c r="D18" s="31">
        <f>SUM(D19:D23)</f>
        <v>0</v>
      </c>
      <c r="E18" s="31">
        <f>SUM(E19:E23)</f>
        <v>165477</v>
      </c>
      <c r="F18" s="31">
        <f>SUM(F19:F23)</f>
        <v>0</v>
      </c>
      <c r="G18" s="31">
        <f>SUM(G19:G23)</f>
        <v>2475</v>
      </c>
      <c r="H18" s="31">
        <f>SUM(H19:H23)</f>
        <v>0</v>
      </c>
      <c r="I18" s="31">
        <f>SUM(I19:I23)</f>
        <v>11191666</v>
      </c>
      <c r="J18" s="31">
        <f>SUM(J19:J23)</f>
        <v>0</v>
      </c>
      <c r="K18" s="31">
        <f>SUM(K19:K23)</f>
        <v>0</v>
      </c>
      <c r="L18" s="31">
        <f>SUM(L19:L23)</f>
        <v>0</v>
      </c>
      <c r="M18" s="31">
        <f>SUM(M19:M23)</f>
        <v>0</v>
      </c>
      <c r="N18" s="31">
        <f>SUM(N19:N23)</f>
        <v>0</v>
      </c>
      <c r="O18" s="42">
        <f>SUM(D18:N18)</f>
        <v>11359618</v>
      </c>
      <c r="P18" s="43">
        <f>(O18/P$37)</f>
        <v>870.4021147804766</v>
      </c>
      <c r="Q18" s="10"/>
    </row>
    <row r="19" spans="1:17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3271795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3271795</v>
      </c>
      <c r="P19" s="47">
        <f>(O19/P$37)</f>
        <v>250.69305034097005</v>
      </c>
      <c r="Q19" s="9"/>
    </row>
    <row r="20" spans="1:17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2869262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2869262</v>
      </c>
      <c r="P20" s="47">
        <f>(O20/P$37)</f>
        <v>219.84997318213163</v>
      </c>
      <c r="Q20" s="9"/>
    </row>
    <row r="21" spans="1:17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3574760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3574760</v>
      </c>
      <c r="P21" s="47">
        <f>(O21/P$37)</f>
        <v>273.90698030802236</v>
      </c>
      <c r="Q21" s="9"/>
    </row>
    <row r="22" spans="1:17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2475</v>
      </c>
      <c r="H22" s="46">
        <v>0</v>
      </c>
      <c r="I22" s="46">
        <v>1475849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1478324</v>
      </c>
      <c r="P22" s="47">
        <f>(O22/P$37)</f>
        <v>113.27285265496897</v>
      </c>
      <c r="Q22" s="9"/>
    </row>
    <row r="23" spans="1:17" ht="15">
      <c r="A23" s="12"/>
      <c r="B23" s="44">
        <v>539</v>
      </c>
      <c r="C23" s="20" t="s">
        <v>36</v>
      </c>
      <c r="D23" s="46">
        <v>0</v>
      </c>
      <c r="E23" s="46">
        <v>165477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165477</v>
      </c>
      <c r="P23" s="47">
        <f>(O23/P$37)</f>
        <v>12.679258294383573</v>
      </c>
      <c r="Q23" s="9"/>
    </row>
    <row r="24" spans="1:17" ht="15.75">
      <c r="A24" s="28" t="s">
        <v>37</v>
      </c>
      <c r="B24" s="29"/>
      <c r="C24" s="30"/>
      <c r="D24" s="31">
        <f>SUM(D25:D26)</f>
        <v>1613348</v>
      </c>
      <c r="E24" s="31">
        <f>SUM(E25:E26)</f>
        <v>0</v>
      </c>
      <c r="F24" s="31">
        <f>SUM(F25:F26)</f>
        <v>0</v>
      </c>
      <c r="G24" s="31">
        <f>SUM(G25:G26)</f>
        <v>583607</v>
      </c>
      <c r="H24" s="31">
        <f>SUM(H25:H26)</f>
        <v>0</v>
      </c>
      <c r="I24" s="31">
        <f>SUM(I25:I26)</f>
        <v>1414227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aca="true" t="shared" si="1" ref="O24:O29">SUM(D24:N24)</f>
        <v>3611182</v>
      </c>
      <c r="P24" s="43">
        <f>(O24/P$37)</f>
        <v>276.69772431231326</v>
      </c>
      <c r="Q24" s="10"/>
    </row>
    <row r="25" spans="1:17" ht="15">
      <c r="A25" s="12"/>
      <c r="B25" s="44">
        <v>541</v>
      </c>
      <c r="C25" s="20" t="s">
        <v>38</v>
      </c>
      <c r="D25" s="46">
        <v>1613348</v>
      </c>
      <c r="E25" s="46">
        <v>0</v>
      </c>
      <c r="F25" s="46">
        <v>0</v>
      </c>
      <c r="G25" s="46">
        <v>583607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2196955</v>
      </c>
      <c r="P25" s="47">
        <f>(O25/P$37)</f>
        <v>168.33614282430466</v>
      </c>
      <c r="Q25" s="9"/>
    </row>
    <row r="26" spans="1:17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1414227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1414227</v>
      </c>
      <c r="P26" s="47">
        <f>(O26/P$37)</f>
        <v>108.36158148800858</v>
      </c>
      <c r="Q26" s="9"/>
    </row>
    <row r="27" spans="1:17" ht="15.75">
      <c r="A27" s="28" t="s">
        <v>41</v>
      </c>
      <c r="B27" s="29"/>
      <c r="C27" s="30"/>
      <c r="D27" s="31">
        <f>SUM(D28:D28)</f>
        <v>89622</v>
      </c>
      <c r="E27" s="31">
        <f>SUM(E28:E28)</f>
        <v>12000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1"/>
        <v>101622</v>
      </c>
      <c r="P27" s="43">
        <f>(O27/P$37)</f>
        <v>7.7865297678338825</v>
      </c>
      <c r="Q27" s="10"/>
    </row>
    <row r="28" spans="1:17" ht="15">
      <c r="A28" s="13"/>
      <c r="B28" s="45">
        <v>552</v>
      </c>
      <c r="C28" s="21" t="s">
        <v>42</v>
      </c>
      <c r="D28" s="46">
        <v>89622</v>
      </c>
      <c r="E28" s="46">
        <v>12000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101622</v>
      </c>
      <c r="P28" s="47">
        <f>(O28/P$37)</f>
        <v>7.7865297678338825</v>
      </c>
      <c r="Q28" s="9"/>
    </row>
    <row r="29" spans="1:17" ht="15.75">
      <c r="A29" s="28" t="s">
        <v>43</v>
      </c>
      <c r="B29" s="29"/>
      <c r="C29" s="30"/>
      <c r="D29" s="31">
        <f>SUM(D30:D30)</f>
        <v>399486</v>
      </c>
      <c r="E29" s="31">
        <f>SUM(E30:E30)</f>
        <v>0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 t="shared" si="1"/>
        <v>399486</v>
      </c>
      <c r="P29" s="43">
        <f>(O29/P$37)</f>
        <v>30.609608459121905</v>
      </c>
      <c r="Q29" s="10"/>
    </row>
    <row r="30" spans="1:17" ht="15">
      <c r="A30" s="12"/>
      <c r="B30" s="44">
        <v>564</v>
      </c>
      <c r="C30" s="20" t="s">
        <v>44</v>
      </c>
      <c r="D30" s="46">
        <v>399486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399486</v>
      </c>
      <c r="P30" s="47">
        <f>(O30/P$37)</f>
        <v>30.609608459121905</v>
      </c>
      <c r="Q30" s="9"/>
    </row>
    <row r="31" spans="1:17" ht="15.75">
      <c r="A31" s="28" t="s">
        <v>47</v>
      </c>
      <c r="B31" s="29"/>
      <c r="C31" s="30"/>
      <c r="D31" s="31">
        <f>SUM(D32:D32)</f>
        <v>3304371</v>
      </c>
      <c r="E31" s="31">
        <f>SUM(E32:E32)</f>
        <v>0</v>
      </c>
      <c r="F31" s="31">
        <f>SUM(F32:F32)</f>
        <v>0</v>
      </c>
      <c r="G31" s="31">
        <f>SUM(G32:G32)</f>
        <v>737363</v>
      </c>
      <c r="H31" s="31">
        <f>SUM(H32:H32)</f>
        <v>0</v>
      </c>
      <c r="I31" s="31">
        <f>SUM(I32:I32)</f>
        <v>3654743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>SUM(D31:N31)</f>
        <v>7696477</v>
      </c>
      <c r="P31" s="43">
        <f>(O31/P$37)</f>
        <v>589.7231629760172</v>
      </c>
      <c r="Q31" s="9"/>
    </row>
    <row r="32" spans="1:17" ht="15">
      <c r="A32" s="12"/>
      <c r="B32" s="44">
        <v>572</v>
      </c>
      <c r="C32" s="20" t="s">
        <v>49</v>
      </c>
      <c r="D32" s="46">
        <v>3304371</v>
      </c>
      <c r="E32" s="46">
        <v>0</v>
      </c>
      <c r="F32" s="46">
        <v>0</v>
      </c>
      <c r="G32" s="46">
        <v>737363</v>
      </c>
      <c r="H32" s="46">
        <v>0</v>
      </c>
      <c r="I32" s="46">
        <v>3654743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7696477</v>
      </c>
      <c r="P32" s="47">
        <f>(O32/P$37)</f>
        <v>589.7231629760172</v>
      </c>
      <c r="Q32" s="9"/>
    </row>
    <row r="33" spans="1:17" ht="15.75">
      <c r="A33" s="28" t="s">
        <v>52</v>
      </c>
      <c r="B33" s="29"/>
      <c r="C33" s="30"/>
      <c r="D33" s="31">
        <f>SUM(D34:D34)</f>
        <v>2747465</v>
      </c>
      <c r="E33" s="31">
        <f>SUM(E34:E34)</f>
        <v>0</v>
      </c>
      <c r="F33" s="31">
        <f>SUM(F34:F34)</f>
        <v>0</v>
      </c>
      <c r="G33" s="31">
        <f>SUM(G34:G34)</f>
        <v>64754</v>
      </c>
      <c r="H33" s="31">
        <f>SUM(H34:H34)</f>
        <v>0</v>
      </c>
      <c r="I33" s="31">
        <f>SUM(I34:I34)</f>
        <v>696000</v>
      </c>
      <c r="J33" s="31">
        <f>SUM(J34:J34)</f>
        <v>10700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>SUM(D33:N33)</f>
        <v>3518919</v>
      </c>
      <c r="P33" s="43">
        <f>(O33/P$37)</f>
        <v>269.62830434449467</v>
      </c>
      <c r="Q33" s="9"/>
    </row>
    <row r="34" spans="1:17" ht="15.75" thickBot="1">
      <c r="A34" s="12"/>
      <c r="B34" s="44">
        <v>581</v>
      </c>
      <c r="C34" s="20" t="s">
        <v>101</v>
      </c>
      <c r="D34" s="46">
        <v>2747465</v>
      </c>
      <c r="E34" s="46">
        <v>0</v>
      </c>
      <c r="F34" s="46">
        <v>0</v>
      </c>
      <c r="G34" s="46">
        <v>64754</v>
      </c>
      <c r="H34" s="46">
        <v>0</v>
      </c>
      <c r="I34" s="46">
        <v>696000</v>
      </c>
      <c r="J34" s="46">
        <v>10700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3518919</v>
      </c>
      <c r="P34" s="47">
        <f>(O34/P$37)</f>
        <v>269.62830434449467</v>
      </c>
      <c r="Q34" s="9"/>
    </row>
    <row r="35" spans="1:120" ht="16.5" thickBot="1">
      <c r="A35" s="14" t="s">
        <v>10</v>
      </c>
      <c r="B35" s="23"/>
      <c r="C35" s="22"/>
      <c r="D35" s="15">
        <f>SUM(D5,D14,D18,D24,D27,D29,D31,D33)</f>
        <v>24010616</v>
      </c>
      <c r="E35" s="15">
        <f aca="true" t="shared" si="2" ref="E35:N35">SUM(E5,E14,E18,E24,E27,E29,E31,E33)</f>
        <v>2858081</v>
      </c>
      <c r="F35" s="15">
        <f t="shared" si="2"/>
        <v>426841</v>
      </c>
      <c r="G35" s="15">
        <f t="shared" si="2"/>
        <v>2712387</v>
      </c>
      <c r="H35" s="15">
        <f t="shared" si="2"/>
        <v>0</v>
      </c>
      <c r="I35" s="15">
        <f t="shared" si="2"/>
        <v>16956636</v>
      </c>
      <c r="J35" s="15">
        <f t="shared" si="2"/>
        <v>1920466</v>
      </c>
      <c r="K35" s="15">
        <f t="shared" si="2"/>
        <v>4582807</v>
      </c>
      <c r="L35" s="15">
        <f t="shared" si="2"/>
        <v>0</v>
      </c>
      <c r="M35" s="15">
        <f t="shared" si="2"/>
        <v>0</v>
      </c>
      <c r="N35" s="15">
        <f t="shared" si="2"/>
        <v>0</v>
      </c>
      <c r="O35" s="15">
        <f>SUM(D35:N35)</f>
        <v>53467834</v>
      </c>
      <c r="P35" s="37">
        <f>(O35/P$37)</f>
        <v>4096.838096697571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6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6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102</v>
      </c>
      <c r="N37" s="93"/>
      <c r="O37" s="93"/>
      <c r="P37" s="41">
        <v>13051</v>
      </c>
    </row>
    <row r="38" spans="1:16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6" ht="15.75" customHeight="1" thickBot="1">
      <c r="A39" s="97" t="s">
        <v>58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sheetProtection/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3170722</v>
      </c>
      <c r="E5" s="26">
        <f t="shared" si="0"/>
        <v>0</v>
      </c>
      <c r="F5" s="26">
        <f t="shared" si="0"/>
        <v>423382</v>
      </c>
      <c r="G5" s="26">
        <f t="shared" si="0"/>
        <v>261488</v>
      </c>
      <c r="H5" s="26">
        <f t="shared" si="0"/>
        <v>0</v>
      </c>
      <c r="I5" s="26">
        <f t="shared" si="0"/>
        <v>0</v>
      </c>
      <c r="J5" s="26">
        <f t="shared" si="0"/>
        <v>1645548</v>
      </c>
      <c r="K5" s="26">
        <f t="shared" si="0"/>
        <v>3285055</v>
      </c>
      <c r="L5" s="26">
        <f t="shared" si="0"/>
        <v>0</v>
      </c>
      <c r="M5" s="26">
        <f t="shared" si="0"/>
        <v>0</v>
      </c>
      <c r="N5" s="27">
        <f>SUM(D5:M5)</f>
        <v>8786195</v>
      </c>
      <c r="O5" s="32">
        <f aca="true" t="shared" si="1" ref="O5:O40">(N5/O$42)</f>
        <v>761.302746729053</v>
      </c>
      <c r="P5" s="6"/>
    </row>
    <row r="6" spans="1:16" ht="15">
      <c r="A6" s="12"/>
      <c r="B6" s="44">
        <v>511</v>
      </c>
      <c r="C6" s="20" t="s">
        <v>19</v>
      </c>
      <c r="D6" s="46">
        <v>139763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139763</v>
      </c>
      <c r="O6" s="47">
        <f t="shared" si="1"/>
        <v>12.110129104930248</v>
      </c>
      <c r="P6" s="9"/>
    </row>
    <row r="7" spans="1:16" ht="15">
      <c r="A7" s="12"/>
      <c r="B7" s="44">
        <v>512</v>
      </c>
      <c r="C7" s="20" t="s">
        <v>20</v>
      </c>
      <c r="D7" s="46">
        <v>756416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756416</v>
      </c>
      <c r="O7" s="47">
        <f t="shared" si="1"/>
        <v>65.5416341738151</v>
      </c>
      <c r="P7" s="9"/>
    </row>
    <row r="8" spans="1:16" ht="15">
      <c r="A8" s="12"/>
      <c r="B8" s="44">
        <v>513</v>
      </c>
      <c r="C8" s="20" t="s">
        <v>21</v>
      </c>
      <c r="D8" s="46">
        <v>1263761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698877</v>
      </c>
      <c r="K8" s="46">
        <v>0</v>
      </c>
      <c r="L8" s="46">
        <v>0</v>
      </c>
      <c r="M8" s="46">
        <v>0</v>
      </c>
      <c r="N8" s="46">
        <f t="shared" si="2"/>
        <v>1962638</v>
      </c>
      <c r="O8" s="47">
        <f t="shared" si="1"/>
        <v>170.05788059960142</v>
      </c>
      <c r="P8" s="9"/>
    </row>
    <row r="9" spans="1:16" ht="15">
      <c r="A9" s="12"/>
      <c r="B9" s="44">
        <v>514</v>
      </c>
      <c r="C9" s="20" t="s">
        <v>22</v>
      </c>
      <c r="D9" s="46">
        <v>308981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308981</v>
      </c>
      <c r="O9" s="47">
        <f t="shared" si="1"/>
        <v>26.772463391387227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423382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423382</v>
      </c>
      <c r="O10" s="47">
        <f t="shared" si="1"/>
        <v>36.68503595875574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3285055</v>
      </c>
      <c r="L11" s="46">
        <v>0</v>
      </c>
      <c r="M11" s="46">
        <v>0</v>
      </c>
      <c r="N11" s="46">
        <f t="shared" si="2"/>
        <v>3285055</v>
      </c>
      <c r="O11" s="47">
        <f t="shared" si="1"/>
        <v>284.64214539467986</v>
      </c>
      <c r="P11" s="9"/>
    </row>
    <row r="12" spans="1:16" ht="15">
      <c r="A12" s="12"/>
      <c r="B12" s="44">
        <v>519</v>
      </c>
      <c r="C12" s="20" t="s">
        <v>25</v>
      </c>
      <c r="D12" s="46">
        <v>701801</v>
      </c>
      <c r="E12" s="46">
        <v>0</v>
      </c>
      <c r="F12" s="46">
        <v>0</v>
      </c>
      <c r="G12" s="46">
        <v>261488</v>
      </c>
      <c r="H12" s="46">
        <v>0</v>
      </c>
      <c r="I12" s="46">
        <v>0</v>
      </c>
      <c r="J12" s="46">
        <v>946671</v>
      </c>
      <c r="K12" s="46">
        <v>0</v>
      </c>
      <c r="L12" s="46">
        <v>0</v>
      </c>
      <c r="M12" s="46">
        <v>0</v>
      </c>
      <c r="N12" s="46">
        <f t="shared" si="2"/>
        <v>1909960</v>
      </c>
      <c r="O12" s="47">
        <f t="shared" si="1"/>
        <v>165.49345810588338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9655531</v>
      </c>
      <c r="E13" s="31">
        <f t="shared" si="3"/>
        <v>118723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9774254</v>
      </c>
      <c r="O13" s="43">
        <f t="shared" si="1"/>
        <v>846.9156918811195</v>
      </c>
      <c r="P13" s="10"/>
    </row>
    <row r="14" spans="1:16" ht="15">
      <c r="A14" s="12"/>
      <c r="B14" s="44">
        <v>521</v>
      </c>
      <c r="C14" s="20" t="s">
        <v>27</v>
      </c>
      <c r="D14" s="46">
        <v>4695224</v>
      </c>
      <c r="E14" s="46">
        <v>90550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4785774</v>
      </c>
      <c r="O14" s="47">
        <f t="shared" si="1"/>
        <v>414.6758513127112</v>
      </c>
      <c r="P14" s="9"/>
    </row>
    <row r="15" spans="1:16" ht="15">
      <c r="A15" s="12"/>
      <c r="B15" s="44">
        <v>522</v>
      </c>
      <c r="C15" s="20" t="s">
        <v>28</v>
      </c>
      <c r="D15" s="46">
        <v>4099189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4099189</v>
      </c>
      <c r="O15" s="47">
        <f t="shared" si="1"/>
        <v>355.18490598734945</v>
      </c>
      <c r="P15" s="9"/>
    </row>
    <row r="16" spans="1:16" ht="15">
      <c r="A16" s="12"/>
      <c r="B16" s="44">
        <v>524</v>
      </c>
      <c r="C16" s="20" t="s">
        <v>29</v>
      </c>
      <c r="D16" s="46">
        <v>861118</v>
      </c>
      <c r="E16" s="46">
        <v>28173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889291</v>
      </c>
      <c r="O16" s="47">
        <f t="shared" si="1"/>
        <v>77.05493458105883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0</v>
      </c>
      <c r="E17" s="31">
        <f t="shared" si="5"/>
        <v>69590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10011877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10081467</v>
      </c>
      <c r="O17" s="43">
        <f t="shared" si="1"/>
        <v>873.5349623082922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3777988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3777988</v>
      </c>
      <c r="O18" s="47">
        <f t="shared" si="1"/>
        <v>327.3536088727147</v>
      </c>
      <c r="P18" s="9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2054352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2054352</v>
      </c>
      <c r="O19" s="47">
        <f t="shared" si="1"/>
        <v>178.00467897062646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4052480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4052480</v>
      </c>
      <c r="O20" s="47">
        <f t="shared" si="1"/>
        <v>351.1376830430639</v>
      </c>
      <c r="P20" s="9"/>
    </row>
    <row r="21" spans="1:16" ht="15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127057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127057</v>
      </c>
      <c r="O21" s="47">
        <f t="shared" si="1"/>
        <v>11.009184646044536</v>
      </c>
      <c r="P21" s="9"/>
    </row>
    <row r="22" spans="1:16" ht="15">
      <c r="A22" s="12"/>
      <c r="B22" s="44">
        <v>539</v>
      </c>
      <c r="C22" s="20" t="s">
        <v>36</v>
      </c>
      <c r="D22" s="46">
        <v>0</v>
      </c>
      <c r="E22" s="46">
        <v>69590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69590</v>
      </c>
      <c r="O22" s="47">
        <f t="shared" si="1"/>
        <v>6.029806775842648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SUM(D24:D26)</f>
        <v>1586752</v>
      </c>
      <c r="E23" s="31">
        <f t="shared" si="6"/>
        <v>0</v>
      </c>
      <c r="F23" s="31">
        <f t="shared" si="6"/>
        <v>0</v>
      </c>
      <c r="G23" s="31">
        <f t="shared" si="6"/>
        <v>297107</v>
      </c>
      <c r="H23" s="31">
        <f t="shared" si="6"/>
        <v>0</v>
      </c>
      <c r="I23" s="31">
        <f t="shared" si="6"/>
        <v>3527566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0">SUM(D23:M23)</f>
        <v>5411425</v>
      </c>
      <c r="O23" s="43">
        <f t="shared" si="1"/>
        <v>468.88701152413137</v>
      </c>
      <c r="P23" s="10"/>
    </row>
    <row r="24" spans="1:16" ht="15">
      <c r="A24" s="12"/>
      <c r="B24" s="44">
        <v>541</v>
      </c>
      <c r="C24" s="20" t="s">
        <v>38</v>
      </c>
      <c r="D24" s="46">
        <v>1586752</v>
      </c>
      <c r="E24" s="46">
        <v>0</v>
      </c>
      <c r="F24" s="46">
        <v>0</v>
      </c>
      <c r="G24" s="46">
        <v>297107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1883859</v>
      </c>
      <c r="O24" s="47">
        <f t="shared" si="1"/>
        <v>163.23186898882247</v>
      </c>
      <c r="P24" s="9"/>
    </row>
    <row r="25" spans="1:16" ht="15">
      <c r="A25" s="12"/>
      <c r="B25" s="44">
        <v>542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1246794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1246794</v>
      </c>
      <c r="O25" s="47">
        <f t="shared" si="1"/>
        <v>108.03171302313491</v>
      </c>
      <c r="P25" s="9"/>
    </row>
    <row r="26" spans="1:16" ht="15">
      <c r="A26" s="12"/>
      <c r="B26" s="44">
        <v>543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2280772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2280772</v>
      </c>
      <c r="O26" s="47">
        <f t="shared" si="1"/>
        <v>197.623429512174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SUM(D28:D29)</f>
        <v>45072</v>
      </c>
      <c r="E27" s="31">
        <f t="shared" si="8"/>
        <v>1430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46502</v>
      </c>
      <c r="O27" s="43">
        <f t="shared" si="1"/>
        <v>4.029286890217485</v>
      </c>
      <c r="P27" s="10"/>
    </row>
    <row r="28" spans="1:16" ht="15">
      <c r="A28" s="13"/>
      <c r="B28" s="45">
        <v>552</v>
      </c>
      <c r="C28" s="21" t="s">
        <v>42</v>
      </c>
      <c r="D28" s="46">
        <v>45072</v>
      </c>
      <c r="E28" s="46">
        <v>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45093</v>
      </c>
      <c r="O28" s="47">
        <f t="shared" si="1"/>
        <v>3.9072004159085</v>
      </c>
      <c r="P28" s="9"/>
    </row>
    <row r="29" spans="1:16" ht="15">
      <c r="A29" s="13"/>
      <c r="B29" s="45">
        <v>554</v>
      </c>
      <c r="C29" s="21" t="s">
        <v>60</v>
      </c>
      <c r="D29" s="46">
        <v>0</v>
      </c>
      <c r="E29" s="46">
        <v>1409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1409</v>
      </c>
      <c r="O29" s="47">
        <f t="shared" si="1"/>
        <v>0.12208647430898535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SUM(D31:D33)</f>
        <v>51937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51937</v>
      </c>
      <c r="O30" s="43">
        <f t="shared" si="1"/>
        <v>4.500216619010485</v>
      </c>
      <c r="P30" s="10"/>
    </row>
    <row r="31" spans="1:16" ht="15">
      <c r="A31" s="12"/>
      <c r="B31" s="44">
        <v>564</v>
      </c>
      <c r="C31" s="20" t="s">
        <v>44</v>
      </c>
      <c r="D31" s="46">
        <v>49337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49337</v>
      </c>
      <c r="O31" s="47">
        <f t="shared" si="1"/>
        <v>4.27493284810675</v>
      </c>
      <c r="P31" s="9"/>
    </row>
    <row r="32" spans="1:16" ht="15">
      <c r="A32" s="12"/>
      <c r="B32" s="44">
        <v>565</v>
      </c>
      <c r="C32" s="20" t="s">
        <v>45</v>
      </c>
      <c r="D32" s="46">
        <v>2100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2100</v>
      </c>
      <c r="O32" s="47">
        <f t="shared" si="1"/>
        <v>0.1819599688068625</v>
      </c>
      <c r="P32" s="9"/>
    </row>
    <row r="33" spans="1:16" ht="15">
      <c r="A33" s="12"/>
      <c r="B33" s="44">
        <v>569</v>
      </c>
      <c r="C33" s="20" t="s">
        <v>46</v>
      </c>
      <c r="D33" s="46">
        <v>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500</v>
      </c>
      <c r="O33" s="47">
        <f t="shared" si="1"/>
        <v>0.04332380209687202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SUM(D35:D37)</f>
        <v>1731574</v>
      </c>
      <c r="E34" s="31">
        <f t="shared" si="11"/>
        <v>0</v>
      </c>
      <c r="F34" s="31">
        <f t="shared" si="11"/>
        <v>0</v>
      </c>
      <c r="G34" s="31">
        <f t="shared" si="11"/>
        <v>741059</v>
      </c>
      <c r="H34" s="31">
        <f t="shared" si="11"/>
        <v>0</v>
      </c>
      <c r="I34" s="31">
        <f t="shared" si="11"/>
        <v>1812640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4285273</v>
      </c>
      <c r="O34" s="43">
        <f t="shared" si="1"/>
        <v>371.30863876613813</v>
      </c>
      <c r="P34" s="9"/>
    </row>
    <row r="35" spans="1:16" ht="15">
      <c r="A35" s="12"/>
      <c r="B35" s="44">
        <v>571</v>
      </c>
      <c r="C35" s="20" t="s">
        <v>48</v>
      </c>
      <c r="D35" s="46">
        <v>58121</v>
      </c>
      <c r="E35" s="46">
        <v>0</v>
      </c>
      <c r="F35" s="46">
        <v>0</v>
      </c>
      <c r="G35" s="46">
        <v>30364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88485</v>
      </c>
      <c r="O35" s="47">
        <f t="shared" si="1"/>
        <v>7.6670132570834415</v>
      </c>
      <c r="P35" s="9"/>
    </row>
    <row r="36" spans="1:16" ht="15">
      <c r="A36" s="12"/>
      <c r="B36" s="44">
        <v>572</v>
      </c>
      <c r="C36" s="20" t="s">
        <v>49</v>
      </c>
      <c r="D36" s="46">
        <v>1669653</v>
      </c>
      <c r="E36" s="46">
        <v>0</v>
      </c>
      <c r="F36" s="46">
        <v>0</v>
      </c>
      <c r="G36" s="46">
        <v>710695</v>
      </c>
      <c r="H36" s="46">
        <v>0</v>
      </c>
      <c r="I36" s="46">
        <v>1812640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4192988</v>
      </c>
      <c r="O36" s="47">
        <f t="shared" si="1"/>
        <v>363.31236461311846</v>
      </c>
      <c r="P36" s="9"/>
    </row>
    <row r="37" spans="1:16" ht="15">
      <c r="A37" s="12"/>
      <c r="B37" s="44">
        <v>574</v>
      </c>
      <c r="C37" s="20" t="s">
        <v>50</v>
      </c>
      <c r="D37" s="46">
        <v>3800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3800</v>
      </c>
      <c r="O37" s="47">
        <f t="shared" si="1"/>
        <v>0.32926089593622737</v>
      </c>
      <c r="P37" s="9"/>
    </row>
    <row r="38" spans="1:16" ht="15.75">
      <c r="A38" s="28" t="s">
        <v>52</v>
      </c>
      <c r="B38" s="29"/>
      <c r="C38" s="30"/>
      <c r="D38" s="31">
        <f aca="true" t="shared" si="12" ref="D38:M38">SUM(D39:D39)</f>
        <v>976454</v>
      </c>
      <c r="E38" s="31">
        <f t="shared" si="12"/>
        <v>3611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571989</v>
      </c>
      <c r="J38" s="31">
        <f t="shared" si="12"/>
        <v>12000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1564054</v>
      </c>
      <c r="O38" s="43">
        <f t="shared" si="1"/>
        <v>135.52153192964215</v>
      </c>
      <c r="P38" s="9"/>
    </row>
    <row r="39" spans="1:16" ht="15.75" thickBot="1">
      <c r="A39" s="12"/>
      <c r="B39" s="44">
        <v>581</v>
      </c>
      <c r="C39" s="20" t="s">
        <v>51</v>
      </c>
      <c r="D39" s="46">
        <v>976454</v>
      </c>
      <c r="E39" s="46">
        <v>3611</v>
      </c>
      <c r="F39" s="46">
        <v>0</v>
      </c>
      <c r="G39" s="46">
        <v>0</v>
      </c>
      <c r="H39" s="46">
        <v>0</v>
      </c>
      <c r="I39" s="46">
        <v>571989</v>
      </c>
      <c r="J39" s="46">
        <v>12000</v>
      </c>
      <c r="K39" s="46">
        <v>0</v>
      </c>
      <c r="L39" s="46">
        <v>0</v>
      </c>
      <c r="M39" s="46">
        <v>0</v>
      </c>
      <c r="N39" s="46">
        <f>SUM(D39:M39)</f>
        <v>1564054</v>
      </c>
      <c r="O39" s="47">
        <f t="shared" si="1"/>
        <v>135.52153192964215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SUM(D5,D13,D17,D23,D27,D30,D34,D38)</f>
        <v>17218042</v>
      </c>
      <c r="E40" s="15">
        <f t="shared" si="13"/>
        <v>193354</v>
      </c>
      <c r="F40" s="15">
        <f t="shared" si="13"/>
        <v>423382</v>
      </c>
      <c r="G40" s="15">
        <f t="shared" si="13"/>
        <v>1299654</v>
      </c>
      <c r="H40" s="15">
        <f t="shared" si="13"/>
        <v>0</v>
      </c>
      <c r="I40" s="15">
        <f t="shared" si="13"/>
        <v>15924072</v>
      </c>
      <c r="J40" s="15">
        <f t="shared" si="13"/>
        <v>1657548</v>
      </c>
      <c r="K40" s="15">
        <f t="shared" si="13"/>
        <v>3285055</v>
      </c>
      <c r="L40" s="15">
        <f t="shared" si="13"/>
        <v>0</v>
      </c>
      <c r="M40" s="15">
        <f t="shared" si="13"/>
        <v>0</v>
      </c>
      <c r="N40" s="15">
        <f>SUM(D40:M40)</f>
        <v>40001107</v>
      </c>
      <c r="O40" s="37">
        <f t="shared" si="1"/>
        <v>3466.0000866476043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64</v>
      </c>
      <c r="M42" s="93"/>
      <c r="N42" s="93"/>
      <c r="O42" s="41">
        <v>11541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3235102</v>
      </c>
      <c r="E5" s="26">
        <f t="shared" si="0"/>
        <v>0</v>
      </c>
      <c r="F5" s="26">
        <f t="shared" si="0"/>
        <v>488049</v>
      </c>
      <c r="G5" s="26">
        <f t="shared" si="0"/>
        <v>118965</v>
      </c>
      <c r="H5" s="26">
        <f t="shared" si="0"/>
        <v>0</v>
      </c>
      <c r="I5" s="26">
        <f t="shared" si="0"/>
        <v>0</v>
      </c>
      <c r="J5" s="26">
        <f t="shared" si="0"/>
        <v>1604948</v>
      </c>
      <c r="K5" s="26">
        <f t="shared" si="0"/>
        <v>2617803</v>
      </c>
      <c r="L5" s="26">
        <f t="shared" si="0"/>
        <v>0</v>
      </c>
      <c r="M5" s="26">
        <f t="shared" si="0"/>
        <v>0</v>
      </c>
      <c r="N5" s="27">
        <f>SUM(D5:M5)</f>
        <v>8064867</v>
      </c>
      <c r="O5" s="32">
        <f aca="true" t="shared" si="1" ref="O5:O42">(N5/O$44)</f>
        <v>700.6834926151173</v>
      </c>
      <c r="P5" s="6"/>
    </row>
    <row r="6" spans="1:16" ht="15">
      <c r="A6" s="12"/>
      <c r="B6" s="44">
        <v>511</v>
      </c>
      <c r="C6" s="20" t="s">
        <v>19</v>
      </c>
      <c r="D6" s="46">
        <v>213775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213775</v>
      </c>
      <c r="O6" s="47">
        <f t="shared" si="1"/>
        <v>18.572980017376196</v>
      </c>
      <c r="P6" s="9"/>
    </row>
    <row r="7" spans="1:16" ht="15">
      <c r="A7" s="12"/>
      <c r="B7" s="44">
        <v>512</v>
      </c>
      <c r="C7" s="20" t="s">
        <v>20</v>
      </c>
      <c r="D7" s="46">
        <v>626029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626029</v>
      </c>
      <c r="O7" s="47">
        <f t="shared" si="1"/>
        <v>54.3900086880973</v>
      </c>
      <c r="P7" s="9"/>
    </row>
    <row r="8" spans="1:16" ht="15">
      <c r="A8" s="12"/>
      <c r="B8" s="44">
        <v>513</v>
      </c>
      <c r="C8" s="20" t="s">
        <v>21</v>
      </c>
      <c r="D8" s="46">
        <v>1324927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681197</v>
      </c>
      <c r="K8" s="46">
        <v>0</v>
      </c>
      <c r="L8" s="46">
        <v>0</v>
      </c>
      <c r="M8" s="46">
        <v>0</v>
      </c>
      <c r="N8" s="46">
        <f t="shared" si="2"/>
        <v>2006124</v>
      </c>
      <c r="O8" s="47">
        <f t="shared" si="1"/>
        <v>174.2940052128584</v>
      </c>
      <c r="P8" s="9"/>
    </row>
    <row r="9" spans="1:16" ht="15">
      <c r="A9" s="12"/>
      <c r="B9" s="44">
        <v>514</v>
      </c>
      <c r="C9" s="20" t="s">
        <v>22</v>
      </c>
      <c r="D9" s="46">
        <v>253843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253843</v>
      </c>
      <c r="O9" s="47">
        <f t="shared" si="1"/>
        <v>22.05412684622068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488049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488049</v>
      </c>
      <c r="O10" s="47">
        <f t="shared" si="1"/>
        <v>42.402172024326674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2617803</v>
      </c>
      <c r="L11" s="46">
        <v>0</v>
      </c>
      <c r="M11" s="46">
        <v>0</v>
      </c>
      <c r="N11" s="46">
        <f t="shared" si="2"/>
        <v>2617803</v>
      </c>
      <c r="O11" s="47">
        <f t="shared" si="1"/>
        <v>227.4372719374457</v>
      </c>
      <c r="P11" s="9"/>
    </row>
    <row r="12" spans="1:16" ht="15">
      <c r="A12" s="12"/>
      <c r="B12" s="44">
        <v>519</v>
      </c>
      <c r="C12" s="20" t="s">
        <v>25</v>
      </c>
      <c r="D12" s="46">
        <v>816528</v>
      </c>
      <c r="E12" s="46">
        <v>0</v>
      </c>
      <c r="F12" s="46">
        <v>0</v>
      </c>
      <c r="G12" s="46">
        <v>118965</v>
      </c>
      <c r="H12" s="46">
        <v>0</v>
      </c>
      <c r="I12" s="46">
        <v>0</v>
      </c>
      <c r="J12" s="46">
        <v>923751</v>
      </c>
      <c r="K12" s="46">
        <v>0</v>
      </c>
      <c r="L12" s="46">
        <v>0</v>
      </c>
      <c r="M12" s="46">
        <v>0</v>
      </c>
      <c r="N12" s="46">
        <f t="shared" si="2"/>
        <v>1859244</v>
      </c>
      <c r="O12" s="47">
        <f t="shared" si="1"/>
        <v>161.53292788879236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9389314</v>
      </c>
      <c r="E13" s="31">
        <f t="shared" si="3"/>
        <v>172100</v>
      </c>
      <c r="F13" s="31">
        <f t="shared" si="3"/>
        <v>0</v>
      </c>
      <c r="G13" s="31">
        <f t="shared" si="3"/>
        <v>24741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9586155</v>
      </c>
      <c r="O13" s="43">
        <f t="shared" si="1"/>
        <v>832.8544743701129</v>
      </c>
      <c r="P13" s="10"/>
    </row>
    <row r="14" spans="1:16" ht="15">
      <c r="A14" s="12"/>
      <c r="B14" s="44">
        <v>521</v>
      </c>
      <c r="C14" s="20" t="s">
        <v>27</v>
      </c>
      <c r="D14" s="46">
        <v>4904913</v>
      </c>
      <c r="E14" s="46">
        <v>154603</v>
      </c>
      <c r="F14" s="46">
        <v>0</v>
      </c>
      <c r="G14" s="46">
        <v>24741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5084257</v>
      </c>
      <c r="O14" s="47">
        <f t="shared" si="1"/>
        <v>441.7251954821894</v>
      </c>
      <c r="P14" s="9"/>
    </row>
    <row r="15" spans="1:16" ht="15">
      <c r="A15" s="12"/>
      <c r="B15" s="44">
        <v>522</v>
      </c>
      <c r="C15" s="20" t="s">
        <v>28</v>
      </c>
      <c r="D15" s="46">
        <v>3569825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3569825</v>
      </c>
      <c r="O15" s="47">
        <f t="shared" si="1"/>
        <v>310.1498696785404</v>
      </c>
      <c r="P15" s="9"/>
    </row>
    <row r="16" spans="1:16" ht="15">
      <c r="A16" s="12"/>
      <c r="B16" s="44">
        <v>524</v>
      </c>
      <c r="C16" s="20" t="s">
        <v>29</v>
      </c>
      <c r="D16" s="46">
        <v>914576</v>
      </c>
      <c r="E16" s="46">
        <v>17497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932073</v>
      </c>
      <c r="O16" s="47">
        <f t="shared" si="1"/>
        <v>80.97940920938315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0</v>
      </c>
      <c r="E17" s="31">
        <f t="shared" si="5"/>
        <v>61589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9799201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9860790</v>
      </c>
      <c r="O17" s="43">
        <f t="shared" si="1"/>
        <v>856.7150304083406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3626528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3626528</v>
      </c>
      <c r="O18" s="47">
        <f t="shared" si="1"/>
        <v>315.0762814943527</v>
      </c>
      <c r="P18" s="9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2022744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2022744</v>
      </c>
      <c r="O19" s="47">
        <f t="shared" si="1"/>
        <v>175.73796698523023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4037045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4037045</v>
      </c>
      <c r="O20" s="47">
        <f t="shared" si="1"/>
        <v>350.74239791485667</v>
      </c>
      <c r="P20" s="9"/>
    </row>
    <row r="21" spans="1:16" ht="15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112884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112884</v>
      </c>
      <c r="O21" s="47">
        <f t="shared" si="1"/>
        <v>9.807471763683754</v>
      </c>
      <c r="P21" s="9"/>
    </row>
    <row r="22" spans="1:16" ht="15">
      <c r="A22" s="12"/>
      <c r="B22" s="44">
        <v>539</v>
      </c>
      <c r="C22" s="20" t="s">
        <v>36</v>
      </c>
      <c r="D22" s="46">
        <v>0</v>
      </c>
      <c r="E22" s="46">
        <v>61589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61589</v>
      </c>
      <c r="O22" s="47">
        <f t="shared" si="1"/>
        <v>5.350912250217203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SUM(D24:D26)</f>
        <v>1173826</v>
      </c>
      <c r="E23" s="31">
        <f t="shared" si="6"/>
        <v>0</v>
      </c>
      <c r="F23" s="31">
        <f t="shared" si="6"/>
        <v>0</v>
      </c>
      <c r="G23" s="31">
        <f t="shared" si="6"/>
        <v>166442</v>
      </c>
      <c r="H23" s="31">
        <f t="shared" si="6"/>
        <v>0</v>
      </c>
      <c r="I23" s="31">
        <f t="shared" si="6"/>
        <v>3493798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0">SUM(D23:M23)</f>
        <v>4834066</v>
      </c>
      <c r="O23" s="43">
        <f t="shared" si="1"/>
        <v>419.98835794960905</v>
      </c>
      <c r="P23" s="10"/>
    </row>
    <row r="24" spans="1:16" ht="15">
      <c r="A24" s="12"/>
      <c r="B24" s="44">
        <v>541</v>
      </c>
      <c r="C24" s="20" t="s">
        <v>38</v>
      </c>
      <c r="D24" s="46">
        <v>1173826</v>
      </c>
      <c r="E24" s="46">
        <v>0</v>
      </c>
      <c r="F24" s="46">
        <v>0</v>
      </c>
      <c r="G24" s="46">
        <v>166442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1340268</v>
      </c>
      <c r="O24" s="47">
        <f t="shared" si="1"/>
        <v>116.44378801042572</v>
      </c>
      <c r="P24" s="9"/>
    </row>
    <row r="25" spans="1:16" ht="15">
      <c r="A25" s="12"/>
      <c r="B25" s="44">
        <v>542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1248391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1248391</v>
      </c>
      <c r="O25" s="47">
        <f t="shared" si="1"/>
        <v>108.4614248479583</v>
      </c>
      <c r="P25" s="9"/>
    </row>
    <row r="26" spans="1:16" ht="15">
      <c r="A26" s="12"/>
      <c r="B26" s="44">
        <v>543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2245407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2245407</v>
      </c>
      <c r="O26" s="47">
        <f t="shared" si="1"/>
        <v>195.08314509122502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SUM(D28:D29)</f>
        <v>47705</v>
      </c>
      <c r="E27" s="31">
        <f t="shared" si="8"/>
        <v>1662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49367</v>
      </c>
      <c r="O27" s="43">
        <f t="shared" si="1"/>
        <v>4.289052997393571</v>
      </c>
      <c r="P27" s="10"/>
    </row>
    <row r="28" spans="1:16" ht="15">
      <c r="A28" s="13"/>
      <c r="B28" s="45">
        <v>552</v>
      </c>
      <c r="C28" s="21" t="s">
        <v>42</v>
      </c>
      <c r="D28" s="46">
        <v>47705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47705</v>
      </c>
      <c r="O28" s="47">
        <f t="shared" si="1"/>
        <v>4.144656820156386</v>
      </c>
      <c r="P28" s="9"/>
    </row>
    <row r="29" spans="1:16" ht="15">
      <c r="A29" s="13"/>
      <c r="B29" s="45">
        <v>554</v>
      </c>
      <c r="C29" s="21" t="s">
        <v>60</v>
      </c>
      <c r="D29" s="46">
        <v>0</v>
      </c>
      <c r="E29" s="46">
        <v>1662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1662</v>
      </c>
      <c r="O29" s="47">
        <f t="shared" si="1"/>
        <v>0.14439617723718506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SUM(D31:D33)</f>
        <v>60665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60665</v>
      </c>
      <c r="O30" s="43">
        <f t="shared" si="1"/>
        <v>5.270634231103388</v>
      </c>
      <c r="P30" s="10"/>
    </row>
    <row r="31" spans="1:16" ht="15">
      <c r="A31" s="12"/>
      <c r="B31" s="44">
        <v>564</v>
      </c>
      <c r="C31" s="20" t="s">
        <v>44</v>
      </c>
      <c r="D31" s="46">
        <v>57165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57165</v>
      </c>
      <c r="O31" s="47">
        <f t="shared" si="1"/>
        <v>4.966550825369244</v>
      </c>
      <c r="P31" s="9"/>
    </row>
    <row r="32" spans="1:16" ht="15">
      <c r="A32" s="12"/>
      <c r="B32" s="44">
        <v>565</v>
      </c>
      <c r="C32" s="20" t="s">
        <v>45</v>
      </c>
      <c r="D32" s="46">
        <v>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3000</v>
      </c>
      <c r="O32" s="47">
        <f t="shared" si="1"/>
        <v>0.26064291920069504</v>
      </c>
      <c r="P32" s="9"/>
    </row>
    <row r="33" spans="1:16" ht="15">
      <c r="A33" s="12"/>
      <c r="B33" s="44">
        <v>569</v>
      </c>
      <c r="C33" s="20" t="s">
        <v>46</v>
      </c>
      <c r="D33" s="46">
        <v>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500</v>
      </c>
      <c r="O33" s="47">
        <f t="shared" si="1"/>
        <v>0.043440486533449174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SUM(D35:D37)</f>
        <v>2448414</v>
      </c>
      <c r="E34" s="31">
        <f t="shared" si="11"/>
        <v>0</v>
      </c>
      <c r="F34" s="31">
        <f t="shared" si="11"/>
        <v>0</v>
      </c>
      <c r="G34" s="31">
        <f t="shared" si="11"/>
        <v>433899</v>
      </c>
      <c r="H34" s="31">
        <f t="shared" si="11"/>
        <v>0</v>
      </c>
      <c r="I34" s="31">
        <f t="shared" si="11"/>
        <v>1707322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4589635</v>
      </c>
      <c r="O34" s="43">
        <f t="shared" si="1"/>
        <v>398.751954821894</v>
      </c>
      <c r="P34" s="9"/>
    </row>
    <row r="35" spans="1:16" ht="15">
      <c r="A35" s="12"/>
      <c r="B35" s="44">
        <v>571</v>
      </c>
      <c r="C35" s="20" t="s">
        <v>48</v>
      </c>
      <c r="D35" s="46">
        <v>60452</v>
      </c>
      <c r="E35" s="46">
        <v>0</v>
      </c>
      <c r="F35" s="46">
        <v>0</v>
      </c>
      <c r="G35" s="46">
        <v>151340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211792</v>
      </c>
      <c r="O35" s="47">
        <f t="shared" si="1"/>
        <v>18.400695047784534</v>
      </c>
      <c r="P35" s="9"/>
    </row>
    <row r="36" spans="1:16" ht="15">
      <c r="A36" s="12"/>
      <c r="B36" s="44">
        <v>572</v>
      </c>
      <c r="C36" s="20" t="s">
        <v>49</v>
      </c>
      <c r="D36" s="46">
        <v>2382162</v>
      </c>
      <c r="E36" s="46">
        <v>0</v>
      </c>
      <c r="F36" s="46">
        <v>0</v>
      </c>
      <c r="G36" s="46">
        <v>282559</v>
      </c>
      <c r="H36" s="46">
        <v>0</v>
      </c>
      <c r="I36" s="46">
        <v>1707322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4372043</v>
      </c>
      <c r="O36" s="47">
        <f t="shared" si="1"/>
        <v>379.84735013032144</v>
      </c>
      <c r="P36" s="9"/>
    </row>
    <row r="37" spans="1:16" ht="15">
      <c r="A37" s="12"/>
      <c r="B37" s="44">
        <v>574</v>
      </c>
      <c r="C37" s="20" t="s">
        <v>50</v>
      </c>
      <c r="D37" s="46">
        <v>5800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5800</v>
      </c>
      <c r="O37" s="47">
        <f t="shared" si="1"/>
        <v>0.5039096437880104</v>
      </c>
      <c r="P37" s="9"/>
    </row>
    <row r="38" spans="1:16" ht="15.75">
      <c r="A38" s="28" t="s">
        <v>52</v>
      </c>
      <c r="B38" s="29"/>
      <c r="C38" s="30"/>
      <c r="D38" s="31">
        <f aca="true" t="shared" si="12" ref="D38:M38">SUM(D39:D41)</f>
        <v>2406437</v>
      </c>
      <c r="E38" s="31">
        <f t="shared" si="12"/>
        <v>0</v>
      </c>
      <c r="F38" s="31">
        <f t="shared" si="12"/>
        <v>3970000</v>
      </c>
      <c r="G38" s="31">
        <f t="shared" si="12"/>
        <v>377460</v>
      </c>
      <c r="H38" s="31">
        <f t="shared" si="12"/>
        <v>0</v>
      </c>
      <c r="I38" s="31">
        <f t="shared" si="12"/>
        <v>366460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7120357</v>
      </c>
      <c r="O38" s="43">
        <f t="shared" si="1"/>
        <v>618.6235447437011</v>
      </c>
      <c r="P38" s="9"/>
    </row>
    <row r="39" spans="1:16" ht="15">
      <c r="A39" s="12"/>
      <c r="B39" s="44">
        <v>581</v>
      </c>
      <c r="C39" s="20" t="s">
        <v>51</v>
      </c>
      <c r="D39" s="46">
        <v>721000</v>
      </c>
      <c r="E39" s="46">
        <v>0</v>
      </c>
      <c r="F39" s="46">
        <v>0</v>
      </c>
      <c r="G39" s="46">
        <v>73852</v>
      </c>
      <c r="H39" s="46">
        <v>0</v>
      </c>
      <c r="I39" s="46">
        <v>366460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1161312</v>
      </c>
      <c r="O39" s="47">
        <f t="shared" si="1"/>
        <v>100.89591659426586</v>
      </c>
      <c r="P39" s="9"/>
    </row>
    <row r="40" spans="1:16" ht="15">
      <c r="A40" s="12"/>
      <c r="B40" s="44">
        <v>585</v>
      </c>
      <c r="C40" s="20" t="s">
        <v>61</v>
      </c>
      <c r="D40" s="46">
        <v>1309437</v>
      </c>
      <c r="E40" s="46">
        <v>0</v>
      </c>
      <c r="F40" s="46">
        <v>3970000</v>
      </c>
      <c r="G40" s="46">
        <v>303608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5583045</v>
      </c>
      <c r="O40" s="47">
        <f t="shared" si="1"/>
        <v>485.0603822762815</v>
      </c>
      <c r="P40" s="9"/>
    </row>
    <row r="41" spans="1:16" ht="15.75" thickBot="1">
      <c r="A41" s="12"/>
      <c r="B41" s="44">
        <v>593</v>
      </c>
      <c r="C41" s="20" t="s">
        <v>56</v>
      </c>
      <c r="D41" s="46">
        <v>376000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376000</v>
      </c>
      <c r="O41" s="47">
        <f t="shared" si="1"/>
        <v>32.66724587315378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SUM(D5,D13,D17,D23,D27,D30,D34,D38)</f>
        <v>18761463</v>
      </c>
      <c r="E42" s="15">
        <f t="shared" si="13"/>
        <v>235351</v>
      </c>
      <c r="F42" s="15">
        <f t="shared" si="13"/>
        <v>4458049</v>
      </c>
      <c r="G42" s="15">
        <f t="shared" si="13"/>
        <v>1121507</v>
      </c>
      <c r="H42" s="15">
        <f t="shared" si="13"/>
        <v>0</v>
      </c>
      <c r="I42" s="15">
        <f t="shared" si="13"/>
        <v>15366781</v>
      </c>
      <c r="J42" s="15">
        <f t="shared" si="13"/>
        <v>1604948</v>
      </c>
      <c r="K42" s="15">
        <f t="shared" si="13"/>
        <v>2617803</v>
      </c>
      <c r="L42" s="15">
        <f t="shared" si="13"/>
        <v>0</v>
      </c>
      <c r="M42" s="15">
        <f t="shared" si="13"/>
        <v>0</v>
      </c>
      <c r="N42" s="15">
        <f>SUM(D42:M42)</f>
        <v>44165902</v>
      </c>
      <c r="O42" s="37">
        <f t="shared" si="1"/>
        <v>3837.176542137272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62</v>
      </c>
      <c r="M44" s="93"/>
      <c r="N44" s="93"/>
      <c r="O44" s="41">
        <v>11510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58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3220029</v>
      </c>
      <c r="E5" s="26">
        <f aca="true" t="shared" si="0" ref="E5:M5">SUM(E6:E12)</f>
        <v>0</v>
      </c>
      <c r="F5" s="26">
        <f t="shared" si="0"/>
        <v>473030</v>
      </c>
      <c r="G5" s="26">
        <f t="shared" si="0"/>
        <v>149063</v>
      </c>
      <c r="H5" s="26">
        <f t="shared" si="0"/>
        <v>0</v>
      </c>
      <c r="I5" s="26">
        <f t="shared" si="0"/>
        <v>0</v>
      </c>
      <c r="J5" s="26">
        <f t="shared" si="0"/>
        <v>1503660</v>
      </c>
      <c r="K5" s="26">
        <f t="shared" si="0"/>
        <v>2253838</v>
      </c>
      <c r="L5" s="26">
        <f t="shared" si="0"/>
        <v>0</v>
      </c>
      <c r="M5" s="26">
        <f t="shared" si="0"/>
        <v>0</v>
      </c>
      <c r="N5" s="27">
        <f>SUM(D5:M5)</f>
        <v>7599620</v>
      </c>
      <c r="O5" s="32">
        <f aca="true" t="shared" si="1" ref="O5:O40">(N5/O$42)</f>
        <v>661.5843997562462</v>
      </c>
      <c r="P5" s="6"/>
    </row>
    <row r="6" spans="1:16" ht="15">
      <c r="A6" s="12"/>
      <c r="B6" s="44">
        <v>511</v>
      </c>
      <c r="C6" s="20" t="s">
        <v>19</v>
      </c>
      <c r="D6" s="46">
        <v>194418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194418</v>
      </c>
      <c r="O6" s="47">
        <f t="shared" si="1"/>
        <v>16.92504570383912</v>
      </c>
      <c r="P6" s="9"/>
    </row>
    <row r="7" spans="1:16" ht="15">
      <c r="A7" s="12"/>
      <c r="B7" s="44">
        <v>512</v>
      </c>
      <c r="C7" s="20" t="s">
        <v>20</v>
      </c>
      <c r="D7" s="46">
        <v>639736</v>
      </c>
      <c r="E7" s="46">
        <v>0</v>
      </c>
      <c r="F7" s="46">
        <v>0</v>
      </c>
      <c r="G7" s="46">
        <v>35745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675481</v>
      </c>
      <c r="O7" s="47">
        <f t="shared" si="1"/>
        <v>58.80395229389745</v>
      </c>
      <c r="P7" s="9"/>
    </row>
    <row r="8" spans="1:16" ht="15">
      <c r="A8" s="12"/>
      <c r="B8" s="44">
        <v>513</v>
      </c>
      <c r="C8" s="20" t="s">
        <v>21</v>
      </c>
      <c r="D8" s="46">
        <v>1286270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356377</v>
      </c>
      <c r="K8" s="46">
        <v>0</v>
      </c>
      <c r="L8" s="46">
        <v>0</v>
      </c>
      <c r="M8" s="46">
        <v>0</v>
      </c>
      <c r="N8" s="46">
        <f t="shared" si="2"/>
        <v>1642647</v>
      </c>
      <c r="O8" s="47">
        <f t="shared" si="1"/>
        <v>143.00052232958998</v>
      </c>
      <c r="P8" s="9"/>
    </row>
    <row r="9" spans="1:16" ht="15">
      <c r="A9" s="12"/>
      <c r="B9" s="44">
        <v>514</v>
      </c>
      <c r="C9" s="20" t="s">
        <v>22</v>
      </c>
      <c r="D9" s="46">
        <v>234015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234015</v>
      </c>
      <c r="O9" s="47">
        <f t="shared" si="1"/>
        <v>20.372159832854532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473030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473030</v>
      </c>
      <c r="O10" s="47">
        <f t="shared" si="1"/>
        <v>41.17959432401845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2253838</v>
      </c>
      <c r="L11" s="46">
        <v>0</v>
      </c>
      <c r="M11" s="46">
        <v>0</v>
      </c>
      <c r="N11" s="46">
        <f t="shared" si="2"/>
        <v>2253838</v>
      </c>
      <c r="O11" s="47">
        <f t="shared" si="1"/>
        <v>196.20771306694525</v>
      </c>
      <c r="P11" s="9"/>
    </row>
    <row r="12" spans="1:16" ht="15">
      <c r="A12" s="12"/>
      <c r="B12" s="44">
        <v>519</v>
      </c>
      <c r="C12" s="20" t="s">
        <v>25</v>
      </c>
      <c r="D12" s="46">
        <v>865590</v>
      </c>
      <c r="E12" s="46">
        <v>0</v>
      </c>
      <c r="F12" s="46">
        <v>0</v>
      </c>
      <c r="G12" s="46">
        <v>113318</v>
      </c>
      <c r="H12" s="46">
        <v>0</v>
      </c>
      <c r="I12" s="46">
        <v>0</v>
      </c>
      <c r="J12" s="46">
        <v>1147283</v>
      </c>
      <c r="K12" s="46">
        <v>0</v>
      </c>
      <c r="L12" s="46">
        <v>0</v>
      </c>
      <c r="M12" s="46">
        <v>0</v>
      </c>
      <c r="N12" s="46">
        <f t="shared" si="2"/>
        <v>2126191</v>
      </c>
      <c r="O12" s="47">
        <f t="shared" si="1"/>
        <v>185.0954122051014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8812142</v>
      </c>
      <c r="E13" s="31">
        <f t="shared" si="3"/>
        <v>44589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8856731</v>
      </c>
      <c r="O13" s="43">
        <f t="shared" si="1"/>
        <v>771.0221119526421</v>
      </c>
      <c r="P13" s="10"/>
    </row>
    <row r="14" spans="1:16" ht="15">
      <c r="A14" s="12"/>
      <c r="B14" s="44">
        <v>521</v>
      </c>
      <c r="C14" s="20" t="s">
        <v>27</v>
      </c>
      <c r="D14" s="46">
        <v>4538913</v>
      </c>
      <c r="E14" s="46">
        <v>17768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4556681</v>
      </c>
      <c r="O14" s="47">
        <f t="shared" si="1"/>
        <v>396.68155305998084</v>
      </c>
      <c r="P14" s="9"/>
    </row>
    <row r="15" spans="1:16" ht="15">
      <c r="A15" s="12"/>
      <c r="B15" s="44">
        <v>522</v>
      </c>
      <c r="C15" s="20" t="s">
        <v>28</v>
      </c>
      <c r="D15" s="46">
        <v>3248382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3248382</v>
      </c>
      <c r="O15" s="47">
        <f t="shared" si="1"/>
        <v>282.78767302167665</v>
      </c>
      <c r="P15" s="9"/>
    </row>
    <row r="16" spans="1:16" ht="15">
      <c r="A16" s="12"/>
      <c r="B16" s="44">
        <v>524</v>
      </c>
      <c r="C16" s="20" t="s">
        <v>29</v>
      </c>
      <c r="D16" s="46">
        <v>1024847</v>
      </c>
      <c r="E16" s="46">
        <v>26821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1051668</v>
      </c>
      <c r="O16" s="47">
        <f t="shared" si="1"/>
        <v>91.5528858709846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0</v>
      </c>
      <c r="E17" s="31">
        <f t="shared" si="5"/>
        <v>64362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9632618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9696980</v>
      </c>
      <c r="O17" s="43">
        <f t="shared" si="1"/>
        <v>844.169931226604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3761287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3761287</v>
      </c>
      <c r="O18" s="47">
        <f t="shared" si="1"/>
        <v>327.43858274571255</v>
      </c>
      <c r="P18" s="9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1959710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1959710</v>
      </c>
      <c r="O19" s="47">
        <f t="shared" si="1"/>
        <v>170.6024201271002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3790306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3790306</v>
      </c>
      <c r="O20" s="47">
        <f t="shared" si="1"/>
        <v>329.9648298076086</v>
      </c>
      <c r="P20" s="9"/>
    </row>
    <row r="21" spans="1:16" ht="15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121315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121315</v>
      </c>
      <c r="O21" s="47">
        <f t="shared" si="1"/>
        <v>10.561069034560807</v>
      </c>
      <c r="P21" s="9"/>
    </row>
    <row r="22" spans="1:16" ht="15">
      <c r="A22" s="12"/>
      <c r="B22" s="44">
        <v>539</v>
      </c>
      <c r="C22" s="20" t="s">
        <v>36</v>
      </c>
      <c r="D22" s="46">
        <v>0</v>
      </c>
      <c r="E22" s="46">
        <v>64362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64362</v>
      </c>
      <c r="O22" s="47">
        <f t="shared" si="1"/>
        <v>5.603029511621833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SUM(D24:D26)</f>
        <v>1204926</v>
      </c>
      <c r="E23" s="31">
        <f t="shared" si="6"/>
        <v>0</v>
      </c>
      <c r="F23" s="31">
        <f t="shared" si="6"/>
        <v>0</v>
      </c>
      <c r="G23" s="31">
        <f t="shared" si="6"/>
        <v>324162</v>
      </c>
      <c r="H23" s="31">
        <f t="shared" si="6"/>
        <v>0</v>
      </c>
      <c r="I23" s="31">
        <f t="shared" si="6"/>
        <v>3765770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9">SUM(D23:M23)</f>
        <v>5294858</v>
      </c>
      <c r="O23" s="43">
        <f t="shared" si="1"/>
        <v>460.94350134935144</v>
      </c>
      <c r="P23" s="10"/>
    </row>
    <row r="24" spans="1:16" ht="15">
      <c r="A24" s="12"/>
      <c r="B24" s="44">
        <v>541</v>
      </c>
      <c r="C24" s="20" t="s">
        <v>38</v>
      </c>
      <c r="D24" s="46">
        <v>1204926</v>
      </c>
      <c r="E24" s="46">
        <v>0</v>
      </c>
      <c r="F24" s="46">
        <v>0</v>
      </c>
      <c r="G24" s="46">
        <v>324162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1529088</v>
      </c>
      <c r="O24" s="47">
        <f t="shared" si="1"/>
        <v>133.1146513449987</v>
      </c>
      <c r="P24" s="9"/>
    </row>
    <row r="25" spans="1:16" ht="15">
      <c r="A25" s="12"/>
      <c r="B25" s="44">
        <v>542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1656875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1656875</v>
      </c>
      <c r="O25" s="47">
        <f t="shared" si="1"/>
        <v>144.23913989727518</v>
      </c>
      <c r="P25" s="9"/>
    </row>
    <row r="26" spans="1:16" ht="15">
      <c r="A26" s="12"/>
      <c r="B26" s="44">
        <v>543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2108895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2108895</v>
      </c>
      <c r="O26" s="47">
        <f t="shared" si="1"/>
        <v>183.58971010707756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SUM(D28:D28)</f>
        <v>63912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63912</v>
      </c>
      <c r="O27" s="43">
        <f t="shared" si="1"/>
        <v>5.563854792373988</v>
      </c>
      <c r="P27" s="10"/>
    </row>
    <row r="28" spans="1:16" ht="15">
      <c r="A28" s="13"/>
      <c r="B28" s="45">
        <v>552</v>
      </c>
      <c r="C28" s="21" t="s">
        <v>42</v>
      </c>
      <c r="D28" s="46">
        <v>63912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63912</v>
      </c>
      <c r="O28" s="47">
        <f t="shared" si="1"/>
        <v>5.563854792373988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SUM(D30:D32)</f>
        <v>67584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67584</v>
      </c>
      <c r="O29" s="43">
        <f t="shared" si="1"/>
        <v>5.883520501436406</v>
      </c>
      <c r="P29" s="10"/>
    </row>
    <row r="30" spans="1:16" ht="15">
      <c r="A30" s="12"/>
      <c r="B30" s="44">
        <v>564</v>
      </c>
      <c r="C30" s="20" t="s">
        <v>44</v>
      </c>
      <c r="D30" s="46">
        <v>61684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6">SUM(D30:M30)</f>
        <v>61684</v>
      </c>
      <c r="O30" s="47">
        <f t="shared" si="1"/>
        <v>5.369896404631322</v>
      </c>
      <c r="P30" s="9"/>
    </row>
    <row r="31" spans="1:16" ht="15">
      <c r="A31" s="12"/>
      <c r="B31" s="44">
        <v>565</v>
      </c>
      <c r="C31" s="20" t="s">
        <v>45</v>
      </c>
      <c r="D31" s="46">
        <v>3000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3000</v>
      </c>
      <c r="O31" s="47">
        <f t="shared" si="1"/>
        <v>0.26116479498563594</v>
      </c>
      <c r="P31" s="9"/>
    </row>
    <row r="32" spans="1:16" ht="15">
      <c r="A32" s="12"/>
      <c r="B32" s="44">
        <v>569</v>
      </c>
      <c r="C32" s="20" t="s">
        <v>46</v>
      </c>
      <c r="D32" s="46">
        <v>2900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2900</v>
      </c>
      <c r="O32" s="47">
        <f t="shared" si="1"/>
        <v>0.2524593018194481</v>
      </c>
      <c r="P32" s="9"/>
    </row>
    <row r="33" spans="1:16" ht="15.75">
      <c r="A33" s="28" t="s">
        <v>47</v>
      </c>
      <c r="B33" s="29"/>
      <c r="C33" s="30"/>
      <c r="D33" s="31">
        <f aca="true" t="shared" si="11" ref="D33:M33">SUM(D34:D36)</f>
        <v>2437235</v>
      </c>
      <c r="E33" s="31">
        <f t="shared" si="11"/>
        <v>0</v>
      </c>
      <c r="F33" s="31">
        <f t="shared" si="11"/>
        <v>0</v>
      </c>
      <c r="G33" s="31">
        <f t="shared" si="11"/>
        <v>391188</v>
      </c>
      <c r="H33" s="31">
        <f t="shared" si="11"/>
        <v>0</v>
      </c>
      <c r="I33" s="31">
        <f t="shared" si="11"/>
        <v>1467057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4295480</v>
      </c>
      <c r="O33" s="43">
        <f t="shared" si="1"/>
        <v>373.9427178549665</v>
      </c>
      <c r="P33" s="9"/>
    </row>
    <row r="34" spans="1:16" ht="15">
      <c r="A34" s="12"/>
      <c r="B34" s="44">
        <v>571</v>
      </c>
      <c r="C34" s="20" t="s">
        <v>48</v>
      </c>
      <c r="D34" s="46">
        <v>58123</v>
      </c>
      <c r="E34" s="46">
        <v>0</v>
      </c>
      <c r="F34" s="46">
        <v>0</v>
      </c>
      <c r="G34" s="46">
        <v>2810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60933</v>
      </c>
      <c r="O34" s="47">
        <f t="shared" si="1"/>
        <v>5.3045181509532515</v>
      </c>
      <c r="P34" s="9"/>
    </row>
    <row r="35" spans="1:16" ht="15">
      <c r="A35" s="12"/>
      <c r="B35" s="44">
        <v>572</v>
      </c>
      <c r="C35" s="20" t="s">
        <v>49</v>
      </c>
      <c r="D35" s="46">
        <v>2363457</v>
      </c>
      <c r="E35" s="46">
        <v>0</v>
      </c>
      <c r="F35" s="46">
        <v>0</v>
      </c>
      <c r="G35" s="46">
        <v>388378</v>
      </c>
      <c r="H35" s="46">
        <v>0</v>
      </c>
      <c r="I35" s="46">
        <v>1467057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4218892</v>
      </c>
      <c r="O35" s="47">
        <f t="shared" si="1"/>
        <v>367.2753547488465</v>
      </c>
      <c r="P35" s="9"/>
    </row>
    <row r="36" spans="1:16" ht="15">
      <c r="A36" s="12"/>
      <c r="B36" s="44">
        <v>574</v>
      </c>
      <c r="C36" s="20" t="s">
        <v>50</v>
      </c>
      <c r="D36" s="46">
        <v>15655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15655</v>
      </c>
      <c r="O36" s="47">
        <f t="shared" si="1"/>
        <v>1.3628449551667101</v>
      </c>
      <c r="P36" s="9"/>
    </row>
    <row r="37" spans="1:16" ht="15.75">
      <c r="A37" s="28" t="s">
        <v>52</v>
      </c>
      <c r="B37" s="29"/>
      <c r="C37" s="30"/>
      <c r="D37" s="31">
        <f aca="true" t="shared" si="12" ref="D37:M37">SUM(D38:D39)</f>
        <v>1857000</v>
      </c>
      <c r="E37" s="31">
        <f t="shared" si="12"/>
        <v>1836000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358409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4051409</v>
      </c>
      <c r="O37" s="43">
        <f t="shared" si="1"/>
        <v>352.6951336293201</v>
      </c>
      <c r="P37" s="9"/>
    </row>
    <row r="38" spans="1:16" ht="15">
      <c r="A38" s="12"/>
      <c r="B38" s="44">
        <v>581</v>
      </c>
      <c r="C38" s="20" t="s">
        <v>51</v>
      </c>
      <c r="D38" s="46">
        <v>857000</v>
      </c>
      <c r="E38" s="46">
        <v>1836000</v>
      </c>
      <c r="F38" s="46">
        <v>0</v>
      </c>
      <c r="G38" s="46">
        <v>0</v>
      </c>
      <c r="H38" s="46">
        <v>0</v>
      </c>
      <c r="I38" s="46">
        <v>358409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3051409</v>
      </c>
      <c r="O38" s="47">
        <f t="shared" si="1"/>
        <v>265.64020196744144</v>
      </c>
      <c r="P38" s="9"/>
    </row>
    <row r="39" spans="1:16" ht="15.75" thickBot="1">
      <c r="A39" s="12"/>
      <c r="B39" s="44">
        <v>593</v>
      </c>
      <c r="C39" s="20" t="s">
        <v>56</v>
      </c>
      <c r="D39" s="46">
        <v>1000000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1000000</v>
      </c>
      <c r="O39" s="47">
        <f t="shared" si="1"/>
        <v>87.05493166187864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SUM(D5,D13,D17,D23,D27,D29,D33,D37)</f>
        <v>17662828</v>
      </c>
      <c r="E40" s="15">
        <f t="shared" si="13"/>
        <v>1944951</v>
      </c>
      <c r="F40" s="15">
        <f t="shared" si="13"/>
        <v>473030</v>
      </c>
      <c r="G40" s="15">
        <f t="shared" si="13"/>
        <v>864413</v>
      </c>
      <c r="H40" s="15">
        <f t="shared" si="13"/>
        <v>0</v>
      </c>
      <c r="I40" s="15">
        <f t="shared" si="13"/>
        <v>15223854</v>
      </c>
      <c r="J40" s="15">
        <f t="shared" si="13"/>
        <v>1503660</v>
      </c>
      <c r="K40" s="15">
        <f t="shared" si="13"/>
        <v>2253838</v>
      </c>
      <c r="L40" s="15">
        <f t="shared" si="13"/>
        <v>0</v>
      </c>
      <c r="M40" s="15">
        <f t="shared" si="13"/>
        <v>0</v>
      </c>
      <c r="N40" s="15">
        <f>SUM(D40:M40)</f>
        <v>39926574</v>
      </c>
      <c r="O40" s="37">
        <f t="shared" si="1"/>
        <v>3475.8051710629406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57</v>
      </c>
      <c r="M42" s="93"/>
      <c r="N42" s="93"/>
      <c r="O42" s="41">
        <v>11487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3063174</v>
      </c>
      <c r="E5" s="26">
        <f aca="true" t="shared" si="0" ref="E5:M5">SUM(E6:E12)</f>
        <v>0</v>
      </c>
      <c r="F5" s="26">
        <f t="shared" si="0"/>
        <v>473950</v>
      </c>
      <c r="G5" s="26">
        <f t="shared" si="0"/>
        <v>167705</v>
      </c>
      <c r="H5" s="26">
        <f t="shared" si="0"/>
        <v>0</v>
      </c>
      <c r="I5" s="26">
        <f t="shared" si="0"/>
        <v>0</v>
      </c>
      <c r="J5" s="26">
        <f t="shared" si="0"/>
        <v>1357436</v>
      </c>
      <c r="K5" s="26">
        <f t="shared" si="0"/>
        <v>2149387</v>
      </c>
      <c r="L5" s="26">
        <f t="shared" si="0"/>
        <v>0</v>
      </c>
      <c r="M5" s="26">
        <f t="shared" si="0"/>
        <v>0</v>
      </c>
      <c r="N5" s="27">
        <f>SUM(D5:M5)</f>
        <v>7211652</v>
      </c>
      <c r="O5" s="32">
        <f aca="true" t="shared" si="1" ref="O5:O40">(N5/O$42)</f>
        <v>598.2291165491497</v>
      </c>
      <c r="P5" s="6"/>
    </row>
    <row r="6" spans="1:16" ht="15">
      <c r="A6" s="12"/>
      <c r="B6" s="44">
        <v>511</v>
      </c>
      <c r="C6" s="20" t="s">
        <v>19</v>
      </c>
      <c r="D6" s="46">
        <v>172504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172504</v>
      </c>
      <c r="O6" s="47">
        <f t="shared" si="1"/>
        <v>14.309746992948984</v>
      </c>
      <c r="P6" s="9"/>
    </row>
    <row r="7" spans="1:16" ht="15">
      <c r="A7" s="12"/>
      <c r="B7" s="44">
        <v>512</v>
      </c>
      <c r="C7" s="20" t="s">
        <v>20</v>
      </c>
      <c r="D7" s="46">
        <v>611290</v>
      </c>
      <c r="E7" s="46">
        <v>0</v>
      </c>
      <c r="F7" s="46">
        <v>0</v>
      </c>
      <c r="G7" s="46">
        <v>54419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665709</v>
      </c>
      <c r="O7" s="47">
        <f t="shared" si="1"/>
        <v>55.22264620489423</v>
      </c>
      <c r="P7" s="9"/>
    </row>
    <row r="8" spans="1:16" ht="15">
      <c r="A8" s="12"/>
      <c r="B8" s="44">
        <v>513</v>
      </c>
      <c r="C8" s="20" t="s">
        <v>21</v>
      </c>
      <c r="D8" s="46">
        <v>1223743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329474</v>
      </c>
      <c r="K8" s="46">
        <v>0</v>
      </c>
      <c r="L8" s="46">
        <v>0</v>
      </c>
      <c r="M8" s="46">
        <v>0</v>
      </c>
      <c r="N8" s="46">
        <f t="shared" si="2"/>
        <v>1553217</v>
      </c>
      <c r="O8" s="47">
        <f t="shared" si="1"/>
        <v>128.84421401907923</v>
      </c>
      <c r="P8" s="9"/>
    </row>
    <row r="9" spans="1:16" ht="15">
      <c r="A9" s="12"/>
      <c r="B9" s="44">
        <v>514</v>
      </c>
      <c r="C9" s="20" t="s">
        <v>22</v>
      </c>
      <c r="D9" s="46">
        <v>243851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243851</v>
      </c>
      <c r="O9" s="47">
        <f t="shared" si="1"/>
        <v>20.228204064703444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473950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473950</v>
      </c>
      <c r="O10" s="47">
        <f t="shared" si="1"/>
        <v>39.31563666528412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2149387</v>
      </c>
      <c r="L11" s="46">
        <v>0</v>
      </c>
      <c r="M11" s="46">
        <v>0</v>
      </c>
      <c r="N11" s="46">
        <f t="shared" si="2"/>
        <v>2149387</v>
      </c>
      <c r="O11" s="47">
        <f t="shared" si="1"/>
        <v>178.29838241393614</v>
      </c>
      <c r="P11" s="9"/>
    </row>
    <row r="12" spans="1:16" ht="15">
      <c r="A12" s="12"/>
      <c r="B12" s="44">
        <v>519</v>
      </c>
      <c r="C12" s="20" t="s">
        <v>25</v>
      </c>
      <c r="D12" s="46">
        <v>811786</v>
      </c>
      <c r="E12" s="46">
        <v>0</v>
      </c>
      <c r="F12" s="46">
        <v>0</v>
      </c>
      <c r="G12" s="46">
        <v>113286</v>
      </c>
      <c r="H12" s="46">
        <v>0</v>
      </c>
      <c r="I12" s="46">
        <v>0</v>
      </c>
      <c r="J12" s="46">
        <v>1027962</v>
      </c>
      <c r="K12" s="46">
        <v>0</v>
      </c>
      <c r="L12" s="46">
        <v>0</v>
      </c>
      <c r="M12" s="46">
        <v>0</v>
      </c>
      <c r="N12" s="46">
        <f t="shared" si="2"/>
        <v>1953034</v>
      </c>
      <c r="O12" s="47">
        <f t="shared" si="1"/>
        <v>162.0102861883036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8363455</v>
      </c>
      <c r="E13" s="31">
        <f t="shared" si="3"/>
        <v>246370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8609825</v>
      </c>
      <c r="O13" s="43">
        <f t="shared" si="1"/>
        <v>714.2119452509332</v>
      </c>
      <c r="P13" s="10"/>
    </row>
    <row r="14" spans="1:16" ht="15">
      <c r="A14" s="12"/>
      <c r="B14" s="44">
        <v>521</v>
      </c>
      <c r="C14" s="20" t="s">
        <v>27</v>
      </c>
      <c r="D14" s="46">
        <v>4332139</v>
      </c>
      <c r="E14" s="46">
        <v>4521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4336660</v>
      </c>
      <c r="O14" s="47">
        <f t="shared" si="1"/>
        <v>359.7395271671506</v>
      </c>
      <c r="P14" s="9"/>
    </row>
    <row r="15" spans="1:16" ht="15">
      <c r="A15" s="12"/>
      <c r="B15" s="44">
        <v>522</v>
      </c>
      <c r="C15" s="20" t="s">
        <v>28</v>
      </c>
      <c r="D15" s="46">
        <v>2927056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2927056</v>
      </c>
      <c r="O15" s="47">
        <f t="shared" si="1"/>
        <v>242.80846121941104</v>
      </c>
      <c r="P15" s="9"/>
    </row>
    <row r="16" spans="1:16" ht="15">
      <c r="A16" s="12"/>
      <c r="B16" s="44">
        <v>524</v>
      </c>
      <c r="C16" s="20" t="s">
        <v>29</v>
      </c>
      <c r="D16" s="46">
        <v>1103260</v>
      </c>
      <c r="E16" s="46">
        <v>241849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1345109</v>
      </c>
      <c r="O16" s="47">
        <f t="shared" si="1"/>
        <v>111.58100373289092</v>
      </c>
      <c r="P16" s="9"/>
    </row>
    <row r="17" spans="1:16" ht="15">
      <c r="A17" s="12"/>
      <c r="B17" s="44">
        <v>525</v>
      </c>
      <c r="C17" s="20" t="s">
        <v>30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</v>
      </c>
      <c r="O17" s="47">
        <f t="shared" si="1"/>
        <v>0.0829531314807134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0</v>
      </c>
      <c r="E18" s="31">
        <f t="shared" si="5"/>
        <v>69347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9271708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9341055</v>
      </c>
      <c r="O18" s="43">
        <f t="shared" si="1"/>
        <v>774.8697635835753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3615331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3615331</v>
      </c>
      <c r="O19" s="47">
        <f t="shared" si="1"/>
        <v>299.9030277892991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1966716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1966716</v>
      </c>
      <c r="O20" s="47">
        <f t="shared" si="1"/>
        <v>163.14525093322274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3615263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3615263</v>
      </c>
      <c r="O21" s="47">
        <f t="shared" si="1"/>
        <v>299.89738697635835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74398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74398</v>
      </c>
      <c r="O22" s="47">
        <f t="shared" si="1"/>
        <v>6.171547075902115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69347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69347</v>
      </c>
      <c r="O23" s="47">
        <f t="shared" si="1"/>
        <v>5.752550808793032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SUM(D25:D27)</f>
        <v>1146118</v>
      </c>
      <c r="E24" s="31">
        <f t="shared" si="6"/>
        <v>0</v>
      </c>
      <c r="F24" s="31">
        <f t="shared" si="6"/>
        <v>0</v>
      </c>
      <c r="G24" s="31">
        <f t="shared" si="6"/>
        <v>340097</v>
      </c>
      <c r="H24" s="31">
        <f t="shared" si="6"/>
        <v>0</v>
      </c>
      <c r="I24" s="31">
        <f t="shared" si="6"/>
        <v>3185233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0">SUM(D24:M24)</f>
        <v>4671448</v>
      </c>
      <c r="O24" s="43">
        <f t="shared" si="1"/>
        <v>387.51124014931565</v>
      </c>
      <c r="P24" s="10"/>
    </row>
    <row r="25" spans="1:16" ht="15">
      <c r="A25" s="12"/>
      <c r="B25" s="44">
        <v>541</v>
      </c>
      <c r="C25" s="20" t="s">
        <v>38</v>
      </c>
      <c r="D25" s="46">
        <v>1146118</v>
      </c>
      <c r="E25" s="46">
        <v>0</v>
      </c>
      <c r="F25" s="46">
        <v>0</v>
      </c>
      <c r="G25" s="46">
        <v>340097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1486215</v>
      </c>
      <c r="O25" s="47">
        <f t="shared" si="1"/>
        <v>123.28618830360845</v>
      </c>
      <c r="P25" s="9"/>
    </row>
    <row r="26" spans="1:16" ht="15">
      <c r="A26" s="12"/>
      <c r="B26" s="44">
        <v>542</v>
      </c>
      <c r="C26" s="20" t="s">
        <v>39</v>
      </c>
      <c r="D26" s="46"/>
      <c r="E26" s="46">
        <v>0</v>
      </c>
      <c r="F26" s="46">
        <v>0</v>
      </c>
      <c r="G26" s="46">
        <v>0</v>
      </c>
      <c r="H26" s="46">
        <v>0</v>
      </c>
      <c r="I26" s="46">
        <v>1209324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1209324</v>
      </c>
      <c r="O26" s="47">
        <f t="shared" si="1"/>
        <v>100.31721277478225</v>
      </c>
      <c r="P26" s="9"/>
    </row>
    <row r="27" spans="1:16" ht="15">
      <c r="A27" s="12"/>
      <c r="B27" s="44">
        <v>543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1975909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1975909</v>
      </c>
      <c r="O27" s="47">
        <f t="shared" si="1"/>
        <v>163.90783907092492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57406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57406</v>
      </c>
      <c r="O28" s="43">
        <f t="shared" si="1"/>
        <v>4.762007465781833</v>
      </c>
      <c r="P28" s="10"/>
    </row>
    <row r="29" spans="1:16" ht="15">
      <c r="A29" s="13"/>
      <c r="B29" s="45">
        <v>552</v>
      </c>
      <c r="C29" s="21" t="s">
        <v>42</v>
      </c>
      <c r="D29" s="46">
        <v>57406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57406</v>
      </c>
      <c r="O29" s="47">
        <f t="shared" si="1"/>
        <v>4.762007465781833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SUM(D31:D33)</f>
        <v>80714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80714</v>
      </c>
      <c r="O30" s="43">
        <f t="shared" si="1"/>
        <v>6.695479054334301</v>
      </c>
      <c r="P30" s="10"/>
    </row>
    <row r="31" spans="1:16" ht="15">
      <c r="A31" s="12"/>
      <c r="B31" s="44">
        <v>564</v>
      </c>
      <c r="C31" s="20" t="s">
        <v>44</v>
      </c>
      <c r="D31" s="46">
        <v>64014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64014</v>
      </c>
      <c r="O31" s="47">
        <f t="shared" si="1"/>
        <v>5.310161758606387</v>
      </c>
      <c r="P31" s="9"/>
    </row>
    <row r="32" spans="1:16" ht="15">
      <c r="A32" s="12"/>
      <c r="B32" s="44">
        <v>565</v>
      </c>
      <c r="C32" s="20" t="s">
        <v>45</v>
      </c>
      <c r="D32" s="46">
        <v>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3000</v>
      </c>
      <c r="O32" s="47">
        <f t="shared" si="1"/>
        <v>0.2488593944421402</v>
      </c>
      <c r="P32" s="9"/>
    </row>
    <row r="33" spans="1:16" ht="15">
      <c r="A33" s="12"/>
      <c r="B33" s="44">
        <v>569</v>
      </c>
      <c r="C33" s="20" t="s">
        <v>46</v>
      </c>
      <c r="D33" s="46">
        <v>13700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13700</v>
      </c>
      <c r="O33" s="47">
        <f t="shared" si="1"/>
        <v>1.1364579012857736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SUM(D35:D37)</f>
        <v>2310604</v>
      </c>
      <c r="E34" s="31">
        <f t="shared" si="11"/>
        <v>0</v>
      </c>
      <c r="F34" s="31">
        <f t="shared" si="11"/>
        <v>0</v>
      </c>
      <c r="G34" s="31">
        <f t="shared" si="11"/>
        <v>1624613</v>
      </c>
      <c r="H34" s="31">
        <f t="shared" si="11"/>
        <v>0</v>
      </c>
      <c r="I34" s="31">
        <f t="shared" si="11"/>
        <v>1771520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5706737</v>
      </c>
      <c r="O34" s="43">
        <f t="shared" si="1"/>
        <v>473.39170468685194</v>
      </c>
      <c r="P34" s="9"/>
    </row>
    <row r="35" spans="1:16" ht="15">
      <c r="A35" s="12"/>
      <c r="B35" s="44">
        <v>571</v>
      </c>
      <c r="C35" s="20" t="s">
        <v>48</v>
      </c>
      <c r="D35" s="46">
        <v>55797</v>
      </c>
      <c r="E35" s="46">
        <v>0</v>
      </c>
      <c r="F35" s="46">
        <v>0</v>
      </c>
      <c r="G35" s="46">
        <v>1105107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1160904</v>
      </c>
      <c r="O35" s="47">
        <f t="shared" si="1"/>
        <v>96.3006221484861</v>
      </c>
      <c r="P35" s="9"/>
    </row>
    <row r="36" spans="1:16" ht="15">
      <c r="A36" s="12"/>
      <c r="B36" s="44">
        <v>572</v>
      </c>
      <c r="C36" s="20" t="s">
        <v>49</v>
      </c>
      <c r="D36" s="46">
        <v>2234007</v>
      </c>
      <c r="E36" s="46">
        <v>0</v>
      </c>
      <c r="F36" s="46">
        <v>0</v>
      </c>
      <c r="G36" s="46">
        <v>519506</v>
      </c>
      <c r="H36" s="46">
        <v>0</v>
      </c>
      <c r="I36" s="46">
        <v>1771520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4525033</v>
      </c>
      <c r="O36" s="47">
        <f t="shared" si="1"/>
        <v>375.36565740356696</v>
      </c>
      <c r="P36" s="9"/>
    </row>
    <row r="37" spans="1:16" ht="15">
      <c r="A37" s="12"/>
      <c r="B37" s="44">
        <v>574</v>
      </c>
      <c r="C37" s="20" t="s">
        <v>50</v>
      </c>
      <c r="D37" s="46">
        <v>20800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20800</v>
      </c>
      <c r="O37" s="47">
        <f t="shared" si="1"/>
        <v>1.7254251347988387</v>
      </c>
      <c r="P37" s="9"/>
    </row>
    <row r="38" spans="1:16" ht="15.75">
      <c r="A38" s="28" t="s">
        <v>52</v>
      </c>
      <c r="B38" s="29"/>
      <c r="C38" s="30"/>
      <c r="D38" s="31">
        <f aca="true" t="shared" si="12" ref="D38:M38">SUM(D39:D39)</f>
        <v>549000</v>
      </c>
      <c r="E38" s="31">
        <f t="shared" si="12"/>
        <v>2000000</v>
      </c>
      <c r="F38" s="31">
        <f t="shared" si="12"/>
        <v>0</v>
      </c>
      <c r="G38" s="31">
        <f t="shared" si="12"/>
        <v>73860</v>
      </c>
      <c r="H38" s="31">
        <f t="shared" si="12"/>
        <v>0</v>
      </c>
      <c r="I38" s="31">
        <f t="shared" si="12"/>
        <v>461391</v>
      </c>
      <c r="J38" s="31">
        <f t="shared" si="12"/>
        <v>7500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3091751</v>
      </c>
      <c r="O38" s="43">
        <f t="shared" si="1"/>
        <v>256.47042720862714</v>
      </c>
      <c r="P38" s="9"/>
    </row>
    <row r="39" spans="1:16" ht="15.75" thickBot="1">
      <c r="A39" s="12"/>
      <c r="B39" s="44">
        <v>581</v>
      </c>
      <c r="C39" s="20" t="s">
        <v>51</v>
      </c>
      <c r="D39" s="46">
        <v>549000</v>
      </c>
      <c r="E39" s="46">
        <v>2000000</v>
      </c>
      <c r="F39" s="46">
        <v>0</v>
      </c>
      <c r="G39" s="46">
        <v>73860</v>
      </c>
      <c r="H39" s="46">
        <v>0</v>
      </c>
      <c r="I39" s="46">
        <v>461391</v>
      </c>
      <c r="J39" s="46">
        <v>7500</v>
      </c>
      <c r="K39" s="46">
        <v>0</v>
      </c>
      <c r="L39" s="46">
        <v>0</v>
      </c>
      <c r="M39" s="46">
        <v>0</v>
      </c>
      <c r="N39" s="46">
        <f>SUM(D39:M39)</f>
        <v>3091751</v>
      </c>
      <c r="O39" s="47">
        <f t="shared" si="1"/>
        <v>256.47042720862714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SUM(D5,D13,D18,D24,D28,D30,D34,D38)</f>
        <v>15570471</v>
      </c>
      <c r="E40" s="15">
        <f t="shared" si="13"/>
        <v>2315717</v>
      </c>
      <c r="F40" s="15">
        <f t="shared" si="13"/>
        <v>473950</v>
      </c>
      <c r="G40" s="15">
        <f t="shared" si="13"/>
        <v>2206275</v>
      </c>
      <c r="H40" s="15">
        <f t="shared" si="13"/>
        <v>0</v>
      </c>
      <c r="I40" s="15">
        <f t="shared" si="13"/>
        <v>14689852</v>
      </c>
      <c r="J40" s="15">
        <f t="shared" si="13"/>
        <v>1364936</v>
      </c>
      <c r="K40" s="15">
        <f t="shared" si="13"/>
        <v>2149387</v>
      </c>
      <c r="L40" s="15">
        <f t="shared" si="13"/>
        <v>0</v>
      </c>
      <c r="M40" s="15">
        <f t="shared" si="13"/>
        <v>0</v>
      </c>
      <c r="N40" s="15">
        <f>SUM(D40:M40)</f>
        <v>38770588</v>
      </c>
      <c r="O40" s="37">
        <f t="shared" si="1"/>
        <v>3216.141683948569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53</v>
      </c>
      <c r="M42" s="93"/>
      <c r="N42" s="93"/>
      <c r="O42" s="41">
        <v>12055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2835918</v>
      </c>
      <c r="E5" s="26">
        <f t="shared" si="0"/>
        <v>0</v>
      </c>
      <c r="F5" s="26">
        <f t="shared" si="0"/>
        <v>473950</v>
      </c>
      <c r="G5" s="26">
        <f t="shared" si="0"/>
        <v>186802</v>
      </c>
      <c r="H5" s="26">
        <f t="shared" si="0"/>
        <v>0</v>
      </c>
      <c r="I5" s="26">
        <f t="shared" si="0"/>
        <v>0</v>
      </c>
      <c r="J5" s="26">
        <f t="shared" si="0"/>
        <v>1389479</v>
      </c>
      <c r="K5" s="26">
        <f t="shared" si="0"/>
        <v>1823928</v>
      </c>
      <c r="L5" s="26">
        <f t="shared" si="0"/>
        <v>0</v>
      </c>
      <c r="M5" s="26">
        <f t="shared" si="0"/>
        <v>0</v>
      </c>
      <c r="N5" s="27">
        <f>SUM(D5:M5)</f>
        <v>6710077</v>
      </c>
      <c r="O5" s="32">
        <f aca="true" t="shared" si="1" ref="O5:O40">(N5/O$42)</f>
        <v>559.2662943823971</v>
      </c>
      <c r="P5" s="6"/>
    </row>
    <row r="6" spans="1:16" ht="15">
      <c r="A6" s="12"/>
      <c r="B6" s="44">
        <v>511</v>
      </c>
      <c r="C6" s="20" t="s">
        <v>19</v>
      </c>
      <c r="D6" s="46">
        <v>122494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122494</v>
      </c>
      <c r="O6" s="47">
        <f t="shared" si="1"/>
        <v>10.209534922487082</v>
      </c>
      <c r="P6" s="9"/>
    </row>
    <row r="7" spans="1:16" ht="15">
      <c r="A7" s="12"/>
      <c r="B7" s="44">
        <v>512</v>
      </c>
      <c r="C7" s="20" t="s">
        <v>20</v>
      </c>
      <c r="D7" s="46">
        <v>589917</v>
      </c>
      <c r="E7" s="46">
        <v>0</v>
      </c>
      <c r="F7" s="46">
        <v>0</v>
      </c>
      <c r="G7" s="46">
        <v>71874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661791</v>
      </c>
      <c r="O7" s="47">
        <f t="shared" si="1"/>
        <v>55.15844307384564</v>
      </c>
      <c r="P7" s="9"/>
    </row>
    <row r="8" spans="1:16" ht="15">
      <c r="A8" s="12"/>
      <c r="B8" s="44">
        <v>513</v>
      </c>
      <c r="C8" s="20" t="s">
        <v>21</v>
      </c>
      <c r="D8" s="46">
        <v>1044068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291453</v>
      </c>
      <c r="K8" s="46">
        <v>0</v>
      </c>
      <c r="L8" s="46">
        <v>0</v>
      </c>
      <c r="M8" s="46">
        <v>0</v>
      </c>
      <c r="N8" s="46">
        <f t="shared" si="2"/>
        <v>1335521</v>
      </c>
      <c r="O8" s="47">
        <f t="shared" si="1"/>
        <v>111.31196866144357</v>
      </c>
      <c r="P8" s="9"/>
    </row>
    <row r="9" spans="1:16" ht="15">
      <c r="A9" s="12"/>
      <c r="B9" s="44">
        <v>514</v>
      </c>
      <c r="C9" s="20" t="s">
        <v>22</v>
      </c>
      <c r="D9" s="46">
        <v>250759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250759</v>
      </c>
      <c r="O9" s="47">
        <f t="shared" si="1"/>
        <v>20.90006667777963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473950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473950</v>
      </c>
      <c r="O10" s="47">
        <f t="shared" si="1"/>
        <v>39.50241706951159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1823928</v>
      </c>
      <c r="L11" s="46">
        <v>0</v>
      </c>
      <c r="M11" s="46">
        <v>0</v>
      </c>
      <c r="N11" s="46">
        <f t="shared" si="2"/>
        <v>1823928</v>
      </c>
      <c r="O11" s="47">
        <f t="shared" si="1"/>
        <v>152.01933655609267</v>
      </c>
      <c r="P11" s="9"/>
    </row>
    <row r="12" spans="1:16" ht="15">
      <c r="A12" s="12"/>
      <c r="B12" s="44">
        <v>519</v>
      </c>
      <c r="C12" s="20" t="s">
        <v>25</v>
      </c>
      <c r="D12" s="46">
        <v>828680</v>
      </c>
      <c r="E12" s="46">
        <v>0</v>
      </c>
      <c r="F12" s="46">
        <v>0</v>
      </c>
      <c r="G12" s="46">
        <v>114928</v>
      </c>
      <c r="H12" s="46">
        <v>0</v>
      </c>
      <c r="I12" s="46">
        <v>0</v>
      </c>
      <c r="J12" s="46">
        <v>1098026</v>
      </c>
      <c r="K12" s="46">
        <v>0</v>
      </c>
      <c r="L12" s="46">
        <v>0</v>
      </c>
      <c r="M12" s="46">
        <v>0</v>
      </c>
      <c r="N12" s="46">
        <f t="shared" si="2"/>
        <v>2041634</v>
      </c>
      <c r="O12" s="47">
        <f t="shared" si="1"/>
        <v>170.16452742123687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8421308</v>
      </c>
      <c r="E13" s="31">
        <f t="shared" si="3"/>
        <v>64426</v>
      </c>
      <c r="F13" s="31">
        <f t="shared" si="3"/>
        <v>0</v>
      </c>
      <c r="G13" s="31">
        <f t="shared" si="3"/>
        <v>349635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8835369</v>
      </c>
      <c r="O13" s="43">
        <f t="shared" si="1"/>
        <v>736.4034839139856</v>
      </c>
      <c r="P13" s="10"/>
    </row>
    <row r="14" spans="1:16" ht="15">
      <c r="A14" s="12"/>
      <c r="B14" s="44">
        <v>521</v>
      </c>
      <c r="C14" s="20" t="s">
        <v>27</v>
      </c>
      <c r="D14" s="46">
        <v>4352393</v>
      </c>
      <c r="E14" s="46">
        <v>12075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4364468</v>
      </c>
      <c r="O14" s="47">
        <f t="shared" si="1"/>
        <v>363.76629438239706</v>
      </c>
      <c r="P14" s="9"/>
    </row>
    <row r="15" spans="1:16" ht="15">
      <c r="A15" s="12"/>
      <c r="B15" s="44">
        <v>522</v>
      </c>
      <c r="C15" s="20" t="s">
        <v>28</v>
      </c>
      <c r="D15" s="46">
        <v>3008403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3008403</v>
      </c>
      <c r="O15" s="47">
        <f t="shared" si="1"/>
        <v>250.7420403400567</v>
      </c>
      <c r="P15" s="9"/>
    </row>
    <row r="16" spans="1:16" ht="15">
      <c r="A16" s="12"/>
      <c r="B16" s="44">
        <v>524</v>
      </c>
      <c r="C16" s="20" t="s">
        <v>29</v>
      </c>
      <c r="D16" s="46">
        <v>1059762</v>
      </c>
      <c r="E16" s="46">
        <v>52351</v>
      </c>
      <c r="F16" s="46">
        <v>0</v>
      </c>
      <c r="G16" s="46">
        <v>349635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1461748</v>
      </c>
      <c r="O16" s="47">
        <f t="shared" si="1"/>
        <v>121.83263877312885</v>
      </c>
      <c r="P16" s="9"/>
    </row>
    <row r="17" spans="1:16" ht="15">
      <c r="A17" s="12"/>
      <c r="B17" s="44">
        <v>525</v>
      </c>
      <c r="C17" s="20" t="s">
        <v>30</v>
      </c>
      <c r="D17" s="46">
        <v>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750</v>
      </c>
      <c r="O17" s="47">
        <f t="shared" si="1"/>
        <v>0.06251041840306718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0</v>
      </c>
      <c r="E18" s="31">
        <f t="shared" si="5"/>
        <v>73331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8838423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8911754</v>
      </c>
      <c r="O18" s="43">
        <f t="shared" si="1"/>
        <v>742.7699616602767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3960866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3960866</v>
      </c>
      <c r="O19" s="47">
        <f t="shared" si="1"/>
        <v>330.1271878646441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1624143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1624143</v>
      </c>
      <c r="O20" s="47">
        <f t="shared" si="1"/>
        <v>135.36781130188365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3188117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3188117</v>
      </c>
      <c r="O21" s="47">
        <f t="shared" si="1"/>
        <v>265.7207034505751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65297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65297</v>
      </c>
      <c r="O22" s="47">
        <f t="shared" si="1"/>
        <v>5.442323720620103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73331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73331</v>
      </c>
      <c r="O23" s="47">
        <f t="shared" si="1"/>
        <v>6.111935322553759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SUM(D25:D27)</f>
        <v>1263003</v>
      </c>
      <c r="E24" s="31">
        <f t="shared" si="6"/>
        <v>0</v>
      </c>
      <c r="F24" s="31">
        <f t="shared" si="6"/>
        <v>0</v>
      </c>
      <c r="G24" s="31">
        <f t="shared" si="6"/>
        <v>358043</v>
      </c>
      <c r="H24" s="31">
        <f t="shared" si="6"/>
        <v>0</v>
      </c>
      <c r="I24" s="31">
        <f t="shared" si="6"/>
        <v>3552671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0">SUM(D24:M24)</f>
        <v>5173717</v>
      </c>
      <c r="O24" s="43">
        <f t="shared" si="1"/>
        <v>431.21495249208203</v>
      </c>
      <c r="P24" s="10"/>
    </row>
    <row r="25" spans="1:16" ht="15">
      <c r="A25" s="12"/>
      <c r="B25" s="44">
        <v>541</v>
      </c>
      <c r="C25" s="20" t="s">
        <v>38</v>
      </c>
      <c r="D25" s="46">
        <v>1263003</v>
      </c>
      <c r="E25" s="46">
        <v>0</v>
      </c>
      <c r="F25" s="46">
        <v>0</v>
      </c>
      <c r="G25" s="46">
        <v>358043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1621046</v>
      </c>
      <c r="O25" s="47">
        <f t="shared" si="1"/>
        <v>135.10968494749125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1236176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1236176</v>
      </c>
      <c r="O26" s="47">
        <f t="shared" si="1"/>
        <v>103.0318386397733</v>
      </c>
      <c r="P26" s="9"/>
    </row>
    <row r="27" spans="1:16" ht="15">
      <c r="A27" s="12"/>
      <c r="B27" s="44">
        <v>543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2316495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2316495</v>
      </c>
      <c r="O27" s="47">
        <f t="shared" si="1"/>
        <v>193.07342890481746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85644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85644</v>
      </c>
      <c r="O28" s="43">
        <f t="shared" si="1"/>
        <v>7.138189698283047</v>
      </c>
      <c r="P28" s="10"/>
    </row>
    <row r="29" spans="1:16" ht="15">
      <c r="A29" s="13"/>
      <c r="B29" s="45">
        <v>552</v>
      </c>
      <c r="C29" s="21" t="s">
        <v>42</v>
      </c>
      <c r="D29" s="46">
        <v>85644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85644</v>
      </c>
      <c r="O29" s="47">
        <f t="shared" si="1"/>
        <v>7.138189698283047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SUM(D31:D33)</f>
        <v>70312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70312</v>
      </c>
      <c r="O30" s="43">
        <f t="shared" si="1"/>
        <v>5.860310051675279</v>
      </c>
      <c r="P30" s="10"/>
    </row>
    <row r="31" spans="1:16" ht="15">
      <c r="A31" s="12"/>
      <c r="B31" s="44">
        <v>564</v>
      </c>
      <c r="C31" s="20" t="s">
        <v>44</v>
      </c>
      <c r="D31" s="46">
        <v>61488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61488</v>
      </c>
      <c r="O31" s="47">
        <f t="shared" si="1"/>
        <v>5.1248541423570595</v>
      </c>
      <c r="P31" s="9"/>
    </row>
    <row r="32" spans="1:16" ht="15">
      <c r="A32" s="12"/>
      <c r="B32" s="44">
        <v>565</v>
      </c>
      <c r="C32" s="20" t="s">
        <v>45</v>
      </c>
      <c r="D32" s="46">
        <v>1000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1000</v>
      </c>
      <c r="O32" s="47">
        <f t="shared" si="1"/>
        <v>0.08334722453742291</v>
      </c>
      <c r="P32" s="9"/>
    </row>
    <row r="33" spans="1:16" ht="15">
      <c r="A33" s="12"/>
      <c r="B33" s="44">
        <v>569</v>
      </c>
      <c r="C33" s="20" t="s">
        <v>46</v>
      </c>
      <c r="D33" s="46">
        <v>7824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7824</v>
      </c>
      <c r="O33" s="47">
        <f t="shared" si="1"/>
        <v>0.6521086847807968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SUM(D35:D37)</f>
        <v>2212813</v>
      </c>
      <c r="E34" s="31">
        <f t="shared" si="11"/>
        <v>0</v>
      </c>
      <c r="F34" s="31">
        <f t="shared" si="11"/>
        <v>0</v>
      </c>
      <c r="G34" s="31">
        <f t="shared" si="11"/>
        <v>5532096</v>
      </c>
      <c r="H34" s="31">
        <f t="shared" si="11"/>
        <v>0</v>
      </c>
      <c r="I34" s="31">
        <f t="shared" si="11"/>
        <v>1726022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9470931</v>
      </c>
      <c r="O34" s="43">
        <f t="shared" si="1"/>
        <v>789.3758126354393</v>
      </c>
      <c r="P34" s="9"/>
    </row>
    <row r="35" spans="1:16" ht="15">
      <c r="A35" s="12"/>
      <c r="B35" s="44">
        <v>571</v>
      </c>
      <c r="C35" s="20" t="s">
        <v>48</v>
      </c>
      <c r="D35" s="46">
        <v>57948</v>
      </c>
      <c r="E35" s="46">
        <v>0</v>
      </c>
      <c r="F35" s="46">
        <v>0</v>
      </c>
      <c r="G35" s="46">
        <v>250415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308363</v>
      </c>
      <c r="O35" s="47">
        <f t="shared" si="1"/>
        <v>25.701200200033337</v>
      </c>
      <c r="P35" s="9"/>
    </row>
    <row r="36" spans="1:16" ht="15">
      <c r="A36" s="12"/>
      <c r="B36" s="44">
        <v>572</v>
      </c>
      <c r="C36" s="20" t="s">
        <v>49</v>
      </c>
      <c r="D36" s="46">
        <v>2144765</v>
      </c>
      <c r="E36" s="46">
        <v>0</v>
      </c>
      <c r="F36" s="46">
        <v>0</v>
      </c>
      <c r="G36" s="46">
        <v>5281681</v>
      </c>
      <c r="H36" s="46">
        <v>0</v>
      </c>
      <c r="I36" s="46">
        <v>1726022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9152468</v>
      </c>
      <c r="O36" s="47">
        <f t="shared" si="1"/>
        <v>762.8328054675779</v>
      </c>
      <c r="P36" s="9"/>
    </row>
    <row r="37" spans="1:16" ht="15">
      <c r="A37" s="12"/>
      <c r="B37" s="44">
        <v>574</v>
      </c>
      <c r="C37" s="20" t="s">
        <v>50</v>
      </c>
      <c r="D37" s="46">
        <v>10100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10100</v>
      </c>
      <c r="O37" s="47">
        <f t="shared" si="1"/>
        <v>0.8418069678279714</v>
      </c>
      <c r="P37" s="9"/>
    </row>
    <row r="38" spans="1:16" ht="15.75">
      <c r="A38" s="28" t="s">
        <v>52</v>
      </c>
      <c r="B38" s="29"/>
      <c r="C38" s="30"/>
      <c r="D38" s="31">
        <f aca="true" t="shared" si="12" ref="D38:M38">SUM(D39:D39)</f>
        <v>990000</v>
      </c>
      <c r="E38" s="31">
        <f t="shared" si="12"/>
        <v>1680000</v>
      </c>
      <c r="F38" s="31">
        <f t="shared" si="12"/>
        <v>265000</v>
      </c>
      <c r="G38" s="31">
        <f t="shared" si="12"/>
        <v>73852</v>
      </c>
      <c r="H38" s="31">
        <f t="shared" si="12"/>
        <v>0</v>
      </c>
      <c r="I38" s="31">
        <f t="shared" si="12"/>
        <v>697958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3706810</v>
      </c>
      <c r="O38" s="43">
        <f t="shared" si="1"/>
        <v>308.9523253875646</v>
      </c>
      <c r="P38" s="9"/>
    </row>
    <row r="39" spans="1:16" ht="15.75" thickBot="1">
      <c r="A39" s="12"/>
      <c r="B39" s="44">
        <v>581</v>
      </c>
      <c r="C39" s="20" t="s">
        <v>51</v>
      </c>
      <c r="D39" s="46">
        <v>990000</v>
      </c>
      <c r="E39" s="46">
        <v>1680000</v>
      </c>
      <c r="F39" s="46">
        <v>265000</v>
      </c>
      <c r="G39" s="46">
        <v>73852</v>
      </c>
      <c r="H39" s="46">
        <v>0</v>
      </c>
      <c r="I39" s="46">
        <v>697958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3706810</v>
      </c>
      <c r="O39" s="47">
        <f t="shared" si="1"/>
        <v>308.9523253875646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SUM(D5,D13,D18,D24,D28,D30,D34,D38)</f>
        <v>15878998</v>
      </c>
      <c r="E40" s="15">
        <f t="shared" si="13"/>
        <v>1817757</v>
      </c>
      <c r="F40" s="15">
        <f t="shared" si="13"/>
        <v>738950</v>
      </c>
      <c r="G40" s="15">
        <f t="shared" si="13"/>
        <v>6500428</v>
      </c>
      <c r="H40" s="15">
        <f t="shared" si="13"/>
        <v>0</v>
      </c>
      <c r="I40" s="15">
        <f t="shared" si="13"/>
        <v>14815074</v>
      </c>
      <c r="J40" s="15">
        <f t="shared" si="13"/>
        <v>1389479</v>
      </c>
      <c r="K40" s="15">
        <f t="shared" si="13"/>
        <v>1823928</v>
      </c>
      <c r="L40" s="15">
        <f t="shared" si="13"/>
        <v>0</v>
      </c>
      <c r="M40" s="15">
        <f t="shared" si="13"/>
        <v>0</v>
      </c>
      <c r="N40" s="15">
        <f>SUM(D40:M40)</f>
        <v>42964614</v>
      </c>
      <c r="O40" s="37">
        <f t="shared" si="1"/>
        <v>3580.9813302217035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66</v>
      </c>
      <c r="M42" s="93"/>
      <c r="N42" s="93"/>
      <c r="O42" s="41">
        <v>11998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2477368</v>
      </c>
      <c r="E5" s="26">
        <f t="shared" si="0"/>
        <v>0</v>
      </c>
      <c r="F5" s="26">
        <f t="shared" si="0"/>
        <v>473550</v>
      </c>
      <c r="G5" s="26">
        <f t="shared" si="0"/>
        <v>318005</v>
      </c>
      <c r="H5" s="26">
        <f t="shared" si="0"/>
        <v>0</v>
      </c>
      <c r="I5" s="26">
        <f t="shared" si="0"/>
        <v>0</v>
      </c>
      <c r="J5" s="26">
        <f t="shared" si="0"/>
        <v>1140313</v>
      </c>
      <c r="K5" s="26">
        <f t="shared" si="0"/>
        <v>2480660</v>
      </c>
      <c r="L5" s="26">
        <f t="shared" si="0"/>
        <v>0</v>
      </c>
      <c r="M5" s="26">
        <f t="shared" si="0"/>
        <v>0</v>
      </c>
      <c r="N5" s="27">
        <f>SUM(D5:M5)</f>
        <v>6889896</v>
      </c>
      <c r="O5" s="32">
        <f aca="true" t="shared" si="1" ref="O5:O39">(N5/O$41)</f>
        <v>578.4481571656452</v>
      </c>
      <c r="P5" s="6"/>
    </row>
    <row r="6" spans="1:16" ht="15">
      <c r="A6" s="12"/>
      <c r="B6" s="44">
        <v>511</v>
      </c>
      <c r="C6" s="20" t="s">
        <v>19</v>
      </c>
      <c r="D6" s="46">
        <v>106584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106584</v>
      </c>
      <c r="O6" s="47">
        <f t="shared" si="1"/>
        <v>8.948367055662832</v>
      </c>
      <c r="P6" s="9"/>
    </row>
    <row r="7" spans="1:16" ht="15">
      <c r="A7" s="12"/>
      <c r="B7" s="44">
        <v>512</v>
      </c>
      <c r="C7" s="20" t="s">
        <v>20</v>
      </c>
      <c r="D7" s="46">
        <v>562920</v>
      </c>
      <c r="E7" s="46">
        <v>0</v>
      </c>
      <c r="F7" s="46">
        <v>0</v>
      </c>
      <c r="G7" s="46">
        <v>189526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752446</v>
      </c>
      <c r="O7" s="47">
        <f t="shared" si="1"/>
        <v>63.17236168247838</v>
      </c>
      <c r="P7" s="9"/>
    </row>
    <row r="8" spans="1:16" ht="15">
      <c r="A8" s="12"/>
      <c r="B8" s="44">
        <v>513</v>
      </c>
      <c r="C8" s="20" t="s">
        <v>21</v>
      </c>
      <c r="D8" s="46">
        <v>939685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247440</v>
      </c>
      <c r="K8" s="46">
        <v>0</v>
      </c>
      <c r="L8" s="46">
        <v>0</v>
      </c>
      <c r="M8" s="46">
        <v>0</v>
      </c>
      <c r="N8" s="46">
        <f t="shared" si="2"/>
        <v>1187125</v>
      </c>
      <c r="O8" s="47">
        <f t="shared" si="1"/>
        <v>99.66627487196709</v>
      </c>
      <c r="P8" s="9"/>
    </row>
    <row r="9" spans="1:16" ht="15">
      <c r="A9" s="12"/>
      <c r="B9" s="44">
        <v>514</v>
      </c>
      <c r="C9" s="20" t="s">
        <v>22</v>
      </c>
      <c r="D9" s="46">
        <v>250397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250397</v>
      </c>
      <c r="O9" s="47">
        <f t="shared" si="1"/>
        <v>21.022332297875913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473550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473550</v>
      </c>
      <c r="O10" s="47">
        <f t="shared" si="1"/>
        <v>39.75736713961884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2480660</v>
      </c>
      <c r="L11" s="46">
        <v>0</v>
      </c>
      <c r="M11" s="46">
        <v>0</v>
      </c>
      <c r="N11" s="46">
        <f t="shared" si="2"/>
        <v>2480660</v>
      </c>
      <c r="O11" s="47">
        <f t="shared" si="1"/>
        <v>208.26630845436992</v>
      </c>
      <c r="P11" s="9"/>
    </row>
    <row r="12" spans="1:16" ht="15">
      <c r="A12" s="12"/>
      <c r="B12" s="44">
        <v>519</v>
      </c>
      <c r="C12" s="20" t="s">
        <v>25</v>
      </c>
      <c r="D12" s="46">
        <v>617782</v>
      </c>
      <c r="E12" s="46">
        <v>0</v>
      </c>
      <c r="F12" s="46">
        <v>0</v>
      </c>
      <c r="G12" s="46">
        <v>128479</v>
      </c>
      <c r="H12" s="46">
        <v>0</v>
      </c>
      <c r="I12" s="46">
        <v>0</v>
      </c>
      <c r="J12" s="46">
        <v>892873</v>
      </c>
      <c r="K12" s="46">
        <v>0</v>
      </c>
      <c r="L12" s="46">
        <v>0</v>
      </c>
      <c r="M12" s="46">
        <v>0</v>
      </c>
      <c r="N12" s="46">
        <f t="shared" si="2"/>
        <v>1639134</v>
      </c>
      <c r="O12" s="47">
        <f t="shared" si="1"/>
        <v>137.61514566367222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7658262</v>
      </c>
      <c r="E13" s="31">
        <f t="shared" si="3"/>
        <v>17234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7675496</v>
      </c>
      <c r="O13" s="43">
        <f t="shared" si="1"/>
        <v>644.4039963059357</v>
      </c>
      <c r="P13" s="10"/>
    </row>
    <row r="14" spans="1:16" ht="15">
      <c r="A14" s="12"/>
      <c r="B14" s="44">
        <v>521</v>
      </c>
      <c r="C14" s="20" t="s">
        <v>27</v>
      </c>
      <c r="D14" s="46">
        <v>3983730</v>
      </c>
      <c r="E14" s="46">
        <v>17234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4000964</v>
      </c>
      <c r="O14" s="47">
        <f t="shared" si="1"/>
        <v>335.9049618000168</v>
      </c>
      <c r="P14" s="9"/>
    </row>
    <row r="15" spans="1:16" ht="15">
      <c r="A15" s="12"/>
      <c r="B15" s="44">
        <v>522</v>
      </c>
      <c r="C15" s="20" t="s">
        <v>28</v>
      </c>
      <c r="D15" s="46">
        <v>2738251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2738251</v>
      </c>
      <c r="O15" s="47">
        <f t="shared" si="1"/>
        <v>229.8926202669801</v>
      </c>
      <c r="P15" s="9"/>
    </row>
    <row r="16" spans="1:16" ht="15">
      <c r="A16" s="12"/>
      <c r="B16" s="44">
        <v>524</v>
      </c>
      <c r="C16" s="20" t="s">
        <v>29</v>
      </c>
      <c r="D16" s="46">
        <v>935481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935481</v>
      </c>
      <c r="O16" s="47">
        <f t="shared" si="1"/>
        <v>78.53924943329696</v>
      </c>
      <c r="P16" s="9"/>
    </row>
    <row r="17" spans="1:16" ht="15">
      <c r="A17" s="12"/>
      <c r="B17" s="44">
        <v>525</v>
      </c>
      <c r="C17" s="20" t="s">
        <v>30</v>
      </c>
      <c r="D17" s="46">
        <v>800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800</v>
      </c>
      <c r="O17" s="47">
        <f t="shared" si="1"/>
        <v>0.06716480564184367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800</v>
      </c>
      <c r="E18" s="31">
        <f t="shared" si="5"/>
        <v>78368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8383044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8462212</v>
      </c>
      <c r="O18" s="43">
        <f t="shared" si="1"/>
        <v>710.4535303500966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3360970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3360970</v>
      </c>
      <c r="O19" s="47">
        <f t="shared" si="1"/>
        <v>282.17362102258414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1433577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1433577</v>
      </c>
      <c r="O20" s="47">
        <f t="shared" si="1"/>
        <v>120.35740072202167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3573373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3573373</v>
      </c>
      <c r="O21" s="47">
        <f t="shared" si="1"/>
        <v>300.00612878851484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15124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15124</v>
      </c>
      <c r="O22" s="47">
        <f t="shared" si="1"/>
        <v>1.2697506506590546</v>
      </c>
      <c r="P22" s="9"/>
    </row>
    <row r="23" spans="1:16" ht="15">
      <c r="A23" s="12"/>
      <c r="B23" s="44">
        <v>539</v>
      </c>
      <c r="C23" s="20" t="s">
        <v>36</v>
      </c>
      <c r="D23" s="46">
        <v>800</v>
      </c>
      <c r="E23" s="46">
        <v>78368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79168</v>
      </c>
      <c r="O23" s="47">
        <f t="shared" si="1"/>
        <v>6.64662916631685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SUM(D25:D27)</f>
        <v>1024157</v>
      </c>
      <c r="E24" s="31">
        <f t="shared" si="6"/>
        <v>0</v>
      </c>
      <c r="F24" s="31">
        <f t="shared" si="6"/>
        <v>0</v>
      </c>
      <c r="G24" s="31">
        <f t="shared" si="6"/>
        <v>362457</v>
      </c>
      <c r="H24" s="31">
        <f t="shared" si="6"/>
        <v>0</v>
      </c>
      <c r="I24" s="31">
        <f t="shared" si="6"/>
        <v>3203683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0">SUM(D24:M24)</f>
        <v>4590297</v>
      </c>
      <c r="O24" s="43">
        <f t="shared" si="1"/>
        <v>385.3830073041726</v>
      </c>
      <c r="P24" s="10"/>
    </row>
    <row r="25" spans="1:16" ht="15">
      <c r="A25" s="12"/>
      <c r="B25" s="44">
        <v>541</v>
      </c>
      <c r="C25" s="20" t="s">
        <v>38</v>
      </c>
      <c r="D25" s="46">
        <v>1024157</v>
      </c>
      <c r="E25" s="46">
        <v>0</v>
      </c>
      <c r="F25" s="46">
        <v>0</v>
      </c>
      <c r="G25" s="46">
        <v>362457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1386614</v>
      </c>
      <c r="O25" s="47">
        <f t="shared" si="1"/>
        <v>116.41457476282427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1363156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1363156</v>
      </c>
      <c r="O26" s="47">
        <f t="shared" si="1"/>
        <v>114.44513474939131</v>
      </c>
      <c r="P26" s="9"/>
    </row>
    <row r="27" spans="1:16" ht="15">
      <c r="A27" s="12"/>
      <c r="B27" s="44">
        <v>543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1840527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1840527</v>
      </c>
      <c r="O27" s="47">
        <f t="shared" si="1"/>
        <v>154.52329779195702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72196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72196</v>
      </c>
      <c r="O28" s="43">
        <f t="shared" si="1"/>
        <v>6.061287885148182</v>
      </c>
      <c r="P28" s="10"/>
    </row>
    <row r="29" spans="1:16" ht="15">
      <c r="A29" s="13"/>
      <c r="B29" s="45">
        <v>552</v>
      </c>
      <c r="C29" s="21" t="s">
        <v>42</v>
      </c>
      <c r="D29" s="46">
        <v>72196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72196</v>
      </c>
      <c r="O29" s="47">
        <f t="shared" si="1"/>
        <v>6.061287885148182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SUM(D31:D32)</f>
        <v>76563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76563</v>
      </c>
      <c r="O30" s="43">
        <f t="shared" si="1"/>
        <v>6.427923767945597</v>
      </c>
      <c r="P30" s="10"/>
    </row>
    <row r="31" spans="1:16" ht="15">
      <c r="A31" s="12"/>
      <c r="B31" s="44">
        <v>564</v>
      </c>
      <c r="C31" s="20" t="s">
        <v>44</v>
      </c>
      <c r="D31" s="46">
        <v>73283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6">SUM(D31:M31)</f>
        <v>73283</v>
      </c>
      <c r="O31" s="47">
        <f t="shared" si="1"/>
        <v>6.152548064814037</v>
      </c>
      <c r="P31" s="9"/>
    </row>
    <row r="32" spans="1:16" ht="15">
      <c r="A32" s="12"/>
      <c r="B32" s="44">
        <v>569</v>
      </c>
      <c r="C32" s="20" t="s">
        <v>46</v>
      </c>
      <c r="D32" s="46">
        <v>3280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3280</v>
      </c>
      <c r="O32" s="47">
        <f t="shared" si="1"/>
        <v>0.27537570313155907</v>
      </c>
      <c r="P32" s="9"/>
    </row>
    <row r="33" spans="1:16" ht="15.75">
      <c r="A33" s="28" t="s">
        <v>47</v>
      </c>
      <c r="B33" s="29"/>
      <c r="C33" s="30"/>
      <c r="D33" s="31">
        <f aca="true" t="shared" si="11" ref="D33:M33">SUM(D34:D36)</f>
        <v>2055422</v>
      </c>
      <c r="E33" s="31">
        <f t="shared" si="11"/>
        <v>0</v>
      </c>
      <c r="F33" s="31">
        <f t="shared" si="11"/>
        <v>0</v>
      </c>
      <c r="G33" s="31">
        <f t="shared" si="11"/>
        <v>1610578</v>
      </c>
      <c r="H33" s="31">
        <f t="shared" si="11"/>
        <v>0</v>
      </c>
      <c r="I33" s="31">
        <f t="shared" si="11"/>
        <v>1578105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5244105</v>
      </c>
      <c r="O33" s="43">
        <f t="shared" si="1"/>
        <v>440.27411636302577</v>
      </c>
      <c r="P33" s="9"/>
    </row>
    <row r="34" spans="1:16" ht="15">
      <c r="A34" s="12"/>
      <c r="B34" s="44">
        <v>571</v>
      </c>
      <c r="C34" s="20" t="s">
        <v>48</v>
      </c>
      <c r="D34" s="46">
        <v>58122</v>
      </c>
      <c r="E34" s="46">
        <v>0</v>
      </c>
      <c r="F34" s="46">
        <v>0</v>
      </c>
      <c r="G34" s="46">
        <v>423630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481752</v>
      </c>
      <c r="O34" s="47">
        <f t="shared" si="1"/>
        <v>40.44597430946184</v>
      </c>
      <c r="P34" s="9"/>
    </row>
    <row r="35" spans="1:16" ht="15">
      <c r="A35" s="12"/>
      <c r="B35" s="44">
        <v>572</v>
      </c>
      <c r="C35" s="20" t="s">
        <v>49</v>
      </c>
      <c r="D35" s="46">
        <v>1988580</v>
      </c>
      <c r="E35" s="46">
        <v>0</v>
      </c>
      <c r="F35" s="46">
        <v>0</v>
      </c>
      <c r="G35" s="46">
        <v>1186948</v>
      </c>
      <c r="H35" s="46">
        <v>0</v>
      </c>
      <c r="I35" s="46">
        <v>1578105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4753633</v>
      </c>
      <c r="O35" s="47">
        <f t="shared" si="1"/>
        <v>399.0960456720678</v>
      </c>
      <c r="P35" s="9"/>
    </row>
    <row r="36" spans="1:16" ht="15">
      <c r="A36" s="12"/>
      <c r="B36" s="44">
        <v>574</v>
      </c>
      <c r="C36" s="20" t="s">
        <v>50</v>
      </c>
      <c r="D36" s="46">
        <v>8720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8720</v>
      </c>
      <c r="O36" s="47">
        <f t="shared" si="1"/>
        <v>0.732096381496096</v>
      </c>
      <c r="P36" s="9"/>
    </row>
    <row r="37" spans="1:16" ht="15.75">
      <c r="A37" s="28" t="s">
        <v>52</v>
      </c>
      <c r="B37" s="29"/>
      <c r="C37" s="30"/>
      <c r="D37" s="31">
        <f aca="true" t="shared" si="12" ref="D37:M37">SUM(D38:D38)</f>
        <v>2866986</v>
      </c>
      <c r="E37" s="31">
        <f t="shared" si="12"/>
        <v>1650000</v>
      </c>
      <c r="F37" s="31">
        <f t="shared" si="12"/>
        <v>0</v>
      </c>
      <c r="G37" s="31">
        <f t="shared" si="12"/>
        <v>73852</v>
      </c>
      <c r="H37" s="31">
        <f t="shared" si="12"/>
        <v>0</v>
      </c>
      <c r="I37" s="31">
        <f t="shared" si="12"/>
        <v>264000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4854838</v>
      </c>
      <c r="O37" s="43">
        <f t="shared" si="1"/>
        <v>407.5928133657963</v>
      </c>
      <c r="P37" s="9"/>
    </row>
    <row r="38" spans="1:16" ht="15.75" thickBot="1">
      <c r="A38" s="12"/>
      <c r="B38" s="44">
        <v>581</v>
      </c>
      <c r="C38" s="20" t="s">
        <v>51</v>
      </c>
      <c r="D38" s="46">
        <v>2866986</v>
      </c>
      <c r="E38" s="46">
        <v>1650000</v>
      </c>
      <c r="F38" s="46">
        <v>0</v>
      </c>
      <c r="G38" s="46">
        <v>73852</v>
      </c>
      <c r="H38" s="46">
        <v>0</v>
      </c>
      <c r="I38" s="46">
        <v>264000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4854838</v>
      </c>
      <c r="O38" s="47">
        <f t="shared" si="1"/>
        <v>407.5928133657963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SUM(D5,D13,D18,D24,D28,D30,D33,D37)</f>
        <v>16231754</v>
      </c>
      <c r="E39" s="15">
        <f t="shared" si="13"/>
        <v>1745602</v>
      </c>
      <c r="F39" s="15">
        <f t="shared" si="13"/>
        <v>473550</v>
      </c>
      <c r="G39" s="15">
        <f t="shared" si="13"/>
        <v>2364892</v>
      </c>
      <c r="H39" s="15">
        <f t="shared" si="13"/>
        <v>0</v>
      </c>
      <c r="I39" s="15">
        <f t="shared" si="13"/>
        <v>13428832</v>
      </c>
      <c r="J39" s="15">
        <f t="shared" si="13"/>
        <v>1140313</v>
      </c>
      <c r="K39" s="15">
        <f t="shared" si="13"/>
        <v>2480660</v>
      </c>
      <c r="L39" s="15">
        <f t="shared" si="13"/>
        <v>0</v>
      </c>
      <c r="M39" s="15">
        <f t="shared" si="13"/>
        <v>0</v>
      </c>
      <c r="N39" s="15">
        <f>SUM(D39:M39)</f>
        <v>37865603</v>
      </c>
      <c r="O39" s="37">
        <f t="shared" si="1"/>
        <v>3179.044832507766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83</v>
      </c>
      <c r="M41" s="93"/>
      <c r="N41" s="93"/>
      <c r="O41" s="41">
        <v>11911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4777895</v>
      </c>
      <c r="E5" s="26">
        <f t="shared" si="0"/>
        <v>638081</v>
      </c>
      <c r="F5" s="26">
        <f t="shared" si="0"/>
        <v>423376</v>
      </c>
      <c r="G5" s="26">
        <f t="shared" si="0"/>
        <v>1182458</v>
      </c>
      <c r="H5" s="26">
        <f t="shared" si="0"/>
        <v>0</v>
      </c>
      <c r="I5" s="26">
        <f t="shared" si="0"/>
        <v>0</v>
      </c>
      <c r="J5" s="26">
        <f t="shared" si="0"/>
        <v>1697103</v>
      </c>
      <c r="K5" s="26">
        <f t="shared" si="0"/>
        <v>3278906</v>
      </c>
      <c r="L5" s="26">
        <f t="shared" si="0"/>
        <v>0</v>
      </c>
      <c r="M5" s="26">
        <f t="shared" si="0"/>
        <v>0</v>
      </c>
      <c r="N5" s="27">
        <f>SUM(D5:M5)</f>
        <v>11997819</v>
      </c>
      <c r="O5" s="32">
        <f aca="true" t="shared" si="1" ref="O5:O36">(N5/O$38)</f>
        <v>886.4946800650214</v>
      </c>
      <c r="P5" s="6"/>
    </row>
    <row r="6" spans="1:16" ht="15">
      <c r="A6" s="12"/>
      <c r="B6" s="44">
        <v>511</v>
      </c>
      <c r="C6" s="20" t="s">
        <v>19</v>
      </c>
      <c r="D6" s="46">
        <v>280787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280787</v>
      </c>
      <c r="O6" s="47">
        <f t="shared" si="1"/>
        <v>20.746785872617114</v>
      </c>
      <c r="P6" s="9"/>
    </row>
    <row r="7" spans="1:16" ht="15">
      <c r="A7" s="12"/>
      <c r="B7" s="44">
        <v>512</v>
      </c>
      <c r="C7" s="20" t="s">
        <v>20</v>
      </c>
      <c r="D7" s="46">
        <v>946397</v>
      </c>
      <c r="E7" s="46">
        <v>0</v>
      </c>
      <c r="F7" s="46">
        <v>0</v>
      </c>
      <c r="G7" s="46">
        <v>19226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965623</v>
      </c>
      <c r="O7" s="47">
        <f t="shared" si="1"/>
        <v>71.3479385251958</v>
      </c>
      <c r="P7" s="9"/>
    </row>
    <row r="8" spans="1:16" ht="15">
      <c r="A8" s="12"/>
      <c r="B8" s="44">
        <v>513</v>
      </c>
      <c r="C8" s="20" t="s">
        <v>21</v>
      </c>
      <c r="D8" s="46">
        <v>1763458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472897</v>
      </c>
      <c r="K8" s="46">
        <v>0</v>
      </c>
      <c r="L8" s="46">
        <v>0</v>
      </c>
      <c r="M8" s="46">
        <v>0</v>
      </c>
      <c r="N8" s="46">
        <f t="shared" si="2"/>
        <v>2236355</v>
      </c>
      <c r="O8" s="47">
        <f t="shared" si="1"/>
        <v>165.23976651396484</v>
      </c>
      <c r="P8" s="9"/>
    </row>
    <row r="9" spans="1:16" ht="15">
      <c r="A9" s="12"/>
      <c r="B9" s="44">
        <v>514</v>
      </c>
      <c r="C9" s="20" t="s">
        <v>22</v>
      </c>
      <c r="D9" s="46">
        <v>331490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331490</v>
      </c>
      <c r="O9" s="47">
        <f t="shared" si="1"/>
        <v>24.493128417319344</v>
      </c>
      <c r="P9" s="9"/>
    </row>
    <row r="10" spans="1:16" ht="15">
      <c r="A10" s="12"/>
      <c r="B10" s="44">
        <v>515</v>
      </c>
      <c r="C10" s="20" t="s">
        <v>89</v>
      </c>
      <c r="D10" s="46">
        <v>564445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564445</v>
      </c>
      <c r="O10" s="47">
        <f t="shared" si="1"/>
        <v>41.7057041525048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423376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423376</v>
      </c>
      <c r="O11" s="47">
        <f t="shared" si="1"/>
        <v>31.282399881779224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3278906</v>
      </c>
      <c r="L12" s="46">
        <v>0</v>
      </c>
      <c r="M12" s="46">
        <v>0</v>
      </c>
      <c r="N12" s="46">
        <f t="shared" si="2"/>
        <v>3278906</v>
      </c>
      <c r="O12" s="47">
        <f t="shared" si="1"/>
        <v>242.27176001182207</v>
      </c>
      <c r="P12" s="9"/>
    </row>
    <row r="13" spans="1:16" ht="15">
      <c r="A13" s="12"/>
      <c r="B13" s="44">
        <v>519</v>
      </c>
      <c r="C13" s="20" t="s">
        <v>71</v>
      </c>
      <c r="D13" s="46">
        <v>891318</v>
      </c>
      <c r="E13" s="46">
        <v>638081</v>
      </c>
      <c r="F13" s="46">
        <v>0</v>
      </c>
      <c r="G13" s="46">
        <v>1163232</v>
      </c>
      <c r="H13" s="46">
        <v>0</v>
      </c>
      <c r="I13" s="46">
        <v>0</v>
      </c>
      <c r="J13" s="46">
        <v>1224206</v>
      </c>
      <c r="K13" s="46">
        <v>0</v>
      </c>
      <c r="L13" s="46">
        <v>0</v>
      </c>
      <c r="M13" s="46">
        <v>0</v>
      </c>
      <c r="N13" s="46">
        <f t="shared" si="2"/>
        <v>3916837</v>
      </c>
      <c r="O13" s="47">
        <f t="shared" si="1"/>
        <v>289.40719668981825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10867652</v>
      </c>
      <c r="E14" s="31">
        <f t="shared" si="3"/>
        <v>1585624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12453276</v>
      </c>
      <c r="O14" s="43">
        <f t="shared" si="1"/>
        <v>920.1474804196838</v>
      </c>
      <c r="P14" s="10"/>
    </row>
    <row r="15" spans="1:16" ht="15">
      <c r="A15" s="12"/>
      <c r="B15" s="44">
        <v>521</v>
      </c>
      <c r="C15" s="20" t="s">
        <v>27</v>
      </c>
      <c r="D15" s="46">
        <v>5948947</v>
      </c>
      <c r="E15" s="46">
        <v>320587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6269534</v>
      </c>
      <c r="O15" s="47">
        <f t="shared" si="1"/>
        <v>463.2432392492981</v>
      </c>
      <c r="P15" s="9"/>
    </row>
    <row r="16" spans="1:16" ht="15">
      <c r="A16" s="12"/>
      <c r="B16" s="44">
        <v>522</v>
      </c>
      <c r="C16" s="20" t="s">
        <v>28</v>
      </c>
      <c r="D16" s="46">
        <v>4657131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4657131</v>
      </c>
      <c r="O16" s="47">
        <f t="shared" si="1"/>
        <v>344.10602925964236</v>
      </c>
      <c r="P16" s="9"/>
    </row>
    <row r="17" spans="1:16" ht="15">
      <c r="A17" s="12"/>
      <c r="B17" s="44">
        <v>524</v>
      </c>
      <c r="C17" s="20" t="s">
        <v>29</v>
      </c>
      <c r="D17" s="46">
        <v>261574</v>
      </c>
      <c r="E17" s="46">
        <v>1265037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1526611</v>
      </c>
      <c r="O17" s="47">
        <f t="shared" si="1"/>
        <v>112.79821191074332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0</v>
      </c>
      <c r="E18" s="31">
        <f t="shared" si="5"/>
        <v>179198</v>
      </c>
      <c r="F18" s="31">
        <f t="shared" si="5"/>
        <v>0</v>
      </c>
      <c r="G18" s="31">
        <f t="shared" si="5"/>
        <v>38781</v>
      </c>
      <c r="H18" s="31">
        <f t="shared" si="5"/>
        <v>0</v>
      </c>
      <c r="I18" s="31">
        <f t="shared" si="5"/>
        <v>11279232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11497211</v>
      </c>
      <c r="O18" s="43">
        <f t="shared" si="1"/>
        <v>849.5057632628934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3718193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3718193</v>
      </c>
      <c r="O19" s="47">
        <f t="shared" si="1"/>
        <v>274.72979163588</v>
      </c>
      <c r="P19" s="9"/>
    </row>
    <row r="20" spans="1:16" ht="15">
      <c r="A20" s="12"/>
      <c r="B20" s="44">
        <v>534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2652962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2652962</v>
      </c>
      <c r="O20" s="47">
        <f t="shared" si="1"/>
        <v>196.02201861977244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3807995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3807995</v>
      </c>
      <c r="O21" s="47">
        <f t="shared" si="1"/>
        <v>281.36508053790453</v>
      </c>
      <c r="P21" s="9"/>
    </row>
    <row r="22" spans="1:16" ht="15">
      <c r="A22" s="12"/>
      <c r="B22" s="44">
        <v>538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1100082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1100082</v>
      </c>
      <c r="O22" s="47">
        <f t="shared" si="1"/>
        <v>81.28284320969411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179198</v>
      </c>
      <c r="F23" s="46">
        <v>0</v>
      </c>
      <c r="G23" s="46">
        <v>38781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217979</v>
      </c>
      <c r="O23" s="47">
        <f t="shared" si="1"/>
        <v>16.106029259642384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1616045</v>
      </c>
      <c r="E24" s="31">
        <f t="shared" si="6"/>
        <v>0</v>
      </c>
      <c r="F24" s="31">
        <f t="shared" si="6"/>
        <v>0</v>
      </c>
      <c r="G24" s="31">
        <f t="shared" si="6"/>
        <v>781264</v>
      </c>
      <c r="H24" s="31">
        <f t="shared" si="6"/>
        <v>0</v>
      </c>
      <c r="I24" s="31">
        <f t="shared" si="6"/>
        <v>1293876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3691185</v>
      </c>
      <c r="O24" s="43">
        <f t="shared" si="1"/>
        <v>272.7342249150288</v>
      </c>
      <c r="P24" s="10"/>
    </row>
    <row r="25" spans="1:16" ht="15">
      <c r="A25" s="12"/>
      <c r="B25" s="44">
        <v>541</v>
      </c>
      <c r="C25" s="20" t="s">
        <v>74</v>
      </c>
      <c r="D25" s="46">
        <v>1616045</v>
      </c>
      <c r="E25" s="46">
        <v>0</v>
      </c>
      <c r="F25" s="46">
        <v>0</v>
      </c>
      <c r="G25" s="46">
        <v>781264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2397309</v>
      </c>
      <c r="O25" s="47">
        <f t="shared" si="1"/>
        <v>177.13233338259198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1293876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1293876</v>
      </c>
      <c r="O26" s="47">
        <f t="shared" si="1"/>
        <v>95.60189153243682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SUM(D28:D28)</f>
        <v>69185</v>
      </c>
      <c r="E27" s="31">
        <f t="shared" si="8"/>
        <v>64754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133939</v>
      </c>
      <c r="O27" s="43">
        <f t="shared" si="1"/>
        <v>9.896482931875276</v>
      </c>
      <c r="P27" s="10"/>
    </row>
    <row r="28" spans="1:16" ht="15">
      <c r="A28" s="13"/>
      <c r="B28" s="45">
        <v>552</v>
      </c>
      <c r="C28" s="21" t="s">
        <v>42</v>
      </c>
      <c r="D28" s="46">
        <v>69185</v>
      </c>
      <c r="E28" s="46">
        <v>64754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133939</v>
      </c>
      <c r="O28" s="47">
        <f t="shared" si="1"/>
        <v>9.896482931875276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SUM(D30:D30)</f>
        <v>383930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383930</v>
      </c>
      <c r="O29" s="43">
        <f t="shared" si="1"/>
        <v>28.367814393379636</v>
      </c>
      <c r="P29" s="10"/>
    </row>
    <row r="30" spans="1:16" ht="15">
      <c r="A30" s="12"/>
      <c r="B30" s="44">
        <v>564</v>
      </c>
      <c r="C30" s="20" t="s">
        <v>75</v>
      </c>
      <c r="D30" s="46">
        <v>383930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6">SUM(D30:M30)</f>
        <v>383930</v>
      </c>
      <c r="O30" s="47">
        <f t="shared" si="1"/>
        <v>28.367814393379636</v>
      </c>
      <c r="P30" s="9"/>
    </row>
    <row r="31" spans="1:16" ht="15.75">
      <c r="A31" s="28" t="s">
        <v>47</v>
      </c>
      <c r="B31" s="29"/>
      <c r="C31" s="30"/>
      <c r="D31" s="31">
        <f aca="true" t="shared" si="11" ref="D31:M31">SUM(D32:D33)</f>
        <v>3291071</v>
      </c>
      <c r="E31" s="31">
        <f t="shared" si="11"/>
        <v>0</v>
      </c>
      <c r="F31" s="31">
        <f t="shared" si="11"/>
        <v>0</v>
      </c>
      <c r="G31" s="31">
        <f t="shared" si="11"/>
        <v>1548801</v>
      </c>
      <c r="H31" s="31">
        <f t="shared" si="11"/>
        <v>0</v>
      </c>
      <c r="I31" s="31">
        <f t="shared" si="11"/>
        <v>2872056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7711928</v>
      </c>
      <c r="O31" s="43">
        <f t="shared" si="1"/>
        <v>569.8188266587853</v>
      </c>
      <c r="P31" s="9"/>
    </row>
    <row r="32" spans="1:16" ht="15">
      <c r="A32" s="12"/>
      <c r="B32" s="44">
        <v>572</v>
      </c>
      <c r="C32" s="20" t="s">
        <v>77</v>
      </c>
      <c r="D32" s="46">
        <v>3291071</v>
      </c>
      <c r="E32" s="46">
        <v>0</v>
      </c>
      <c r="F32" s="46">
        <v>0</v>
      </c>
      <c r="G32" s="46">
        <v>1548801</v>
      </c>
      <c r="H32" s="46">
        <v>0</v>
      </c>
      <c r="I32" s="46">
        <v>1602372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6442244</v>
      </c>
      <c r="O32" s="47">
        <f t="shared" si="1"/>
        <v>476.0044332791488</v>
      </c>
      <c r="P32" s="9"/>
    </row>
    <row r="33" spans="1:16" ht="15">
      <c r="A33" s="12"/>
      <c r="B33" s="44">
        <v>575</v>
      </c>
      <c r="C33" s="20" t="s">
        <v>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1269684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1269684</v>
      </c>
      <c r="O33" s="47">
        <f t="shared" si="1"/>
        <v>93.81439337963647</v>
      </c>
      <c r="P33" s="9"/>
    </row>
    <row r="34" spans="1:16" ht="15.75">
      <c r="A34" s="28" t="s">
        <v>79</v>
      </c>
      <c r="B34" s="29"/>
      <c r="C34" s="30"/>
      <c r="D34" s="31">
        <f aca="true" t="shared" si="12" ref="D34:M34">SUM(D35:D35)</f>
        <v>7388924</v>
      </c>
      <c r="E34" s="31">
        <f t="shared" si="12"/>
        <v>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596000</v>
      </c>
      <c r="J34" s="31">
        <f t="shared" si="12"/>
        <v>10700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7995624</v>
      </c>
      <c r="O34" s="43">
        <f t="shared" si="1"/>
        <v>590.7805526821339</v>
      </c>
      <c r="P34" s="9"/>
    </row>
    <row r="35" spans="1:16" ht="15.75" thickBot="1">
      <c r="A35" s="12"/>
      <c r="B35" s="44">
        <v>581</v>
      </c>
      <c r="C35" s="20" t="s">
        <v>80</v>
      </c>
      <c r="D35" s="46">
        <v>7388924</v>
      </c>
      <c r="E35" s="46">
        <v>0</v>
      </c>
      <c r="F35" s="46">
        <v>0</v>
      </c>
      <c r="G35" s="46">
        <v>0</v>
      </c>
      <c r="H35" s="46">
        <v>0</v>
      </c>
      <c r="I35" s="46">
        <v>596000</v>
      </c>
      <c r="J35" s="46">
        <v>10700</v>
      </c>
      <c r="K35" s="46">
        <v>0</v>
      </c>
      <c r="L35" s="46">
        <v>0</v>
      </c>
      <c r="M35" s="46">
        <v>0</v>
      </c>
      <c r="N35" s="46">
        <f t="shared" si="10"/>
        <v>7995624</v>
      </c>
      <c r="O35" s="47">
        <f t="shared" si="1"/>
        <v>590.7805526821339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SUM(D5,D14,D18,D24,D27,D29,D31,D34)</f>
        <v>28394702</v>
      </c>
      <c r="E36" s="15">
        <f t="shared" si="13"/>
        <v>2467657</v>
      </c>
      <c r="F36" s="15">
        <f t="shared" si="13"/>
        <v>423376</v>
      </c>
      <c r="G36" s="15">
        <f t="shared" si="13"/>
        <v>3551304</v>
      </c>
      <c r="H36" s="15">
        <f t="shared" si="13"/>
        <v>0</v>
      </c>
      <c r="I36" s="15">
        <f t="shared" si="13"/>
        <v>16041164</v>
      </c>
      <c r="J36" s="15">
        <f t="shared" si="13"/>
        <v>1707803</v>
      </c>
      <c r="K36" s="15">
        <f t="shared" si="13"/>
        <v>3278906</v>
      </c>
      <c r="L36" s="15">
        <f t="shared" si="13"/>
        <v>0</v>
      </c>
      <c r="M36" s="15">
        <f t="shared" si="13"/>
        <v>0</v>
      </c>
      <c r="N36" s="15">
        <f t="shared" si="10"/>
        <v>55864912</v>
      </c>
      <c r="O36" s="37">
        <f t="shared" si="1"/>
        <v>4127.745825328801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96</v>
      </c>
      <c r="M38" s="93"/>
      <c r="N38" s="93"/>
      <c r="O38" s="41">
        <v>13534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4880266</v>
      </c>
      <c r="E5" s="26">
        <f t="shared" si="0"/>
        <v>146</v>
      </c>
      <c r="F5" s="26">
        <f t="shared" si="0"/>
        <v>423698</v>
      </c>
      <c r="G5" s="26">
        <f t="shared" si="0"/>
        <v>770641</v>
      </c>
      <c r="H5" s="26">
        <f t="shared" si="0"/>
        <v>0</v>
      </c>
      <c r="I5" s="26">
        <f t="shared" si="0"/>
        <v>0</v>
      </c>
      <c r="J5" s="26">
        <f t="shared" si="0"/>
        <v>1799974</v>
      </c>
      <c r="K5" s="26">
        <f t="shared" si="0"/>
        <v>4040681</v>
      </c>
      <c r="L5" s="26">
        <f t="shared" si="0"/>
        <v>0</v>
      </c>
      <c r="M5" s="26">
        <f t="shared" si="0"/>
        <v>0</v>
      </c>
      <c r="N5" s="27">
        <f>SUM(D5:M5)</f>
        <v>11915406</v>
      </c>
      <c r="O5" s="32">
        <f aca="true" t="shared" si="1" ref="O5:O37">(N5/O$39)</f>
        <v>922.6020905923345</v>
      </c>
      <c r="P5" s="6"/>
    </row>
    <row r="6" spans="1:16" ht="15">
      <c r="A6" s="12"/>
      <c r="B6" s="44">
        <v>511</v>
      </c>
      <c r="C6" s="20" t="s">
        <v>19</v>
      </c>
      <c r="D6" s="46">
        <v>295886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295886</v>
      </c>
      <c r="O6" s="47">
        <f t="shared" si="1"/>
        <v>22.91025938830817</v>
      </c>
      <c r="P6" s="9"/>
    </row>
    <row r="7" spans="1:16" ht="15">
      <c r="A7" s="12"/>
      <c r="B7" s="44">
        <v>512</v>
      </c>
      <c r="C7" s="20" t="s">
        <v>20</v>
      </c>
      <c r="D7" s="46">
        <v>977267</v>
      </c>
      <c r="E7" s="46">
        <v>0</v>
      </c>
      <c r="F7" s="46">
        <v>0</v>
      </c>
      <c r="G7" s="46">
        <v>3150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980417</v>
      </c>
      <c r="O7" s="47">
        <f t="shared" si="1"/>
        <v>75.91304684475416</v>
      </c>
      <c r="P7" s="9"/>
    </row>
    <row r="8" spans="1:16" ht="15">
      <c r="A8" s="12"/>
      <c r="B8" s="44">
        <v>513</v>
      </c>
      <c r="C8" s="20" t="s">
        <v>21</v>
      </c>
      <c r="D8" s="46">
        <v>1820147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486070</v>
      </c>
      <c r="K8" s="46">
        <v>0</v>
      </c>
      <c r="L8" s="46">
        <v>0</v>
      </c>
      <c r="M8" s="46">
        <v>0</v>
      </c>
      <c r="N8" s="46">
        <f t="shared" si="2"/>
        <v>2306217</v>
      </c>
      <c r="O8" s="47">
        <f t="shared" si="1"/>
        <v>178.56887340301975</v>
      </c>
      <c r="P8" s="9"/>
    </row>
    <row r="9" spans="1:16" ht="15">
      <c r="A9" s="12"/>
      <c r="B9" s="44">
        <v>514</v>
      </c>
      <c r="C9" s="20" t="s">
        <v>22</v>
      </c>
      <c r="D9" s="46">
        <v>308071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308071</v>
      </c>
      <c r="O9" s="47">
        <f t="shared" si="1"/>
        <v>23.853735965931087</v>
      </c>
      <c r="P9" s="9"/>
    </row>
    <row r="10" spans="1:16" ht="15">
      <c r="A10" s="12"/>
      <c r="B10" s="44">
        <v>515</v>
      </c>
      <c r="C10" s="20" t="s">
        <v>89</v>
      </c>
      <c r="D10" s="46">
        <v>606149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606149</v>
      </c>
      <c r="O10" s="47">
        <f t="shared" si="1"/>
        <v>46.93372048006194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423698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423698</v>
      </c>
      <c r="O11" s="47">
        <f t="shared" si="1"/>
        <v>32.806658923732094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4040681</v>
      </c>
      <c r="L12" s="46">
        <v>0</v>
      </c>
      <c r="M12" s="46">
        <v>0</v>
      </c>
      <c r="N12" s="46">
        <f t="shared" si="2"/>
        <v>4040681</v>
      </c>
      <c r="O12" s="47">
        <f t="shared" si="1"/>
        <v>312.86728610143246</v>
      </c>
      <c r="P12" s="9"/>
    </row>
    <row r="13" spans="1:16" ht="15">
      <c r="A13" s="12"/>
      <c r="B13" s="44">
        <v>519</v>
      </c>
      <c r="C13" s="20" t="s">
        <v>71</v>
      </c>
      <c r="D13" s="46">
        <v>872746</v>
      </c>
      <c r="E13" s="46">
        <v>146</v>
      </c>
      <c r="F13" s="46">
        <v>0</v>
      </c>
      <c r="G13" s="46">
        <v>767491</v>
      </c>
      <c r="H13" s="46">
        <v>0</v>
      </c>
      <c r="I13" s="46">
        <v>0</v>
      </c>
      <c r="J13" s="46">
        <v>1313904</v>
      </c>
      <c r="K13" s="46">
        <v>0</v>
      </c>
      <c r="L13" s="46">
        <v>0</v>
      </c>
      <c r="M13" s="46">
        <v>0</v>
      </c>
      <c r="N13" s="46">
        <f t="shared" si="2"/>
        <v>2954287</v>
      </c>
      <c r="O13" s="47">
        <f t="shared" si="1"/>
        <v>228.74850948509484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11488552</v>
      </c>
      <c r="E14" s="31">
        <f t="shared" si="3"/>
        <v>223903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11712455</v>
      </c>
      <c r="O14" s="43">
        <f t="shared" si="1"/>
        <v>906.887727448703</v>
      </c>
      <c r="P14" s="10"/>
    </row>
    <row r="15" spans="1:16" ht="15">
      <c r="A15" s="12"/>
      <c r="B15" s="44">
        <v>521</v>
      </c>
      <c r="C15" s="20" t="s">
        <v>27</v>
      </c>
      <c r="D15" s="46">
        <v>5855919</v>
      </c>
      <c r="E15" s="46">
        <v>223903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6079822</v>
      </c>
      <c r="O15" s="47">
        <f t="shared" si="1"/>
        <v>470.7566395663957</v>
      </c>
      <c r="P15" s="9"/>
    </row>
    <row r="16" spans="1:16" ht="15">
      <c r="A16" s="12"/>
      <c r="B16" s="44">
        <v>522</v>
      </c>
      <c r="C16" s="20" t="s">
        <v>28</v>
      </c>
      <c r="D16" s="46">
        <v>4601163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4601163</v>
      </c>
      <c r="O16" s="47">
        <f t="shared" si="1"/>
        <v>356.2650406504065</v>
      </c>
      <c r="P16" s="9"/>
    </row>
    <row r="17" spans="1:16" ht="15">
      <c r="A17" s="12"/>
      <c r="B17" s="44">
        <v>524</v>
      </c>
      <c r="C17" s="20" t="s">
        <v>29</v>
      </c>
      <c r="D17" s="46">
        <v>1031470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1031470</v>
      </c>
      <c r="O17" s="47">
        <f t="shared" si="1"/>
        <v>79.8660472319009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0</v>
      </c>
      <c r="E18" s="31">
        <f t="shared" si="5"/>
        <v>175982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10923650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11099632</v>
      </c>
      <c r="O18" s="43">
        <f t="shared" si="1"/>
        <v>859.4372435152923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3574266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3574266</v>
      </c>
      <c r="O19" s="47">
        <f t="shared" si="1"/>
        <v>276.75307781649246</v>
      </c>
      <c r="P19" s="9"/>
    </row>
    <row r="20" spans="1:16" ht="15">
      <c r="A20" s="12"/>
      <c r="B20" s="44">
        <v>534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2377519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2377519</v>
      </c>
      <c r="O20" s="47">
        <f t="shared" si="1"/>
        <v>184.08974061169184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3796401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3796401</v>
      </c>
      <c r="O21" s="47">
        <f t="shared" si="1"/>
        <v>293.95284552845527</v>
      </c>
      <c r="P21" s="9"/>
    </row>
    <row r="22" spans="1:16" ht="15">
      <c r="A22" s="12"/>
      <c r="B22" s="44">
        <v>538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1175464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1175464</v>
      </c>
      <c r="O22" s="47">
        <f t="shared" si="1"/>
        <v>91.01540843979869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175982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175982</v>
      </c>
      <c r="O23" s="47">
        <f t="shared" si="1"/>
        <v>13.626171118854046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2149515</v>
      </c>
      <c r="E24" s="31">
        <f t="shared" si="6"/>
        <v>0</v>
      </c>
      <c r="F24" s="31">
        <f t="shared" si="6"/>
        <v>0</v>
      </c>
      <c r="G24" s="31">
        <f t="shared" si="6"/>
        <v>721190</v>
      </c>
      <c r="H24" s="31">
        <f t="shared" si="6"/>
        <v>0</v>
      </c>
      <c r="I24" s="31">
        <f t="shared" si="6"/>
        <v>1423977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4294682</v>
      </c>
      <c r="O24" s="43">
        <f t="shared" si="1"/>
        <v>332.53441734417345</v>
      </c>
      <c r="P24" s="10"/>
    </row>
    <row r="25" spans="1:16" ht="15">
      <c r="A25" s="12"/>
      <c r="B25" s="44">
        <v>541</v>
      </c>
      <c r="C25" s="20" t="s">
        <v>74</v>
      </c>
      <c r="D25" s="46">
        <v>2149515</v>
      </c>
      <c r="E25" s="46">
        <v>0</v>
      </c>
      <c r="F25" s="46">
        <v>0</v>
      </c>
      <c r="G25" s="46">
        <v>721190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2870705</v>
      </c>
      <c r="O25" s="47">
        <f t="shared" si="1"/>
        <v>222.27680991095625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1423977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1423977</v>
      </c>
      <c r="O26" s="47">
        <f t="shared" si="1"/>
        <v>110.25760743321719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SUM(D28:D28)</f>
        <v>74459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74459</v>
      </c>
      <c r="O27" s="43">
        <f t="shared" si="1"/>
        <v>5.765311653116531</v>
      </c>
      <c r="P27" s="10"/>
    </row>
    <row r="28" spans="1:16" ht="15">
      <c r="A28" s="13"/>
      <c r="B28" s="45">
        <v>552</v>
      </c>
      <c r="C28" s="21" t="s">
        <v>42</v>
      </c>
      <c r="D28" s="46">
        <v>74459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74459</v>
      </c>
      <c r="O28" s="47">
        <f t="shared" si="1"/>
        <v>5.765311653116531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SUM(D30:D30)</f>
        <v>55418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55418</v>
      </c>
      <c r="O29" s="43">
        <f t="shared" si="1"/>
        <v>4.290979481223384</v>
      </c>
      <c r="P29" s="10"/>
    </row>
    <row r="30" spans="1:16" ht="15">
      <c r="A30" s="12"/>
      <c r="B30" s="44">
        <v>564</v>
      </c>
      <c r="C30" s="20" t="s">
        <v>75</v>
      </c>
      <c r="D30" s="46">
        <v>55418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7">SUM(D30:M30)</f>
        <v>55418</v>
      </c>
      <c r="O30" s="47">
        <f t="shared" si="1"/>
        <v>4.290979481223384</v>
      </c>
      <c r="P30" s="9"/>
    </row>
    <row r="31" spans="1:16" ht="15.75">
      <c r="A31" s="28" t="s">
        <v>47</v>
      </c>
      <c r="B31" s="29"/>
      <c r="C31" s="30"/>
      <c r="D31" s="31">
        <f aca="true" t="shared" si="11" ref="D31:M31">SUM(D32:D34)</f>
        <v>2358199</v>
      </c>
      <c r="E31" s="31">
        <f t="shared" si="11"/>
        <v>0</v>
      </c>
      <c r="F31" s="31">
        <f t="shared" si="11"/>
        <v>0</v>
      </c>
      <c r="G31" s="31">
        <f t="shared" si="11"/>
        <v>2514437</v>
      </c>
      <c r="H31" s="31">
        <f t="shared" si="11"/>
        <v>0</v>
      </c>
      <c r="I31" s="31">
        <f t="shared" si="11"/>
        <v>2859718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7732354</v>
      </c>
      <c r="O31" s="43">
        <f t="shared" si="1"/>
        <v>598.7111111111111</v>
      </c>
      <c r="P31" s="9"/>
    </row>
    <row r="32" spans="1:16" ht="15">
      <c r="A32" s="12"/>
      <c r="B32" s="44">
        <v>571</v>
      </c>
      <c r="C32" s="20" t="s">
        <v>48</v>
      </c>
      <c r="D32" s="46">
        <v>0</v>
      </c>
      <c r="E32" s="46">
        <v>0</v>
      </c>
      <c r="F32" s="46">
        <v>0</v>
      </c>
      <c r="G32" s="46">
        <v>616109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616109</v>
      </c>
      <c r="O32" s="47">
        <f t="shared" si="1"/>
        <v>47.70491676345335</v>
      </c>
      <c r="P32" s="9"/>
    </row>
    <row r="33" spans="1:16" ht="15">
      <c r="A33" s="12"/>
      <c r="B33" s="44">
        <v>572</v>
      </c>
      <c r="C33" s="20" t="s">
        <v>77</v>
      </c>
      <c r="D33" s="46">
        <v>2358199</v>
      </c>
      <c r="E33" s="46">
        <v>0</v>
      </c>
      <c r="F33" s="46">
        <v>0</v>
      </c>
      <c r="G33" s="46">
        <v>1898328</v>
      </c>
      <c r="H33" s="46">
        <v>0</v>
      </c>
      <c r="I33" s="46">
        <v>1701757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5958284</v>
      </c>
      <c r="O33" s="47">
        <f t="shared" si="1"/>
        <v>461.34603174603177</v>
      </c>
      <c r="P33" s="9"/>
    </row>
    <row r="34" spans="1:16" ht="15">
      <c r="A34" s="12"/>
      <c r="B34" s="44">
        <v>575</v>
      </c>
      <c r="C34" s="20" t="s">
        <v>78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1157961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1157961</v>
      </c>
      <c r="O34" s="47">
        <f t="shared" si="1"/>
        <v>89.66016260162601</v>
      </c>
      <c r="P34" s="9"/>
    </row>
    <row r="35" spans="1:16" ht="15.75">
      <c r="A35" s="28" t="s">
        <v>79</v>
      </c>
      <c r="B35" s="29"/>
      <c r="C35" s="30"/>
      <c r="D35" s="31">
        <f aca="true" t="shared" si="12" ref="D35:M35">SUM(D36:D36)</f>
        <v>2667417</v>
      </c>
      <c r="E35" s="31">
        <f t="shared" si="12"/>
        <v>571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591000</v>
      </c>
      <c r="J35" s="31">
        <f t="shared" si="12"/>
        <v>25700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3284688</v>
      </c>
      <c r="O35" s="43">
        <f t="shared" si="1"/>
        <v>254.33124274099885</v>
      </c>
      <c r="P35" s="9"/>
    </row>
    <row r="36" spans="1:16" ht="15.75" thickBot="1">
      <c r="A36" s="12"/>
      <c r="B36" s="44">
        <v>581</v>
      </c>
      <c r="C36" s="20" t="s">
        <v>80</v>
      </c>
      <c r="D36" s="46">
        <v>2667417</v>
      </c>
      <c r="E36" s="46">
        <v>571</v>
      </c>
      <c r="F36" s="46">
        <v>0</v>
      </c>
      <c r="G36" s="46">
        <v>0</v>
      </c>
      <c r="H36" s="46">
        <v>0</v>
      </c>
      <c r="I36" s="46">
        <v>591000</v>
      </c>
      <c r="J36" s="46">
        <v>25700</v>
      </c>
      <c r="K36" s="46">
        <v>0</v>
      </c>
      <c r="L36" s="46">
        <v>0</v>
      </c>
      <c r="M36" s="46">
        <v>0</v>
      </c>
      <c r="N36" s="46">
        <f t="shared" si="10"/>
        <v>3284688</v>
      </c>
      <c r="O36" s="47">
        <f t="shared" si="1"/>
        <v>254.33124274099885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SUM(D5,D14,D18,D24,D27,D29,D31,D35)</f>
        <v>23673826</v>
      </c>
      <c r="E37" s="15">
        <f t="shared" si="13"/>
        <v>400602</v>
      </c>
      <c r="F37" s="15">
        <f t="shared" si="13"/>
        <v>423698</v>
      </c>
      <c r="G37" s="15">
        <f t="shared" si="13"/>
        <v>4006268</v>
      </c>
      <c r="H37" s="15">
        <f t="shared" si="13"/>
        <v>0</v>
      </c>
      <c r="I37" s="15">
        <f t="shared" si="13"/>
        <v>15798345</v>
      </c>
      <c r="J37" s="15">
        <f t="shared" si="13"/>
        <v>1825674</v>
      </c>
      <c r="K37" s="15">
        <f t="shared" si="13"/>
        <v>4040681</v>
      </c>
      <c r="L37" s="15">
        <f t="shared" si="13"/>
        <v>0</v>
      </c>
      <c r="M37" s="15">
        <f t="shared" si="13"/>
        <v>0</v>
      </c>
      <c r="N37" s="15">
        <f t="shared" si="10"/>
        <v>50169094</v>
      </c>
      <c r="O37" s="37">
        <f t="shared" si="1"/>
        <v>3884.560123886953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94</v>
      </c>
      <c r="M39" s="93"/>
      <c r="N39" s="93"/>
      <c r="O39" s="41">
        <v>12915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58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4464450</v>
      </c>
      <c r="E5" s="26">
        <f t="shared" si="0"/>
        <v>18836</v>
      </c>
      <c r="F5" s="26">
        <f t="shared" si="0"/>
        <v>423807</v>
      </c>
      <c r="G5" s="26">
        <f t="shared" si="0"/>
        <v>1571688</v>
      </c>
      <c r="H5" s="26">
        <f t="shared" si="0"/>
        <v>0</v>
      </c>
      <c r="I5" s="26">
        <f t="shared" si="0"/>
        <v>0</v>
      </c>
      <c r="J5" s="26">
        <f t="shared" si="0"/>
        <v>1763019</v>
      </c>
      <c r="K5" s="26">
        <f t="shared" si="0"/>
        <v>3538404</v>
      </c>
      <c r="L5" s="26">
        <f t="shared" si="0"/>
        <v>0</v>
      </c>
      <c r="M5" s="26">
        <f t="shared" si="0"/>
        <v>0</v>
      </c>
      <c r="N5" s="27">
        <f>SUM(D5:M5)</f>
        <v>11780204</v>
      </c>
      <c r="O5" s="32">
        <f aca="true" t="shared" si="1" ref="O5:O36">(N5/O$38)</f>
        <v>923.141133140036</v>
      </c>
      <c r="P5" s="6"/>
    </row>
    <row r="6" spans="1:16" ht="15">
      <c r="A6" s="12"/>
      <c r="B6" s="44">
        <v>511</v>
      </c>
      <c r="C6" s="20" t="s">
        <v>19</v>
      </c>
      <c r="D6" s="46">
        <v>302926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302926</v>
      </c>
      <c r="O6" s="47">
        <f t="shared" si="1"/>
        <v>23.73842175378105</v>
      </c>
      <c r="P6" s="9"/>
    </row>
    <row r="7" spans="1:16" ht="15">
      <c r="A7" s="12"/>
      <c r="B7" s="44">
        <v>512</v>
      </c>
      <c r="C7" s="20" t="s">
        <v>20</v>
      </c>
      <c r="D7" s="46">
        <v>917179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917179</v>
      </c>
      <c r="O7" s="47">
        <f t="shared" si="1"/>
        <v>71.87359924770786</v>
      </c>
      <c r="P7" s="9"/>
    </row>
    <row r="8" spans="1:16" ht="15">
      <c r="A8" s="12"/>
      <c r="B8" s="44">
        <v>513</v>
      </c>
      <c r="C8" s="20" t="s">
        <v>21</v>
      </c>
      <c r="D8" s="46">
        <v>1598041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468444</v>
      </c>
      <c r="K8" s="46">
        <v>0</v>
      </c>
      <c r="L8" s="46">
        <v>0</v>
      </c>
      <c r="M8" s="46">
        <v>0</v>
      </c>
      <c r="N8" s="46">
        <f t="shared" si="2"/>
        <v>2066485</v>
      </c>
      <c r="O8" s="47">
        <f t="shared" si="1"/>
        <v>161.9375440796176</v>
      </c>
      <c r="P8" s="9"/>
    </row>
    <row r="9" spans="1:16" ht="15">
      <c r="A9" s="12"/>
      <c r="B9" s="44">
        <v>514</v>
      </c>
      <c r="C9" s="20" t="s">
        <v>22</v>
      </c>
      <c r="D9" s="46">
        <v>316411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316411</v>
      </c>
      <c r="O9" s="47">
        <f t="shared" si="1"/>
        <v>24.795157119348012</v>
      </c>
      <c r="P9" s="9"/>
    </row>
    <row r="10" spans="1:16" ht="15">
      <c r="A10" s="12"/>
      <c r="B10" s="44">
        <v>515</v>
      </c>
      <c r="C10" s="20" t="s">
        <v>89</v>
      </c>
      <c r="D10" s="46">
        <v>495884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495884</v>
      </c>
      <c r="O10" s="47">
        <f t="shared" si="1"/>
        <v>38.85933704255152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423807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423807</v>
      </c>
      <c r="O11" s="47">
        <f t="shared" si="1"/>
        <v>33.211111981819606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3538404</v>
      </c>
      <c r="L12" s="46">
        <v>0</v>
      </c>
      <c r="M12" s="46">
        <v>0</v>
      </c>
      <c r="N12" s="46">
        <f t="shared" si="2"/>
        <v>3538404</v>
      </c>
      <c r="O12" s="47">
        <f t="shared" si="1"/>
        <v>277.28265809889507</v>
      </c>
      <c r="P12" s="9"/>
    </row>
    <row r="13" spans="1:16" ht="15">
      <c r="A13" s="12"/>
      <c r="B13" s="44">
        <v>519</v>
      </c>
      <c r="C13" s="20" t="s">
        <v>71</v>
      </c>
      <c r="D13" s="46">
        <v>834009</v>
      </c>
      <c r="E13" s="46">
        <v>18836</v>
      </c>
      <c r="F13" s="46">
        <v>0</v>
      </c>
      <c r="G13" s="46">
        <v>1571688</v>
      </c>
      <c r="H13" s="46">
        <v>0</v>
      </c>
      <c r="I13" s="46">
        <v>0</v>
      </c>
      <c r="J13" s="46">
        <v>1294575</v>
      </c>
      <c r="K13" s="46">
        <v>0</v>
      </c>
      <c r="L13" s="46">
        <v>0</v>
      </c>
      <c r="M13" s="46">
        <v>0</v>
      </c>
      <c r="N13" s="46">
        <f t="shared" si="2"/>
        <v>3719108</v>
      </c>
      <c r="O13" s="47">
        <f t="shared" si="1"/>
        <v>291.44330381631534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11056544</v>
      </c>
      <c r="E14" s="31">
        <f t="shared" si="3"/>
        <v>141676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11198220</v>
      </c>
      <c r="O14" s="43">
        <f t="shared" si="1"/>
        <v>877.5346759658333</v>
      </c>
      <c r="P14" s="10"/>
    </row>
    <row r="15" spans="1:16" ht="15">
      <c r="A15" s="12"/>
      <c r="B15" s="44">
        <v>521</v>
      </c>
      <c r="C15" s="20" t="s">
        <v>27</v>
      </c>
      <c r="D15" s="46">
        <v>5443001</v>
      </c>
      <c r="E15" s="46">
        <v>141676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5584677</v>
      </c>
      <c r="O15" s="47">
        <f t="shared" si="1"/>
        <v>437.63631376851345</v>
      </c>
      <c r="P15" s="9"/>
    </row>
    <row r="16" spans="1:16" ht="15">
      <c r="A16" s="12"/>
      <c r="B16" s="44">
        <v>522</v>
      </c>
      <c r="C16" s="20" t="s">
        <v>28</v>
      </c>
      <c r="D16" s="46">
        <v>4661632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4661632</v>
      </c>
      <c r="O16" s="47">
        <f t="shared" si="1"/>
        <v>365.3030326776898</v>
      </c>
      <c r="P16" s="9"/>
    </row>
    <row r="17" spans="1:16" ht="15">
      <c r="A17" s="12"/>
      <c r="B17" s="44">
        <v>524</v>
      </c>
      <c r="C17" s="20" t="s">
        <v>29</v>
      </c>
      <c r="D17" s="46">
        <v>951911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951911</v>
      </c>
      <c r="O17" s="47">
        <f t="shared" si="1"/>
        <v>74.59532951963013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0</v>
      </c>
      <c r="E18" s="31">
        <f t="shared" si="5"/>
        <v>180102</v>
      </c>
      <c r="F18" s="31">
        <f t="shared" si="5"/>
        <v>0</v>
      </c>
      <c r="G18" s="31">
        <f t="shared" si="5"/>
        <v>1477629</v>
      </c>
      <c r="H18" s="31">
        <f t="shared" si="5"/>
        <v>0</v>
      </c>
      <c r="I18" s="31">
        <f t="shared" si="5"/>
        <v>10562480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12220211</v>
      </c>
      <c r="O18" s="43">
        <f t="shared" si="1"/>
        <v>957.6217381082987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3804183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3804183</v>
      </c>
      <c r="O19" s="47">
        <f t="shared" si="1"/>
        <v>298.1101010892563</v>
      </c>
      <c r="P19" s="9"/>
    </row>
    <row r="20" spans="1:16" ht="15">
      <c r="A20" s="12"/>
      <c r="B20" s="44">
        <v>534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2362448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2362448</v>
      </c>
      <c r="O20" s="47">
        <f t="shared" si="1"/>
        <v>185.1303189405219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3746591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3746591</v>
      </c>
      <c r="O21" s="47">
        <f t="shared" si="1"/>
        <v>293.59697515868663</v>
      </c>
      <c r="P21" s="9"/>
    </row>
    <row r="22" spans="1:16" ht="15">
      <c r="A22" s="12"/>
      <c r="B22" s="44">
        <v>538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649258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649258</v>
      </c>
      <c r="O22" s="47">
        <f t="shared" si="1"/>
        <v>50.87830107358357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180102</v>
      </c>
      <c r="F23" s="46">
        <v>0</v>
      </c>
      <c r="G23" s="46">
        <v>1477629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1657731</v>
      </c>
      <c r="O23" s="47">
        <f t="shared" si="1"/>
        <v>129.9060418462503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2848108</v>
      </c>
      <c r="E24" s="31">
        <f t="shared" si="6"/>
        <v>0</v>
      </c>
      <c r="F24" s="31">
        <f t="shared" si="6"/>
        <v>0</v>
      </c>
      <c r="G24" s="31">
        <f t="shared" si="6"/>
        <v>711415</v>
      </c>
      <c r="H24" s="31">
        <f t="shared" si="6"/>
        <v>0</v>
      </c>
      <c r="I24" s="31">
        <f t="shared" si="6"/>
        <v>1474615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5034138</v>
      </c>
      <c r="O24" s="43">
        <f t="shared" si="1"/>
        <v>394.4940051720085</v>
      </c>
      <c r="P24" s="10"/>
    </row>
    <row r="25" spans="1:16" ht="15">
      <c r="A25" s="12"/>
      <c r="B25" s="44">
        <v>541</v>
      </c>
      <c r="C25" s="20" t="s">
        <v>74</v>
      </c>
      <c r="D25" s="46">
        <v>2848108</v>
      </c>
      <c r="E25" s="46">
        <v>0</v>
      </c>
      <c r="F25" s="46">
        <v>0</v>
      </c>
      <c r="G25" s="46">
        <v>711415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3559523</v>
      </c>
      <c r="O25" s="47">
        <f t="shared" si="1"/>
        <v>278.93762244338217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1474615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1474615</v>
      </c>
      <c r="O26" s="47">
        <f t="shared" si="1"/>
        <v>115.55638272862629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SUM(D28:D28)</f>
        <v>67538</v>
      </c>
      <c r="E27" s="31">
        <f t="shared" si="8"/>
        <v>0</v>
      </c>
      <c r="F27" s="31">
        <f t="shared" si="8"/>
        <v>0</v>
      </c>
      <c r="G27" s="31">
        <f t="shared" si="8"/>
        <v>714730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782268</v>
      </c>
      <c r="O27" s="43">
        <f t="shared" si="1"/>
        <v>61.30146540239793</v>
      </c>
      <c r="P27" s="10"/>
    </row>
    <row r="28" spans="1:16" ht="15">
      <c r="A28" s="13"/>
      <c r="B28" s="45">
        <v>552</v>
      </c>
      <c r="C28" s="21" t="s">
        <v>42</v>
      </c>
      <c r="D28" s="46">
        <v>67538</v>
      </c>
      <c r="E28" s="46">
        <v>0</v>
      </c>
      <c r="F28" s="46">
        <v>0</v>
      </c>
      <c r="G28" s="46">
        <v>714730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782268</v>
      </c>
      <c r="O28" s="47">
        <f t="shared" si="1"/>
        <v>61.30146540239793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SUM(D30:D30)</f>
        <v>52811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52811</v>
      </c>
      <c r="O29" s="43">
        <f t="shared" si="1"/>
        <v>4.138468772039809</v>
      </c>
      <c r="P29" s="10"/>
    </row>
    <row r="30" spans="1:16" ht="15">
      <c r="A30" s="12"/>
      <c r="B30" s="44">
        <v>564</v>
      </c>
      <c r="C30" s="20" t="s">
        <v>75</v>
      </c>
      <c r="D30" s="46">
        <v>52811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6">SUM(D30:M30)</f>
        <v>52811</v>
      </c>
      <c r="O30" s="47">
        <f t="shared" si="1"/>
        <v>4.138468772039809</v>
      </c>
      <c r="P30" s="9"/>
    </row>
    <row r="31" spans="1:16" ht="15.75">
      <c r="A31" s="28" t="s">
        <v>47</v>
      </c>
      <c r="B31" s="29"/>
      <c r="C31" s="30"/>
      <c r="D31" s="31">
        <f aca="true" t="shared" si="11" ref="D31:M31">SUM(D32:D33)</f>
        <v>2160413</v>
      </c>
      <c r="E31" s="31">
        <f t="shared" si="11"/>
        <v>0</v>
      </c>
      <c r="F31" s="31">
        <f t="shared" si="11"/>
        <v>0</v>
      </c>
      <c r="G31" s="31">
        <f t="shared" si="11"/>
        <v>480097</v>
      </c>
      <c r="H31" s="31">
        <f t="shared" si="11"/>
        <v>0</v>
      </c>
      <c r="I31" s="31">
        <f t="shared" si="11"/>
        <v>2324425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4964935</v>
      </c>
      <c r="O31" s="43">
        <f t="shared" si="1"/>
        <v>389.0709975707233</v>
      </c>
      <c r="P31" s="9"/>
    </row>
    <row r="32" spans="1:16" ht="15">
      <c r="A32" s="12"/>
      <c r="B32" s="44">
        <v>572</v>
      </c>
      <c r="C32" s="20" t="s">
        <v>77</v>
      </c>
      <c r="D32" s="46">
        <v>2160413</v>
      </c>
      <c r="E32" s="46">
        <v>0</v>
      </c>
      <c r="F32" s="46">
        <v>0</v>
      </c>
      <c r="G32" s="46">
        <v>480097</v>
      </c>
      <c r="H32" s="46">
        <v>0</v>
      </c>
      <c r="I32" s="46">
        <v>1644592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4285102</v>
      </c>
      <c r="O32" s="47">
        <f t="shared" si="1"/>
        <v>335.7967243946399</v>
      </c>
      <c r="P32" s="9"/>
    </row>
    <row r="33" spans="1:16" ht="15">
      <c r="A33" s="12"/>
      <c r="B33" s="44">
        <v>575</v>
      </c>
      <c r="C33" s="20" t="s">
        <v>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679833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679833</v>
      </c>
      <c r="O33" s="47">
        <f t="shared" si="1"/>
        <v>53.274273176083376</v>
      </c>
      <c r="P33" s="9"/>
    </row>
    <row r="34" spans="1:16" ht="15.75">
      <c r="A34" s="28" t="s">
        <v>79</v>
      </c>
      <c r="B34" s="29"/>
      <c r="C34" s="30"/>
      <c r="D34" s="31">
        <f aca="true" t="shared" si="12" ref="D34:M34">SUM(D35:D35)</f>
        <v>2104281</v>
      </c>
      <c r="E34" s="31">
        <f t="shared" si="12"/>
        <v>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589500</v>
      </c>
      <c r="J34" s="31">
        <f t="shared" si="12"/>
        <v>25700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2719481</v>
      </c>
      <c r="O34" s="43">
        <f t="shared" si="1"/>
        <v>213.10876890525822</v>
      </c>
      <c r="P34" s="9"/>
    </row>
    <row r="35" spans="1:16" ht="15.75" thickBot="1">
      <c r="A35" s="12"/>
      <c r="B35" s="44">
        <v>581</v>
      </c>
      <c r="C35" s="20" t="s">
        <v>80</v>
      </c>
      <c r="D35" s="46">
        <v>2104281</v>
      </c>
      <c r="E35" s="46">
        <v>0</v>
      </c>
      <c r="F35" s="46">
        <v>0</v>
      </c>
      <c r="G35" s="46">
        <v>0</v>
      </c>
      <c r="H35" s="46">
        <v>0</v>
      </c>
      <c r="I35" s="46">
        <v>589500</v>
      </c>
      <c r="J35" s="46">
        <v>25700</v>
      </c>
      <c r="K35" s="46">
        <v>0</v>
      </c>
      <c r="L35" s="46">
        <v>0</v>
      </c>
      <c r="M35" s="46">
        <v>0</v>
      </c>
      <c r="N35" s="46">
        <f t="shared" si="10"/>
        <v>2719481</v>
      </c>
      <c r="O35" s="47">
        <f t="shared" si="1"/>
        <v>213.10876890525822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SUM(D5,D14,D18,D24,D27,D29,D31,D34)</f>
        <v>22754145</v>
      </c>
      <c r="E36" s="15">
        <f t="shared" si="13"/>
        <v>340614</v>
      </c>
      <c r="F36" s="15">
        <f t="shared" si="13"/>
        <v>423807</v>
      </c>
      <c r="G36" s="15">
        <f t="shared" si="13"/>
        <v>4955559</v>
      </c>
      <c r="H36" s="15">
        <f t="shared" si="13"/>
        <v>0</v>
      </c>
      <c r="I36" s="15">
        <f t="shared" si="13"/>
        <v>14951020</v>
      </c>
      <c r="J36" s="15">
        <f t="shared" si="13"/>
        <v>1788719</v>
      </c>
      <c r="K36" s="15">
        <f t="shared" si="13"/>
        <v>3538404</v>
      </c>
      <c r="L36" s="15">
        <f t="shared" si="13"/>
        <v>0</v>
      </c>
      <c r="M36" s="15">
        <f t="shared" si="13"/>
        <v>0</v>
      </c>
      <c r="N36" s="15">
        <f t="shared" si="10"/>
        <v>48752268</v>
      </c>
      <c r="O36" s="37">
        <f t="shared" si="1"/>
        <v>3820.411253036596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92</v>
      </c>
      <c r="M38" s="93"/>
      <c r="N38" s="93"/>
      <c r="O38" s="41">
        <v>12761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4023206</v>
      </c>
      <c r="E5" s="26">
        <f t="shared" si="0"/>
        <v>0</v>
      </c>
      <c r="F5" s="26">
        <f t="shared" si="0"/>
        <v>426775</v>
      </c>
      <c r="G5" s="26">
        <f t="shared" si="0"/>
        <v>931237</v>
      </c>
      <c r="H5" s="26">
        <f t="shared" si="0"/>
        <v>0</v>
      </c>
      <c r="I5" s="26">
        <f t="shared" si="0"/>
        <v>0</v>
      </c>
      <c r="J5" s="26">
        <f t="shared" si="0"/>
        <v>1641190</v>
      </c>
      <c r="K5" s="26">
        <f t="shared" si="0"/>
        <v>4220032</v>
      </c>
      <c r="L5" s="26">
        <f t="shared" si="0"/>
        <v>0</v>
      </c>
      <c r="M5" s="26">
        <f t="shared" si="0"/>
        <v>0</v>
      </c>
      <c r="N5" s="27">
        <f>SUM(D5:M5)</f>
        <v>11242440</v>
      </c>
      <c r="O5" s="32">
        <f aca="true" t="shared" si="1" ref="O5:O36">(N5/O$38)</f>
        <v>895.811952191235</v>
      </c>
      <c r="P5" s="6"/>
    </row>
    <row r="6" spans="1:16" ht="15">
      <c r="A6" s="12"/>
      <c r="B6" s="44">
        <v>511</v>
      </c>
      <c r="C6" s="20" t="s">
        <v>19</v>
      </c>
      <c r="D6" s="46">
        <v>288697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288697</v>
      </c>
      <c r="O6" s="47">
        <f t="shared" si="1"/>
        <v>23.00374501992032</v>
      </c>
      <c r="P6" s="9"/>
    </row>
    <row r="7" spans="1:16" ht="15">
      <c r="A7" s="12"/>
      <c r="B7" s="44">
        <v>512</v>
      </c>
      <c r="C7" s="20" t="s">
        <v>20</v>
      </c>
      <c r="D7" s="46">
        <v>853982</v>
      </c>
      <c r="E7" s="46">
        <v>0</v>
      </c>
      <c r="F7" s="46">
        <v>0</v>
      </c>
      <c r="G7" s="46">
        <v>3950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857932</v>
      </c>
      <c r="O7" s="47">
        <f t="shared" si="1"/>
        <v>68.3611155378486</v>
      </c>
      <c r="P7" s="9"/>
    </row>
    <row r="8" spans="1:16" ht="15">
      <c r="A8" s="12"/>
      <c r="B8" s="44">
        <v>513</v>
      </c>
      <c r="C8" s="20" t="s">
        <v>21</v>
      </c>
      <c r="D8" s="46">
        <v>1487129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437401</v>
      </c>
      <c r="K8" s="46">
        <v>0</v>
      </c>
      <c r="L8" s="46">
        <v>0</v>
      </c>
      <c r="M8" s="46">
        <v>0</v>
      </c>
      <c r="N8" s="46">
        <f t="shared" si="2"/>
        <v>1924530</v>
      </c>
      <c r="O8" s="47">
        <f t="shared" si="1"/>
        <v>153.34900398406376</v>
      </c>
      <c r="P8" s="9"/>
    </row>
    <row r="9" spans="1:16" ht="15">
      <c r="A9" s="12"/>
      <c r="B9" s="44">
        <v>514</v>
      </c>
      <c r="C9" s="20" t="s">
        <v>22</v>
      </c>
      <c r="D9" s="46">
        <v>266533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266533</v>
      </c>
      <c r="O9" s="47">
        <f t="shared" si="1"/>
        <v>21.237689243027887</v>
      </c>
      <c r="P9" s="9"/>
    </row>
    <row r="10" spans="1:16" ht="15">
      <c r="A10" s="12"/>
      <c r="B10" s="44">
        <v>515</v>
      </c>
      <c r="C10" s="20" t="s">
        <v>89</v>
      </c>
      <c r="D10" s="46">
        <v>395638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395638</v>
      </c>
      <c r="O10" s="47">
        <f t="shared" si="1"/>
        <v>31.524940239043826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426775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426775</v>
      </c>
      <c r="O11" s="47">
        <f t="shared" si="1"/>
        <v>34.00597609561753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4220032</v>
      </c>
      <c r="L12" s="46">
        <v>0</v>
      </c>
      <c r="M12" s="46">
        <v>0</v>
      </c>
      <c r="N12" s="46">
        <f t="shared" si="2"/>
        <v>4220032</v>
      </c>
      <c r="O12" s="47">
        <f t="shared" si="1"/>
        <v>336.2575298804781</v>
      </c>
      <c r="P12" s="9"/>
    </row>
    <row r="13" spans="1:16" ht="15">
      <c r="A13" s="12"/>
      <c r="B13" s="44">
        <v>519</v>
      </c>
      <c r="C13" s="20" t="s">
        <v>71</v>
      </c>
      <c r="D13" s="46">
        <v>731227</v>
      </c>
      <c r="E13" s="46">
        <v>0</v>
      </c>
      <c r="F13" s="46">
        <v>0</v>
      </c>
      <c r="G13" s="46">
        <v>927287</v>
      </c>
      <c r="H13" s="46">
        <v>0</v>
      </c>
      <c r="I13" s="46">
        <v>0</v>
      </c>
      <c r="J13" s="46">
        <v>1203789</v>
      </c>
      <c r="K13" s="46">
        <v>0</v>
      </c>
      <c r="L13" s="46">
        <v>0</v>
      </c>
      <c r="M13" s="46">
        <v>0</v>
      </c>
      <c r="N13" s="46">
        <f t="shared" si="2"/>
        <v>2862303</v>
      </c>
      <c r="O13" s="47">
        <f t="shared" si="1"/>
        <v>228.07195219123506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10246750</v>
      </c>
      <c r="E14" s="31">
        <f t="shared" si="3"/>
        <v>147842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10394592</v>
      </c>
      <c r="O14" s="43">
        <f t="shared" si="1"/>
        <v>828.254342629482</v>
      </c>
      <c r="P14" s="10"/>
    </row>
    <row r="15" spans="1:16" ht="15">
      <c r="A15" s="12"/>
      <c r="B15" s="44">
        <v>521</v>
      </c>
      <c r="C15" s="20" t="s">
        <v>27</v>
      </c>
      <c r="D15" s="46">
        <v>5107406</v>
      </c>
      <c r="E15" s="46">
        <v>147842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5255248</v>
      </c>
      <c r="O15" s="47">
        <f t="shared" si="1"/>
        <v>418.7448605577689</v>
      </c>
      <c r="P15" s="9"/>
    </row>
    <row r="16" spans="1:16" ht="15">
      <c r="A16" s="12"/>
      <c r="B16" s="44">
        <v>522</v>
      </c>
      <c r="C16" s="20" t="s">
        <v>28</v>
      </c>
      <c r="D16" s="46">
        <v>4224594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4224594</v>
      </c>
      <c r="O16" s="47">
        <f t="shared" si="1"/>
        <v>336.6210358565737</v>
      </c>
      <c r="P16" s="9"/>
    </row>
    <row r="17" spans="1:16" ht="15">
      <c r="A17" s="12"/>
      <c r="B17" s="44">
        <v>524</v>
      </c>
      <c r="C17" s="20" t="s">
        <v>29</v>
      </c>
      <c r="D17" s="46">
        <v>914750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914750</v>
      </c>
      <c r="O17" s="47">
        <f t="shared" si="1"/>
        <v>72.88844621513944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0</v>
      </c>
      <c r="E18" s="31">
        <f t="shared" si="5"/>
        <v>90279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10508205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10598484</v>
      </c>
      <c r="O18" s="43">
        <f t="shared" si="1"/>
        <v>844.5007171314741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4228893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4228893</v>
      </c>
      <c r="O19" s="47">
        <f t="shared" si="1"/>
        <v>336.9635856573705</v>
      </c>
      <c r="P19" s="9"/>
    </row>
    <row r="20" spans="1:16" ht="15">
      <c r="A20" s="12"/>
      <c r="B20" s="44">
        <v>534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2263923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2263923</v>
      </c>
      <c r="O20" s="47">
        <f t="shared" si="1"/>
        <v>180.39227091633467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3461798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3461798</v>
      </c>
      <c r="O21" s="47">
        <f t="shared" si="1"/>
        <v>275.8404780876494</v>
      </c>
      <c r="P21" s="9"/>
    </row>
    <row r="22" spans="1:16" ht="15">
      <c r="A22" s="12"/>
      <c r="B22" s="44">
        <v>538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553591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553591</v>
      </c>
      <c r="O22" s="47">
        <f t="shared" si="1"/>
        <v>44.11083665338646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90279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90279</v>
      </c>
      <c r="O23" s="47">
        <f t="shared" si="1"/>
        <v>7.193545816733068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3059673</v>
      </c>
      <c r="E24" s="31">
        <f t="shared" si="6"/>
        <v>0</v>
      </c>
      <c r="F24" s="31">
        <f t="shared" si="6"/>
        <v>0</v>
      </c>
      <c r="G24" s="31">
        <f t="shared" si="6"/>
        <v>357133</v>
      </c>
      <c r="H24" s="31">
        <f t="shared" si="6"/>
        <v>0</v>
      </c>
      <c r="I24" s="31">
        <f t="shared" si="6"/>
        <v>1047074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4463880</v>
      </c>
      <c r="O24" s="43">
        <f t="shared" si="1"/>
        <v>355.68764940239043</v>
      </c>
      <c r="P24" s="10"/>
    </row>
    <row r="25" spans="1:16" ht="15">
      <c r="A25" s="12"/>
      <c r="B25" s="44">
        <v>541</v>
      </c>
      <c r="C25" s="20" t="s">
        <v>74</v>
      </c>
      <c r="D25" s="46">
        <v>3059673</v>
      </c>
      <c r="E25" s="46">
        <v>0</v>
      </c>
      <c r="F25" s="46">
        <v>0</v>
      </c>
      <c r="G25" s="46">
        <v>357133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3416806</v>
      </c>
      <c r="O25" s="47">
        <f t="shared" si="1"/>
        <v>272.2554581673307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1047074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1047074</v>
      </c>
      <c r="O26" s="47">
        <f t="shared" si="1"/>
        <v>83.43219123505976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SUM(D28:D28)</f>
        <v>52414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52414</v>
      </c>
      <c r="O27" s="43">
        <f t="shared" si="1"/>
        <v>4.176414342629482</v>
      </c>
      <c r="P27" s="10"/>
    </row>
    <row r="28" spans="1:16" ht="15">
      <c r="A28" s="13"/>
      <c r="B28" s="45">
        <v>552</v>
      </c>
      <c r="C28" s="21" t="s">
        <v>42</v>
      </c>
      <c r="D28" s="46">
        <v>52414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52414</v>
      </c>
      <c r="O28" s="47">
        <f t="shared" si="1"/>
        <v>4.176414342629482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SUM(D30:D30)</f>
        <v>45666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45666</v>
      </c>
      <c r="O29" s="43">
        <f t="shared" si="1"/>
        <v>3.6387250996015936</v>
      </c>
      <c r="P29" s="10"/>
    </row>
    <row r="30" spans="1:16" ht="15">
      <c r="A30" s="12"/>
      <c r="B30" s="44">
        <v>564</v>
      </c>
      <c r="C30" s="20" t="s">
        <v>75</v>
      </c>
      <c r="D30" s="46">
        <v>45666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6">SUM(D30:M30)</f>
        <v>45666</v>
      </c>
      <c r="O30" s="47">
        <f t="shared" si="1"/>
        <v>3.6387250996015936</v>
      </c>
      <c r="P30" s="9"/>
    </row>
    <row r="31" spans="1:16" ht="15.75">
      <c r="A31" s="28" t="s">
        <v>47</v>
      </c>
      <c r="B31" s="29"/>
      <c r="C31" s="30"/>
      <c r="D31" s="31">
        <f aca="true" t="shared" si="11" ref="D31:M31">SUM(D32:D33)</f>
        <v>2042816</v>
      </c>
      <c r="E31" s="31">
        <f t="shared" si="11"/>
        <v>0</v>
      </c>
      <c r="F31" s="31">
        <f t="shared" si="11"/>
        <v>0</v>
      </c>
      <c r="G31" s="31">
        <f t="shared" si="11"/>
        <v>572331</v>
      </c>
      <c r="H31" s="31">
        <f t="shared" si="11"/>
        <v>0</v>
      </c>
      <c r="I31" s="31">
        <f t="shared" si="11"/>
        <v>6254418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8869565</v>
      </c>
      <c r="O31" s="43">
        <f t="shared" si="1"/>
        <v>706.7382470119522</v>
      </c>
      <c r="P31" s="9"/>
    </row>
    <row r="32" spans="1:16" ht="15">
      <c r="A32" s="12"/>
      <c r="B32" s="44">
        <v>572</v>
      </c>
      <c r="C32" s="20" t="s">
        <v>77</v>
      </c>
      <c r="D32" s="46">
        <v>2042816</v>
      </c>
      <c r="E32" s="46">
        <v>0</v>
      </c>
      <c r="F32" s="46">
        <v>0</v>
      </c>
      <c r="G32" s="46">
        <v>572331</v>
      </c>
      <c r="H32" s="46">
        <v>0</v>
      </c>
      <c r="I32" s="46">
        <v>1666591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4281738</v>
      </c>
      <c r="O32" s="47">
        <f t="shared" si="1"/>
        <v>341.17434262948206</v>
      </c>
      <c r="P32" s="9"/>
    </row>
    <row r="33" spans="1:16" ht="15">
      <c r="A33" s="12"/>
      <c r="B33" s="44">
        <v>575</v>
      </c>
      <c r="C33" s="20" t="s">
        <v>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4587827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4587827</v>
      </c>
      <c r="O33" s="47">
        <f t="shared" si="1"/>
        <v>365.5639043824701</v>
      </c>
      <c r="P33" s="9"/>
    </row>
    <row r="34" spans="1:16" ht="15.75">
      <c r="A34" s="28" t="s">
        <v>79</v>
      </c>
      <c r="B34" s="29"/>
      <c r="C34" s="30"/>
      <c r="D34" s="31">
        <f aca="true" t="shared" si="12" ref="D34:M34">SUM(D35:D35)</f>
        <v>2181015</v>
      </c>
      <c r="E34" s="31">
        <f t="shared" si="12"/>
        <v>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593500</v>
      </c>
      <c r="J34" s="31">
        <f t="shared" si="12"/>
        <v>5300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2779815</v>
      </c>
      <c r="O34" s="43">
        <f t="shared" si="1"/>
        <v>221.499203187251</v>
      </c>
      <c r="P34" s="9"/>
    </row>
    <row r="35" spans="1:16" ht="15.75" thickBot="1">
      <c r="A35" s="12"/>
      <c r="B35" s="44">
        <v>581</v>
      </c>
      <c r="C35" s="20" t="s">
        <v>80</v>
      </c>
      <c r="D35" s="46">
        <v>2181015</v>
      </c>
      <c r="E35" s="46">
        <v>0</v>
      </c>
      <c r="F35" s="46">
        <v>0</v>
      </c>
      <c r="G35" s="46">
        <v>0</v>
      </c>
      <c r="H35" s="46">
        <v>0</v>
      </c>
      <c r="I35" s="46">
        <v>593500</v>
      </c>
      <c r="J35" s="46">
        <v>5300</v>
      </c>
      <c r="K35" s="46">
        <v>0</v>
      </c>
      <c r="L35" s="46">
        <v>0</v>
      </c>
      <c r="M35" s="46">
        <v>0</v>
      </c>
      <c r="N35" s="46">
        <f t="shared" si="10"/>
        <v>2779815</v>
      </c>
      <c r="O35" s="47">
        <f t="shared" si="1"/>
        <v>221.499203187251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SUM(D5,D14,D18,D24,D27,D29,D31,D34)</f>
        <v>21651540</v>
      </c>
      <c r="E36" s="15">
        <f t="shared" si="13"/>
        <v>238121</v>
      </c>
      <c r="F36" s="15">
        <f t="shared" si="13"/>
        <v>426775</v>
      </c>
      <c r="G36" s="15">
        <f t="shared" si="13"/>
        <v>1860701</v>
      </c>
      <c r="H36" s="15">
        <f t="shared" si="13"/>
        <v>0</v>
      </c>
      <c r="I36" s="15">
        <f t="shared" si="13"/>
        <v>18403197</v>
      </c>
      <c r="J36" s="15">
        <f t="shared" si="13"/>
        <v>1646490</v>
      </c>
      <c r="K36" s="15">
        <f t="shared" si="13"/>
        <v>4220032</v>
      </c>
      <c r="L36" s="15">
        <f t="shared" si="13"/>
        <v>0</v>
      </c>
      <c r="M36" s="15">
        <f t="shared" si="13"/>
        <v>0</v>
      </c>
      <c r="N36" s="15">
        <f t="shared" si="10"/>
        <v>48446856</v>
      </c>
      <c r="O36" s="37">
        <f t="shared" si="1"/>
        <v>3860.307250996016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90</v>
      </c>
      <c r="M38" s="93"/>
      <c r="N38" s="93"/>
      <c r="O38" s="41">
        <v>12550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3581377</v>
      </c>
      <c r="E5" s="26">
        <f t="shared" si="0"/>
        <v>0</v>
      </c>
      <c r="F5" s="26">
        <f t="shared" si="0"/>
        <v>424484</v>
      </c>
      <c r="G5" s="26">
        <f t="shared" si="0"/>
        <v>512622</v>
      </c>
      <c r="H5" s="26">
        <f t="shared" si="0"/>
        <v>0</v>
      </c>
      <c r="I5" s="26">
        <f t="shared" si="0"/>
        <v>1280240</v>
      </c>
      <c r="J5" s="26">
        <f t="shared" si="0"/>
        <v>1665555</v>
      </c>
      <c r="K5" s="26">
        <f t="shared" si="0"/>
        <v>3721488</v>
      </c>
      <c r="L5" s="26">
        <f t="shared" si="0"/>
        <v>0</v>
      </c>
      <c r="M5" s="26">
        <f t="shared" si="0"/>
        <v>0</v>
      </c>
      <c r="N5" s="27">
        <f>SUM(D5:M5)</f>
        <v>11185766</v>
      </c>
      <c r="O5" s="32">
        <f aca="true" t="shared" si="1" ref="O5:O39">(N5/O$41)</f>
        <v>914.6917981846431</v>
      </c>
      <c r="P5" s="6"/>
    </row>
    <row r="6" spans="1:16" ht="15">
      <c r="A6" s="12"/>
      <c r="B6" s="44">
        <v>511</v>
      </c>
      <c r="C6" s="20" t="s">
        <v>19</v>
      </c>
      <c r="D6" s="46">
        <v>267029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267029</v>
      </c>
      <c r="O6" s="47">
        <f t="shared" si="1"/>
        <v>21.835718374356038</v>
      </c>
      <c r="P6" s="9"/>
    </row>
    <row r="7" spans="1:16" ht="15">
      <c r="A7" s="12"/>
      <c r="B7" s="44">
        <v>512</v>
      </c>
      <c r="C7" s="20" t="s">
        <v>20</v>
      </c>
      <c r="D7" s="46">
        <v>825127</v>
      </c>
      <c r="E7" s="46">
        <v>0</v>
      </c>
      <c r="F7" s="46">
        <v>0</v>
      </c>
      <c r="G7" s="46">
        <v>57177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882304</v>
      </c>
      <c r="O7" s="47">
        <f t="shared" si="1"/>
        <v>72.14849946847657</v>
      </c>
      <c r="P7" s="9"/>
    </row>
    <row r="8" spans="1:16" ht="15">
      <c r="A8" s="12"/>
      <c r="B8" s="44">
        <v>513</v>
      </c>
      <c r="C8" s="20" t="s">
        <v>21</v>
      </c>
      <c r="D8" s="46">
        <v>1478723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440253</v>
      </c>
      <c r="K8" s="46">
        <v>0</v>
      </c>
      <c r="L8" s="46">
        <v>0</v>
      </c>
      <c r="M8" s="46">
        <v>0</v>
      </c>
      <c r="N8" s="46">
        <f t="shared" si="2"/>
        <v>1918976</v>
      </c>
      <c r="O8" s="47">
        <f t="shared" si="1"/>
        <v>156.9201079401423</v>
      </c>
      <c r="P8" s="9"/>
    </row>
    <row r="9" spans="1:16" ht="15">
      <c r="A9" s="12"/>
      <c r="B9" s="44">
        <v>514</v>
      </c>
      <c r="C9" s="20" t="s">
        <v>22</v>
      </c>
      <c r="D9" s="46">
        <v>292957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292957</v>
      </c>
      <c r="O9" s="47">
        <f t="shared" si="1"/>
        <v>23.9559244419004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424484</v>
      </c>
      <c r="G10" s="46">
        <v>0</v>
      </c>
      <c r="H10" s="46">
        <v>0</v>
      </c>
      <c r="I10" s="46">
        <v>1280240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1704724</v>
      </c>
      <c r="O10" s="47">
        <f t="shared" si="1"/>
        <v>139.4001144819691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3721488</v>
      </c>
      <c r="L11" s="46">
        <v>0</v>
      </c>
      <c r="M11" s="46">
        <v>0</v>
      </c>
      <c r="N11" s="46">
        <f t="shared" si="2"/>
        <v>3721488</v>
      </c>
      <c r="O11" s="47">
        <f t="shared" si="1"/>
        <v>304.31662441736853</v>
      </c>
      <c r="P11" s="9"/>
    </row>
    <row r="12" spans="1:16" ht="15">
      <c r="A12" s="12"/>
      <c r="B12" s="44">
        <v>519</v>
      </c>
      <c r="C12" s="20" t="s">
        <v>71</v>
      </c>
      <c r="D12" s="46">
        <v>717541</v>
      </c>
      <c r="E12" s="46">
        <v>0</v>
      </c>
      <c r="F12" s="46">
        <v>0</v>
      </c>
      <c r="G12" s="46">
        <v>455445</v>
      </c>
      <c r="H12" s="46">
        <v>0</v>
      </c>
      <c r="I12" s="46">
        <v>0</v>
      </c>
      <c r="J12" s="46">
        <v>1225302</v>
      </c>
      <c r="K12" s="46">
        <v>0</v>
      </c>
      <c r="L12" s="46">
        <v>0</v>
      </c>
      <c r="M12" s="46">
        <v>0</v>
      </c>
      <c r="N12" s="46">
        <f t="shared" si="2"/>
        <v>2398288</v>
      </c>
      <c r="O12" s="47">
        <f t="shared" si="1"/>
        <v>196.11480906043013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9956144</v>
      </c>
      <c r="E13" s="31">
        <f t="shared" si="3"/>
        <v>278937</v>
      </c>
      <c r="F13" s="31">
        <f t="shared" si="3"/>
        <v>0</v>
      </c>
      <c r="G13" s="31">
        <f t="shared" si="3"/>
        <v>507515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10742596</v>
      </c>
      <c r="O13" s="43">
        <f t="shared" si="1"/>
        <v>878.4525308692453</v>
      </c>
      <c r="P13" s="10"/>
    </row>
    <row r="14" spans="1:16" ht="15">
      <c r="A14" s="12"/>
      <c r="B14" s="44">
        <v>521</v>
      </c>
      <c r="C14" s="20" t="s">
        <v>27</v>
      </c>
      <c r="D14" s="46">
        <v>4563941</v>
      </c>
      <c r="E14" s="46">
        <v>278937</v>
      </c>
      <c r="F14" s="46">
        <v>0</v>
      </c>
      <c r="G14" s="46">
        <v>507515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5350393</v>
      </c>
      <c r="O14" s="47">
        <f t="shared" si="1"/>
        <v>437.5168043176057</v>
      </c>
      <c r="P14" s="9"/>
    </row>
    <row r="15" spans="1:16" ht="15">
      <c r="A15" s="12"/>
      <c r="B15" s="44">
        <v>522</v>
      </c>
      <c r="C15" s="20" t="s">
        <v>28</v>
      </c>
      <c r="D15" s="46">
        <v>4238153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4238153</v>
      </c>
      <c r="O15" s="47">
        <f t="shared" si="1"/>
        <v>346.56578624580914</v>
      </c>
      <c r="P15" s="9"/>
    </row>
    <row r="16" spans="1:16" ht="15">
      <c r="A16" s="12"/>
      <c r="B16" s="44">
        <v>524</v>
      </c>
      <c r="C16" s="20" t="s">
        <v>29</v>
      </c>
      <c r="D16" s="46">
        <v>1154050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1154050</v>
      </c>
      <c r="O16" s="47">
        <f t="shared" si="1"/>
        <v>94.3699403058304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0</v>
      </c>
      <c r="E17" s="31">
        <f t="shared" si="5"/>
        <v>86318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8774678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8860996</v>
      </c>
      <c r="O17" s="43">
        <f t="shared" si="1"/>
        <v>724.5887644124622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2443014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2443014</v>
      </c>
      <c r="O18" s="47">
        <f t="shared" si="1"/>
        <v>199.77218088151116</v>
      </c>
      <c r="P18" s="9"/>
    </row>
    <row r="19" spans="1:16" ht="15">
      <c r="A19" s="12"/>
      <c r="B19" s="44">
        <v>534</v>
      </c>
      <c r="C19" s="20" t="s">
        <v>72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2307671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2307671</v>
      </c>
      <c r="O19" s="47">
        <f t="shared" si="1"/>
        <v>188.70480006541825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3588159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3588159</v>
      </c>
      <c r="O20" s="47">
        <f t="shared" si="1"/>
        <v>293.4139340910949</v>
      </c>
      <c r="P20" s="9"/>
    </row>
    <row r="21" spans="1:16" ht="15">
      <c r="A21" s="12"/>
      <c r="B21" s="44">
        <v>538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435834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435834</v>
      </c>
      <c r="O21" s="47">
        <f t="shared" si="1"/>
        <v>35.639381797366916</v>
      </c>
      <c r="P21" s="9"/>
    </row>
    <row r="22" spans="1:16" ht="15">
      <c r="A22" s="12"/>
      <c r="B22" s="44">
        <v>539</v>
      </c>
      <c r="C22" s="20" t="s">
        <v>36</v>
      </c>
      <c r="D22" s="46">
        <v>0</v>
      </c>
      <c r="E22" s="46">
        <v>86318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86318</v>
      </c>
      <c r="O22" s="47">
        <f t="shared" si="1"/>
        <v>7.058467577070897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SUM(D24:D25)</f>
        <v>1626813</v>
      </c>
      <c r="E23" s="31">
        <f t="shared" si="6"/>
        <v>0</v>
      </c>
      <c r="F23" s="31">
        <f t="shared" si="6"/>
        <v>0</v>
      </c>
      <c r="G23" s="31">
        <f t="shared" si="6"/>
        <v>495963</v>
      </c>
      <c r="H23" s="31">
        <f t="shared" si="6"/>
        <v>0</v>
      </c>
      <c r="I23" s="31">
        <f t="shared" si="6"/>
        <v>1147472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3270248</v>
      </c>
      <c r="O23" s="43">
        <f t="shared" si="1"/>
        <v>267.4174503230027</v>
      </c>
      <c r="P23" s="10"/>
    </row>
    <row r="24" spans="1:16" ht="15">
      <c r="A24" s="12"/>
      <c r="B24" s="44">
        <v>541</v>
      </c>
      <c r="C24" s="20" t="s">
        <v>74</v>
      </c>
      <c r="D24" s="46">
        <v>1626813</v>
      </c>
      <c r="E24" s="46">
        <v>0</v>
      </c>
      <c r="F24" s="46">
        <v>0</v>
      </c>
      <c r="G24" s="46">
        <v>495963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2122776</v>
      </c>
      <c r="O24" s="47">
        <f t="shared" si="1"/>
        <v>173.58541172622455</v>
      </c>
      <c r="P24" s="9"/>
    </row>
    <row r="25" spans="1:16" ht="15">
      <c r="A25" s="12"/>
      <c r="B25" s="44">
        <v>542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1147472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1147472</v>
      </c>
      <c r="O25" s="47">
        <f t="shared" si="1"/>
        <v>93.83203859677815</v>
      </c>
      <c r="P25" s="9"/>
    </row>
    <row r="26" spans="1:16" ht="15.75">
      <c r="A26" s="28" t="s">
        <v>41</v>
      </c>
      <c r="B26" s="29"/>
      <c r="C26" s="30"/>
      <c r="D26" s="31">
        <f aca="true" t="shared" si="8" ref="D26:M26">SUM(D27:D27)</f>
        <v>47184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47184</v>
      </c>
      <c r="O26" s="43">
        <f t="shared" si="1"/>
        <v>3.85836944966882</v>
      </c>
      <c r="P26" s="10"/>
    </row>
    <row r="27" spans="1:16" ht="15">
      <c r="A27" s="13"/>
      <c r="B27" s="45">
        <v>552</v>
      </c>
      <c r="C27" s="21" t="s">
        <v>42</v>
      </c>
      <c r="D27" s="46">
        <v>47184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47184</v>
      </c>
      <c r="O27" s="47">
        <f t="shared" si="1"/>
        <v>3.85836944966882</v>
      </c>
      <c r="P27" s="9"/>
    </row>
    <row r="28" spans="1:16" ht="15.75">
      <c r="A28" s="28" t="s">
        <v>43</v>
      </c>
      <c r="B28" s="29"/>
      <c r="C28" s="30"/>
      <c r="D28" s="31">
        <f aca="true" t="shared" si="9" ref="D28:M28">SUM(D29:D30)</f>
        <v>27863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27863</v>
      </c>
      <c r="O28" s="43">
        <f t="shared" si="1"/>
        <v>2.2784365033935727</v>
      </c>
      <c r="P28" s="10"/>
    </row>
    <row r="29" spans="1:16" ht="15">
      <c r="A29" s="12"/>
      <c r="B29" s="44">
        <v>564</v>
      </c>
      <c r="C29" s="20" t="s">
        <v>75</v>
      </c>
      <c r="D29" s="46">
        <v>25863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10" ref="N29:N35">SUM(D29:M29)</f>
        <v>25863</v>
      </c>
      <c r="O29" s="47">
        <f t="shared" si="1"/>
        <v>2.1148908332651892</v>
      </c>
      <c r="P29" s="9"/>
    </row>
    <row r="30" spans="1:16" ht="15">
      <c r="A30" s="12"/>
      <c r="B30" s="44">
        <v>565</v>
      </c>
      <c r="C30" s="20" t="s">
        <v>76</v>
      </c>
      <c r="D30" s="46">
        <v>2000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2000</v>
      </c>
      <c r="O30" s="47">
        <f t="shared" si="1"/>
        <v>0.16354567012838336</v>
      </c>
      <c r="P30" s="9"/>
    </row>
    <row r="31" spans="1:16" ht="15.75">
      <c r="A31" s="28" t="s">
        <v>47</v>
      </c>
      <c r="B31" s="29"/>
      <c r="C31" s="30"/>
      <c r="D31" s="31">
        <f aca="true" t="shared" si="11" ref="D31:M31">SUM(D32:D35)</f>
        <v>2031349</v>
      </c>
      <c r="E31" s="31">
        <f t="shared" si="11"/>
        <v>0</v>
      </c>
      <c r="F31" s="31">
        <f t="shared" si="11"/>
        <v>0</v>
      </c>
      <c r="G31" s="31">
        <f t="shared" si="11"/>
        <v>865254</v>
      </c>
      <c r="H31" s="31">
        <f t="shared" si="11"/>
        <v>0</v>
      </c>
      <c r="I31" s="31">
        <f t="shared" si="11"/>
        <v>3826570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6723173</v>
      </c>
      <c r="O31" s="43">
        <f t="shared" si="1"/>
        <v>549.7729168370267</v>
      </c>
      <c r="P31" s="9"/>
    </row>
    <row r="32" spans="1:16" ht="15">
      <c r="A32" s="12"/>
      <c r="B32" s="44">
        <v>571</v>
      </c>
      <c r="C32" s="20" t="s">
        <v>48</v>
      </c>
      <c r="D32" s="46">
        <v>17464</v>
      </c>
      <c r="E32" s="46">
        <v>0</v>
      </c>
      <c r="F32" s="46">
        <v>0</v>
      </c>
      <c r="G32" s="46">
        <v>378222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395686</v>
      </c>
      <c r="O32" s="47">
        <f t="shared" si="1"/>
        <v>32.356366015209744</v>
      </c>
      <c r="P32" s="9"/>
    </row>
    <row r="33" spans="1:16" ht="15">
      <c r="A33" s="12"/>
      <c r="B33" s="44">
        <v>572</v>
      </c>
      <c r="C33" s="20" t="s">
        <v>77</v>
      </c>
      <c r="D33" s="46">
        <v>2003835</v>
      </c>
      <c r="E33" s="46">
        <v>0</v>
      </c>
      <c r="F33" s="46">
        <v>0</v>
      </c>
      <c r="G33" s="46">
        <v>487032</v>
      </c>
      <c r="H33" s="46">
        <v>0</v>
      </c>
      <c r="I33" s="46">
        <v>1649065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4139932</v>
      </c>
      <c r="O33" s="47">
        <f t="shared" si="1"/>
        <v>338.5339766129692</v>
      </c>
      <c r="P33" s="9"/>
    </row>
    <row r="34" spans="1:16" ht="15">
      <c r="A34" s="12"/>
      <c r="B34" s="44">
        <v>574</v>
      </c>
      <c r="C34" s="20" t="s">
        <v>50</v>
      </c>
      <c r="D34" s="46">
        <v>10050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10050</v>
      </c>
      <c r="O34" s="47">
        <f t="shared" si="1"/>
        <v>0.8218169923951263</v>
      </c>
      <c r="P34" s="9"/>
    </row>
    <row r="35" spans="1:16" ht="15">
      <c r="A35" s="12"/>
      <c r="B35" s="44">
        <v>575</v>
      </c>
      <c r="C35" s="20" t="s">
        <v>78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2177505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2177505</v>
      </c>
      <c r="O35" s="47">
        <f t="shared" si="1"/>
        <v>178.06075721645269</v>
      </c>
      <c r="P35" s="9"/>
    </row>
    <row r="36" spans="1:16" ht="15.75">
      <c r="A36" s="28" t="s">
        <v>79</v>
      </c>
      <c r="B36" s="29"/>
      <c r="C36" s="30"/>
      <c r="D36" s="31">
        <f aca="true" t="shared" si="12" ref="D36:M36">SUM(D37:D38)</f>
        <v>2663983</v>
      </c>
      <c r="E36" s="31">
        <f t="shared" si="12"/>
        <v>0</v>
      </c>
      <c r="F36" s="31">
        <f t="shared" si="12"/>
        <v>0</v>
      </c>
      <c r="G36" s="31">
        <f t="shared" si="12"/>
        <v>515566</v>
      </c>
      <c r="H36" s="31">
        <f t="shared" si="12"/>
        <v>0</v>
      </c>
      <c r="I36" s="31">
        <f t="shared" si="12"/>
        <v>480000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3659549</v>
      </c>
      <c r="O36" s="43">
        <f t="shared" si="1"/>
        <v>299.25169678632756</v>
      </c>
      <c r="P36" s="9"/>
    </row>
    <row r="37" spans="1:16" ht="15">
      <c r="A37" s="12"/>
      <c r="B37" s="44">
        <v>581</v>
      </c>
      <c r="C37" s="20" t="s">
        <v>80</v>
      </c>
      <c r="D37" s="46">
        <v>2098065</v>
      </c>
      <c r="E37" s="46">
        <v>0</v>
      </c>
      <c r="F37" s="46">
        <v>0</v>
      </c>
      <c r="G37" s="46">
        <v>50700</v>
      </c>
      <c r="H37" s="46">
        <v>0</v>
      </c>
      <c r="I37" s="46">
        <v>480000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2628765</v>
      </c>
      <c r="O37" s="47">
        <f t="shared" si="1"/>
        <v>214.96156676751983</v>
      </c>
      <c r="P37" s="9"/>
    </row>
    <row r="38" spans="1:16" ht="15.75" thickBot="1">
      <c r="A38" s="12"/>
      <c r="B38" s="44">
        <v>585</v>
      </c>
      <c r="C38" s="20" t="s">
        <v>61</v>
      </c>
      <c r="D38" s="46">
        <v>565918</v>
      </c>
      <c r="E38" s="46">
        <v>0</v>
      </c>
      <c r="F38" s="46">
        <v>0</v>
      </c>
      <c r="G38" s="46">
        <v>464866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1030784</v>
      </c>
      <c r="O38" s="47">
        <f t="shared" si="1"/>
        <v>84.29013001880776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SUM(D5,D13,D17,D23,D26,D28,D31,D36)</f>
        <v>19934713</v>
      </c>
      <c r="E39" s="15">
        <f t="shared" si="13"/>
        <v>365255</v>
      </c>
      <c r="F39" s="15">
        <f t="shared" si="13"/>
        <v>424484</v>
      </c>
      <c r="G39" s="15">
        <f t="shared" si="13"/>
        <v>2896920</v>
      </c>
      <c r="H39" s="15">
        <f t="shared" si="13"/>
        <v>0</v>
      </c>
      <c r="I39" s="15">
        <f t="shared" si="13"/>
        <v>15508960</v>
      </c>
      <c r="J39" s="15">
        <f t="shared" si="13"/>
        <v>1665555</v>
      </c>
      <c r="K39" s="15">
        <f t="shared" si="13"/>
        <v>3721488</v>
      </c>
      <c r="L39" s="15">
        <f t="shared" si="13"/>
        <v>0</v>
      </c>
      <c r="M39" s="15">
        <f t="shared" si="13"/>
        <v>0</v>
      </c>
      <c r="N39" s="15">
        <f>SUM(D39:M39)</f>
        <v>44517375</v>
      </c>
      <c r="O39" s="37">
        <f t="shared" si="1"/>
        <v>3640.3119633657698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87</v>
      </c>
      <c r="M41" s="93"/>
      <c r="N41" s="93"/>
      <c r="O41" s="41">
        <v>12229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3377505</v>
      </c>
      <c r="E5" s="26">
        <f t="shared" si="0"/>
        <v>0</v>
      </c>
      <c r="F5" s="26">
        <f t="shared" si="0"/>
        <v>425003</v>
      </c>
      <c r="G5" s="26">
        <f t="shared" si="0"/>
        <v>195056</v>
      </c>
      <c r="H5" s="26">
        <f t="shared" si="0"/>
        <v>0</v>
      </c>
      <c r="I5" s="26">
        <f t="shared" si="0"/>
        <v>1376493</v>
      </c>
      <c r="J5" s="26">
        <f t="shared" si="0"/>
        <v>1535181</v>
      </c>
      <c r="K5" s="26">
        <f t="shared" si="0"/>
        <v>3175346</v>
      </c>
      <c r="L5" s="26">
        <f t="shared" si="0"/>
        <v>0</v>
      </c>
      <c r="M5" s="26">
        <f t="shared" si="0"/>
        <v>0</v>
      </c>
      <c r="N5" s="27">
        <f>SUM(D5:M5)</f>
        <v>10084584</v>
      </c>
      <c r="O5" s="32">
        <f aca="true" t="shared" si="1" ref="O5:O39">(N5/O$41)</f>
        <v>842.4882205513784</v>
      </c>
      <c r="P5" s="6"/>
    </row>
    <row r="6" spans="1:16" ht="15">
      <c r="A6" s="12"/>
      <c r="B6" s="44">
        <v>511</v>
      </c>
      <c r="C6" s="20" t="s">
        <v>19</v>
      </c>
      <c r="D6" s="46">
        <v>210726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210726</v>
      </c>
      <c r="O6" s="47">
        <f t="shared" si="1"/>
        <v>17.60451127819549</v>
      </c>
      <c r="P6" s="9"/>
    </row>
    <row r="7" spans="1:16" ht="15">
      <c r="A7" s="12"/>
      <c r="B7" s="44">
        <v>512</v>
      </c>
      <c r="C7" s="20" t="s">
        <v>20</v>
      </c>
      <c r="D7" s="46">
        <v>828996</v>
      </c>
      <c r="E7" s="46">
        <v>0</v>
      </c>
      <c r="F7" s="46">
        <v>0</v>
      </c>
      <c r="G7" s="46">
        <v>30500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859496</v>
      </c>
      <c r="O7" s="47">
        <f t="shared" si="1"/>
        <v>71.80417710944026</v>
      </c>
      <c r="P7" s="9"/>
    </row>
    <row r="8" spans="1:16" ht="15">
      <c r="A8" s="12"/>
      <c r="B8" s="44">
        <v>513</v>
      </c>
      <c r="C8" s="20" t="s">
        <v>21</v>
      </c>
      <c r="D8" s="46">
        <v>1355302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402669</v>
      </c>
      <c r="K8" s="46">
        <v>0</v>
      </c>
      <c r="L8" s="46">
        <v>0</v>
      </c>
      <c r="M8" s="46">
        <v>0</v>
      </c>
      <c r="N8" s="46">
        <f t="shared" si="2"/>
        <v>1757971</v>
      </c>
      <c r="O8" s="47">
        <f t="shared" si="1"/>
        <v>146.86474519632415</v>
      </c>
      <c r="P8" s="9"/>
    </row>
    <row r="9" spans="1:16" ht="15">
      <c r="A9" s="12"/>
      <c r="B9" s="44">
        <v>514</v>
      </c>
      <c r="C9" s="20" t="s">
        <v>22</v>
      </c>
      <c r="D9" s="46">
        <v>269305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269305</v>
      </c>
      <c r="O9" s="47">
        <f t="shared" si="1"/>
        <v>22.498329156223893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425003</v>
      </c>
      <c r="G10" s="46">
        <v>0</v>
      </c>
      <c r="H10" s="46">
        <v>0</v>
      </c>
      <c r="I10" s="46">
        <v>1376493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1801496</v>
      </c>
      <c r="O10" s="47">
        <f t="shared" si="1"/>
        <v>150.50091896407685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3175346</v>
      </c>
      <c r="L11" s="46">
        <v>0</v>
      </c>
      <c r="M11" s="46">
        <v>0</v>
      </c>
      <c r="N11" s="46">
        <f t="shared" si="2"/>
        <v>3175346</v>
      </c>
      <c r="O11" s="47">
        <f t="shared" si="1"/>
        <v>265.2753550543024</v>
      </c>
      <c r="P11" s="9"/>
    </row>
    <row r="12" spans="1:16" ht="15">
      <c r="A12" s="12"/>
      <c r="B12" s="44">
        <v>519</v>
      </c>
      <c r="C12" s="20" t="s">
        <v>71</v>
      </c>
      <c r="D12" s="46">
        <v>713176</v>
      </c>
      <c r="E12" s="46">
        <v>0</v>
      </c>
      <c r="F12" s="46">
        <v>0</v>
      </c>
      <c r="G12" s="46">
        <v>164556</v>
      </c>
      <c r="H12" s="46">
        <v>0</v>
      </c>
      <c r="I12" s="46">
        <v>0</v>
      </c>
      <c r="J12" s="46">
        <v>1132512</v>
      </c>
      <c r="K12" s="46">
        <v>0</v>
      </c>
      <c r="L12" s="46">
        <v>0</v>
      </c>
      <c r="M12" s="46">
        <v>0</v>
      </c>
      <c r="N12" s="46">
        <f t="shared" si="2"/>
        <v>2010244</v>
      </c>
      <c r="O12" s="47">
        <f t="shared" si="1"/>
        <v>167.94018379281536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9383418</v>
      </c>
      <c r="E13" s="31">
        <f t="shared" si="3"/>
        <v>305266</v>
      </c>
      <c r="F13" s="31">
        <f t="shared" si="3"/>
        <v>0</v>
      </c>
      <c r="G13" s="31">
        <f t="shared" si="3"/>
        <v>116358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9805042</v>
      </c>
      <c r="O13" s="43">
        <f t="shared" si="1"/>
        <v>819.1346700083542</v>
      </c>
      <c r="P13" s="10"/>
    </row>
    <row r="14" spans="1:16" ht="15">
      <c r="A14" s="12"/>
      <c r="B14" s="44">
        <v>521</v>
      </c>
      <c r="C14" s="20" t="s">
        <v>27</v>
      </c>
      <c r="D14" s="46">
        <v>4577234</v>
      </c>
      <c r="E14" s="46">
        <v>305266</v>
      </c>
      <c r="F14" s="46">
        <v>0</v>
      </c>
      <c r="G14" s="46">
        <v>97037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4979537</v>
      </c>
      <c r="O14" s="47">
        <f t="shared" si="1"/>
        <v>416.00142021720967</v>
      </c>
      <c r="P14" s="9"/>
    </row>
    <row r="15" spans="1:16" ht="15">
      <c r="A15" s="12"/>
      <c r="B15" s="44">
        <v>522</v>
      </c>
      <c r="C15" s="20" t="s">
        <v>28</v>
      </c>
      <c r="D15" s="46">
        <v>3865110</v>
      </c>
      <c r="E15" s="46">
        <v>0</v>
      </c>
      <c r="F15" s="46">
        <v>0</v>
      </c>
      <c r="G15" s="46">
        <v>19321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3884431</v>
      </c>
      <c r="O15" s="47">
        <f t="shared" si="1"/>
        <v>324.5138680033417</v>
      </c>
      <c r="P15" s="9"/>
    </row>
    <row r="16" spans="1:16" ht="15">
      <c r="A16" s="12"/>
      <c r="B16" s="44">
        <v>524</v>
      </c>
      <c r="C16" s="20" t="s">
        <v>29</v>
      </c>
      <c r="D16" s="46">
        <v>941074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941074</v>
      </c>
      <c r="O16" s="47">
        <f t="shared" si="1"/>
        <v>78.61938178780284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0</v>
      </c>
      <c r="E17" s="31">
        <f t="shared" si="5"/>
        <v>78230</v>
      </c>
      <c r="F17" s="31">
        <f t="shared" si="5"/>
        <v>0</v>
      </c>
      <c r="G17" s="31">
        <f t="shared" si="5"/>
        <v>1828</v>
      </c>
      <c r="H17" s="31">
        <f t="shared" si="5"/>
        <v>0</v>
      </c>
      <c r="I17" s="31">
        <f t="shared" si="5"/>
        <v>8097489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8177547</v>
      </c>
      <c r="O17" s="43">
        <f t="shared" si="1"/>
        <v>683.1701754385965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2464115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2464115</v>
      </c>
      <c r="O18" s="47">
        <f t="shared" si="1"/>
        <v>205.85756056808688</v>
      </c>
      <c r="P18" s="9"/>
    </row>
    <row r="19" spans="1:16" ht="15">
      <c r="A19" s="12"/>
      <c r="B19" s="44">
        <v>534</v>
      </c>
      <c r="C19" s="20" t="s">
        <v>72</v>
      </c>
      <c r="D19" s="46">
        <v>0</v>
      </c>
      <c r="E19" s="46">
        <v>0</v>
      </c>
      <c r="F19" s="46">
        <v>0</v>
      </c>
      <c r="G19" s="46">
        <v>1828</v>
      </c>
      <c r="H19" s="46">
        <v>0</v>
      </c>
      <c r="I19" s="46">
        <v>2209587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2211415</v>
      </c>
      <c r="O19" s="47">
        <f t="shared" si="1"/>
        <v>184.74644945697577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3146848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3146848</v>
      </c>
      <c r="O20" s="47">
        <f t="shared" si="1"/>
        <v>262.89456975772765</v>
      </c>
      <c r="P20" s="9"/>
    </row>
    <row r="21" spans="1:16" ht="15">
      <c r="A21" s="12"/>
      <c r="B21" s="44">
        <v>538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276939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276939</v>
      </c>
      <c r="O21" s="47">
        <f t="shared" si="1"/>
        <v>23.13609022556391</v>
      </c>
      <c r="P21" s="9"/>
    </row>
    <row r="22" spans="1:16" ht="15">
      <c r="A22" s="12"/>
      <c r="B22" s="44">
        <v>539</v>
      </c>
      <c r="C22" s="20" t="s">
        <v>36</v>
      </c>
      <c r="D22" s="46">
        <v>0</v>
      </c>
      <c r="E22" s="46">
        <v>78230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78230</v>
      </c>
      <c r="O22" s="47">
        <f t="shared" si="1"/>
        <v>6.535505430242273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SUM(D24:D25)</f>
        <v>1518765</v>
      </c>
      <c r="E23" s="31">
        <f t="shared" si="6"/>
        <v>0</v>
      </c>
      <c r="F23" s="31">
        <f t="shared" si="6"/>
        <v>0</v>
      </c>
      <c r="G23" s="31">
        <f t="shared" si="6"/>
        <v>330018</v>
      </c>
      <c r="H23" s="31">
        <f t="shared" si="6"/>
        <v>0</v>
      </c>
      <c r="I23" s="31">
        <f t="shared" si="6"/>
        <v>1131745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9">SUM(D23:M23)</f>
        <v>2980528</v>
      </c>
      <c r="O23" s="43">
        <f t="shared" si="1"/>
        <v>248.9998329156224</v>
      </c>
      <c r="P23" s="10"/>
    </row>
    <row r="24" spans="1:16" ht="15">
      <c r="A24" s="12"/>
      <c r="B24" s="44">
        <v>541</v>
      </c>
      <c r="C24" s="20" t="s">
        <v>74</v>
      </c>
      <c r="D24" s="46">
        <v>1518765</v>
      </c>
      <c r="E24" s="46">
        <v>0</v>
      </c>
      <c r="F24" s="46">
        <v>0</v>
      </c>
      <c r="G24" s="46">
        <v>330018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1848783</v>
      </c>
      <c r="O24" s="47">
        <f t="shared" si="1"/>
        <v>154.45137844611529</v>
      </c>
      <c r="P24" s="9"/>
    </row>
    <row r="25" spans="1:16" ht="15">
      <c r="A25" s="12"/>
      <c r="B25" s="44">
        <v>542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1131745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1131745</v>
      </c>
      <c r="O25" s="47">
        <f t="shared" si="1"/>
        <v>94.5484544695071</v>
      </c>
      <c r="P25" s="9"/>
    </row>
    <row r="26" spans="1:16" ht="15.75">
      <c r="A26" s="28" t="s">
        <v>41</v>
      </c>
      <c r="B26" s="29"/>
      <c r="C26" s="30"/>
      <c r="D26" s="31">
        <f aca="true" t="shared" si="8" ref="D26:M26">SUM(D27:D28)</f>
        <v>47379</v>
      </c>
      <c r="E26" s="31">
        <f t="shared" si="8"/>
        <v>159042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206421</v>
      </c>
      <c r="O26" s="43">
        <f t="shared" si="1"/>
        <v>17.24486215538847</v>
      </c>
      <c r="P26" s="10"/>
    </row>
    <row r="27" spans="1:16" ht="15">
      <c r="A27" s="13"/>
      <c r="B27" s="45">
        <v>552</v>
      </c>
      <c r="C27" s="21" t="s">
        <v>42</v>
      </c>
      <c r="D27" s="46">
        <v>47379</v>
      </c>
      <c r="E27" s="46">
        <v>11715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59094</v>
      </c>
      <c r="O27" s="47">
        <f t="shared" si="1"/>
        <v>4.936842105263158</v>
      </c>
      <c r="P27" s="9"/>
    </row>
    <row r="28" spans="1:16" ht="15">
      <c r="A28" s="13"/>
      <c r="B28" s="45">
        <v>554</v>
      </c>
      <c r="C28" s="21" t="s">
        <v>60</v>
      </c>
      <c r="D28" s="46">
        <v>0</v>
      </c>
      <c r="E28" s="46">
        <v>147327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147327</v>
      </c>
      <c r="O28" s="47">
        <f t="shared" si="1"/>
        <v>12.308020050125313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SUM(D30:D31)</f>
        <v>24665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24665</v>
      </c>
      <c r="O29" s="43">
        <f t="shared" si="1"/>
        <v>2.0605680868838765</v>
      </c>
      <c r="P29" s="10"/>
    </row>
    <row r="30" spans="1:16" ht="15">
      <c r="A30" s="12"/>
      <c r="B30" s="44">
        <v>564</v>
      </c>
      <c r="C30" s="20" t="s">
        <v>75</v>
      </c>
      <c r="D30" s="46">
        <v>21665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6">SUM(D30:M30)</f>
        <v>21665</v>
      </c>
      <c r="O30" s="47">
        <f t="shared" si="1"/>
        <v>1.8099415204678362</v>
      </c>
      <c r="P30" s="9"/>
    </row>
    <row r="31" spans="1:16" ht="15">
      <c r="A31" s="12"/>
      <c r="B31" s="44">
        <v>565</v>
      </c>
      <c r="C31" s="20" t="s">
        <v>76</v>
      </c>
      <c r="D31" s="46">
        <v>3000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3000</v>
      </c>
      <c r="O31" s="47">
        <f t="shared" si="1"/>
        <v>0.2506265664160401</v>
      </c>
      <c r="P31" s="9"/>
    </row>
    <row r="32" spans="1:16" ht="15.75">
      <c r="A32" s="28" t="s">
        <v>47</v>
      </c>
      <c r="B32" s="29"/>
      <c r="C32" s="30"/>
      <c r="D32" s="31">
        <f aca="true" t="shared" si="11" ref="D32:M32">SUM(D33:D36)</f>
        <v>1905104</v>
      </c>
      <c r="E32" s="31">
        <f t="shared" si="11"/>
        <v>0</v>
      </c>
      <c r="F32" s="31">
        <f t="shared" si="11"/>
        <v>0</v>
      </c>
      <c r="G32" s="31">
        <f t="shared" si="11"/>
        <v>1689388</v>
      </c>
      <c r="H32" s="31">
        <f t="shared" si="11"/>
        <v>0</v>
      </c>
      <c r="I32" s="31">
        <f t="shared" si="11"/>
        <v>3886433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7480925</v>
      </c>
      <c r="O32" s="43">
        <f t="shared" si="1"/>
        <v>624.9728487886383</v>
      </c>
      <c r="P32" s="9"/>
    </row>
    <row r="33" spans="1:16" ht="15">
      <c r="A33" s="12"/>
      <c r="B33" s="44">
        <v>571</v>
      </c>
      <c r="C33" s="20" t="s">
        <v>48</v>
      </c>
      <c r="D33" s="46">
        <v>15316</v>
      </c>
      <c r="E33" s="46">
        <v>0</v>
      </c>
      <c r="F33" s="46">
        <v>0</v>
      </c>
      <c r="G33" s="46">
        <v>849305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864621</v>
      </c>
      <c r="O33" s="47">
        <f t="shared" si="1"/>
        <v>72.23233082706767</v>
      </c>
      <c r="P33" s="9"/>
    </row>
    <row r="34" spans="1:16" ht="15">
      <c r="A34" s="12"/>
      <c r="B34" s="44">
        <v>572</v>
      </c>
      <c r="C34" s="20" t="s">
        <v>77</v>
      </c>
      <c r="D34" s="46">
        <v>1888788</v>
      </c>
      <c r="E34" s="46">
        <v>0</v>
      </c>
      <c r="F34" s="46">
        <v>0</v>
      </c>
      <c r="G34" s="46">
        <v>840083</v>
      </c>
      <c r="H34" s="46">
        <v>0</v>
      </c>
      <c r="I34" s="46">
        <v>1704365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4433236</v>
      </c>
      <c r="O34" s="47">
        <f t="shared" si="1"/>
        <v>370.36223893066</v>
      </c>
      <c r="P34" s="9"/>
    </row>
    <row r="35" spans="1:16" ht="15">
      <c r="A35" s="12"/>
      <c r="B35" s="44">
        <v>574</v>
      </c>
      <c r="C35" s="20" t="s">
        <v>50</v>
      </c>
      <c r="D35" s="46">
        <v>1000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1000</v>
      </c>
      <c r="O35" s="47">
        <f t="shared" si="1"/>
        <v>0.0835421888053467</v>
      </c>
      <c r="P35" s="9"/>
    </row>
    <row r="36" spans="1:16" ht="15">
      <c r="A36" s="12"/>
      <c r="B36" s="44">
        <v>575</v>
      </c>
      <c r="C36" s="20" t="s">
        <v>78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2182068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2182068</v>
      </c>
      <c r="O36" s="47">
        <f t="shared" si="1"/>
        <v>182.29473684210527</v>
      </c>
      <c r="P36" s="9"/>
    </row>
    <row r="37" spans="1:16" ht="15.75">
      <c r="A37" s="28" t="s">
        <v>79</v>
      </c>
      <c r="B37" s="29"/>
      <c r="C37" s="30"/>
      <c r="D37" s="31">
        <f aca="true" t="shared" si="12" ref="D37:M37">SUM(D38:D38)</f>
        <v>2218775</v>
      </c>
      <c r="E37" s="31">
        <f t="shared" si="12"/>
        <v>18416</v>
      </c>
      <c r="F37" s="31">
        <f t="shared" si="12"/>
        <v>0</v>
      </c>
      <c r="G37" s="31">
        <f t="shared" si="12"/>
        <v>200000</v>
      </c>
      <c r="H37" s="31">
        <f t="shared" si="12"/>
        <v>0</v>
      </c>
      <c r="I37" s="31">
        <f t="shared" si="12"/>
        <v>457979</v>
      </c>
      <c r="J37" s="31">
        <f t="shared" si="12"/>
        <v>6000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2901170</v>
      </c>
      <c r="O37" s="43">
        <f t="shared" si="1"/>
        <v>242.37009189640767</v>
      </c>
      <c r="P37" s="9"/>
    </row>
    <row r="38" spans="1:16" ht="15.75" thickBot="1">
      <c r="A38" s="12"/>
      <c r="B38" s="44">
        <v>581</v>
      </c>
      <c r="C38" s="20" t="s">
        <v>80</v>
      </c>
      <c r="D38" s="46">
        <v>2218775</v>
      </c>
      <c r="E38" s="46">
        <v>18416</v>
      </c>
      <c r="F38" s="46">
        <v>0</v>
      </c>
      <c r="G38" s="46">
        <v>200000</v>
      </c>
      <c r="H38" s="46">
        <v>0</v>
      </c>
      <c r="I38" s="46">
        <v>457979</v>
      </c>
      <c r="J38" s="46">
        <v>6000</v>
      </c>
      <c r="K38" s="46">
        <v>0</v>
      </c>
      <c r="L38" s="46">
        <v>0</v>
      </c>
      <c r="M38" s="46">
        <v>0</v>
      </c>
      <c r="N38" s="46">
        <f>SUM(D38:M38)</f>
        <v>2901170</v>
      </c>
      <c r="O38" s="47">
        <f t="shared" si="1"/>
        <v>242.37009189640767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SUM(D5,D13,D17,D23,D26,D29,D32,D37)</f>
        <v>18475611</v>
      </c>
      <c r="E39" s="15">
        <f t="shared" si="13"/>
        <v>560954</v>
      </c>
      <c r="F39" s="15">
        <f t="shared" si="13"/>
        <v>425003</v>
      </c>
      <c r="G39" s="15">
        <f t="shared" si="13"/>
        <v>2532648</v>
      </c>
      <c r="H39" s="15">
        <f t="shared" si="13"/>
        <v>0</v>
      </c>
      <c r="I39" s="15">
        <f t="shared" si="13"/>
        <v>14950139</v>
      </c>
      <c r="J39" s="15">
        <f t="shared" si="13"/>
        <v>1541181</v>
      </c>
      <c r="K39" s="15">
        <f t="shared" si="13"/>
        <v>3175346</v>
      </c>
      <c r="L39" s="15">
        <f t="shared" si="13"/>
        <v>0</v>
      </c>
      <c r="M39" s="15">
        <f t="shared" si="13"/>
        <v>0</v>
      </c>
      <c r="N39" s="15">
        <f>SUM(D39:M39)</f>
        <v>41660882</v>
      </c>
      <c r="O39" s="37">
        <f t="shared" si="1"/>
        <v>3480.44126984127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85</v>
      </c>
      <c r="M41" s="93"/>
      <c r="N41" s="93"/>
      <c r="O41" s="41">
        <v>11970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3183246</v>
      </c>
      <c r="E5" s="59">
        <f t="shared" si="0"/>
        <v>0</v>
      </c>
      <c r="F5" s="59">
        <f t="shared" si="0"/>
        <v>425334</v>
      </c>
      <c r="G5" s="59">
        <f t="shared" si="0"/>
        <v>163174</v>
      </c>
      <c r="H5" s="59">
        <f t="shared" si="0"/>
        <v>0</v>
      </c>
      <c r="I5" s="59">
        <f t="shared" si="0"/>
        <v>0</v>
      </c>
      <c r="J5" s="59">
        <f t="shared" si="0"/>
        <v>1694350</v>
      </c>
      <c r="K5" s="59">
        <f t="shared" si="0"/>
        <v>4073748</v>
      </c>
      <c r="L5" s="59">
        <f t="shared" si="0"/>
        <v>0</v>
      </c>
      <c r="M5" s="59">
        <f t="shared" si="0"/>
        <v>0</v>
      </c>
      <c r="N5" s="60">
        <f>SUM(D5:M5)</f>
        <v>9539852</v>
      </c>
      <c r="O5" s="61">
        <f aca="true" t="shared" si="1" ref="O5:O39">(N5/O$41)</f>
        <v>804.8470429427149</v>
      </c>
      <c r="P5" s="62"/>
    </row>
    <row r="6" spans="1:16" ht="15">
      <c r="A6" s="64"/>
      <c r="B6" s="65">
        <v>511</v>
      </c>
      <c r="C6" s="66" t="s">
        <v>19</v>
      </c>
      <c r="D6" s="67">
        <v>168601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168601</v>
      </c>
      <c r="O6" s="68">
        <f t="shared" si="1"/>
        <v>14.224331392896314</v>
      </c>
      <c r="P6" s="69"/>
    </row>
    <row r="7" spans="1:16" ht="15">
      <c r="A7" s="64"/>
      <c r="B7" s="65">
        <v>512</v>
      </c>
      <c r="C7" s="66" t="s">
        <v>20</v>
      </c>
      <c r="D7" s="67">
        <v>771270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771270</v>
      </c>
      <c r="O7" s="68">
        <f t="shared" si="1"/>
        <v>65.06960263224501</v>
      </c>
      <c r="P7" s="69"/>
    </row>
    <row r="8" spans="1:16" ht="15">
      <c r="A8" s="64"/>
      <c r="B8" s="65">
        <v>513</v>
      </c>
      <c r="C8" s="66" t="s">
        <v>21</v>
      </c>
      <c r="D8" s="67">
        <v>1248967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411852</v>
      </c>
      <c r="K8" s="67">
        <v>0</v>
      </c>
      <c r="L8" s="67">
        <v>0</v>
      </c>
      <c r="M8" s="67">
        <v>0</v>
      </c>
      <c r="N8" s="67">
        <f t="shared" si="2"/>
        <v>1660819</v>
      </c>
      <c r="O8" s="68">
        <f t="shared" si="1"/>
        <v>140.11802919092213</v>
      </c>
      <c r="P8" s="69"/>
    </row>
    <row r="9" spans="1:16" ht="15">
      <c r="A9" s="64"/>
      <c r="B9" s="65">
        <v>514</v>
      </c>
      <c r="C9" s="66" t="s">
        <v>22</v>
      </c>
      <c r="D9" s="67">
        <v>278462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278462</v>
      </c>
      <c r="O9" s="68">
        <f t="shared" si="1"/>
        <v>23.492955369948536</v>
      </c>
      <c r="P9" s="69"/>
    </row>
    <row r="10" spans="1:16" ht="15">
      <c r="A10" s="64"/>
      <c r="B10" s="65">
        <v>517</v>
      </c>
      <c r="C10" s="66" t="s">
        <v>23</v>
      </c>
      <c r="D10" s="67">
        <v>0</v>
      </c>
      <c r="E10" s="67">
        <v>0</v>
      </c>
      <c r="F10" s="67">
        <v>425334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425334</v>
      </c>
      <c r="O10" s="68">
        <f t="shared" si="1"/>
        <v>35.88407997975196</v>
      </c>
      <c r="P10" s="69"/>
    </row>
    <row r="11" spans="1:16" ht="15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4073748</v>
      </c>
      <c r="L11" s="67">
        <v>0</v>
      </c>
      <c r="M11" s="67">
        <v>0</v>
      </c>
      <c r="N11" s="67">
        <f t="shared" si="2"/>
        <v>4073748</v>
      </c>
      <c r="O11" s="68">
        <f t="shared" si="1"/>
        <v>343.689192609466</v>
      </c>
      <c r="P11" s="69"/>
    </row>
    <row r="12" spans="1:16" ht="15">
      <c r="A12" s="64"/>
      <c r="B12" s="65">
        <v>519</v>
      </c>
      <c r="C12" s="66" t="s">
        <v>71</v>
      </c>
      <c r="D12" s="67">
        <v>715946</v>
      </c>
      <c r="E12" s="67">
        <v>0</v>
      </c>
      <c r="F12" s="67">
        <v>0</v>
      </c>
      <c r="G12" s="67">
        <v>163174</v>
      </c>
      <c r="H12" s="67">
        <v>0</v>
      </c>
      <c r="I12" s="67">
        <v>0</v>
      </c>
      <c r="J12" s="67">
        <v>1282498</v>
      </c>
      <c r="K12" s="67">
        <v>0</v>
      </c>
      <c r="L12" s="67">
        <v>0</v>
      </c>
      <c r="M12" s="67">
        <v>0</v>
      </c>
      <c r="N12" s="67">
        <f t="shared" si="2"/>
        <v>2161618</v>
      </c>
      <c r="O12" s="68">
        <f t="shared" si="1"/>
        <v>182.368851767485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SUM(D14:D16)</f>
        <v>9327927</v>
      </c>
      <c r="E13" s="73">
        <f t="shared" si="3"/>
        <v>320930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22">SUM(D13:M13)</f>
        <v>9648857</v>
      </c>
      <c r="O13" s="75">
        <f t="shared" si="1"/>
        <v>814.0434489158863</v>
      </c>
      <c r="P13" s="76"/>
    </row>
    <row r="14" spans="1:16" ht="15">
      <c r="A14" s="64"/>
      <c r="B14" s="65">
        <v>521</v>
      </c>
      <c r="C14" s="66" t="s">
        <v>27</v>
      </c>
      <c r="D14" s="67">
        <v>4630281</v>
      </c>
      <c r="E14" s="67">
        <v>320930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4951211</v>
      </c>
      <c r="O14" s="68">
        <f t="shared" si="1"/>
        <v>417.71796169746057</v>
      </c>
      <c r="P14" s="69"/>
    </row>
    <row r="15" spans="1:16" ht="15">
      <c r="A15" s="64"/>
      <c r="B15" s="65">
        <v>522</v>
      </c>
      <c r="C15" s="66" t="s">
        <v>28</v>
      </c>
      <c r="D15" s="67">
        <v>3877989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3877989</v>
      </c>
      <c r="O15" s="68">
        <f t="shared" si="1"/>
        <v>327.17362692989116</v>
      </c>
      <c r="P15" s="69"/>
    </row>
    <row r="16" spans="1:16" ht="15">
      <c r="A16" s="64"/>
      <c r="B16" s="65">
        <v>524</v>
      </c>
      <c r="C16" s="66" t="s">
        <v>29</v>
      </c>
      <c r="D16" s="67">
        <v>819657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819657</v>
      </c>
      <c r="O16" s="68">
        <f t="shared" si="1"/>
        <v>69.15186028853455</v>
      </c>
      <c r="P16" s="69"/>
    </row>
    <row r="17" spans="1:16" ht="15.75">
      <c r="A17" s="70" t="s">
        <v>31</v>
      </c>
      <c r="B17" s="71"/>
      <c r="C17" s="72"/>
      <c r="D17" s="73">
        <f aca="true" t="shared" si="5" ref="D17:M17">SUM(D18:D22)</f>
        <v>0</v>
      </c>
      <c r="E17" s="73">
        <f t="shared" si="5"/>
        <v>79293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11332868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11412161</v>
      </c>
      <c r="O17" s="75">
        <f t="shared" si="1"/>
        <v>962.8078123681769</v>
      </c>
      <c r="P17" s="76"/>
    </row>
    <row r="18" spans="1:16" ht="15">
      <c r="A18" s="64"/>
      <c r="B18" s="65">
        <v>533</v>
      </c>
      <c r="C18" s="66" t="s">
        <v>32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5689249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5689249</v>
      </c>
      <c r="O18" s="68">
        <f t="shared" si="1"/>
        <v>479.98388593604994</v>
      </c>
      <c r="P18" s="69"/>
    </row>
    <row r="19" spans="1:16" ht="15">
      <c r="A19" s="64"/>
      <c r="B19" s="65">
        <v>534</v>
      </c>
      <c r="C19" s="66" t="s">
        <v>72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2130278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2130278</v>
      </c>
      <c r="O19" s="68">
        <f t="shared" si="1"/>
        <v>179.7247954104446</v>
      </c>
      <c r="P19" s="69"/>
    </row>
    <row r="20" spans="1:16" ht="15">
      <c r="A20" s="64"/>
      <c r="B20" s="65">
        <v>535</v>
      </c>
      <c r="C20" s="66" t="s">
        <v>34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3313863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3313863</v>
      </c>
      <c r="O20" s="68">
        <f t="shared" si="1"/>
        <v>279.58010630220195</v>
      </c>
      <c r="P20" s="69"/>
    </row>
    <row r="21" spans="1:16" ht="15">
      <c r="A21" s="64"/>
      <c r="B21" s="65">
        <v>538</v>
      </c>
      <c r="C21" s="66" t="s">
        <v>73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199478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199478</v>
      </c>
      <c r="O21" s="68">
        <f t="shared" si="1"/>
        <v>16.82932590905256</v>
      </c>
      <c r="P21" s="69"/>
    </row>
    <row r="22" spans="1:16" ht="15">
      <c r="A22" s="64"/>
      <c r="B22" s="65">
        <v>539</v>
      </c>
      <c r="C22" s="66" t="s">
        <v>36</v>
      </c>
      <c r="D22" s="67">
        <v>0</v>
      </c>
      <c r="E22" s="67">
        <v>79293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79293</v>
      </c>
      <c r="O22" s="68">
        <f t="shared" si="1"/>
        <v>6.68969881042774</v>
      </c>
      <c r="P22" s="69"/>
    </row>
    <row r="23" spans="1:16" ht="15.75">
      <c r="A23" s="70" t="s">
        <v>37</v>
      </c>
      <c r="B23" s="71"/>
      <c r="C23" s="72"/>
      <c r="D23" s="73">
        <f aca="true" t="shared" si="6" ref="D23:M23">SUM(D24:D25)</f>
        <v>1514038</v>
      </c>
      <c r="E23" s="73">
        <f t="shared" si="6"/>
        <v>0</v>
      </c>
      <c r="F23" s="73">
        <f t="shared" si="6"/>
        <v>0</v>
      </c>
      <c r="G23" s="73">
        <f t="shared" si="6"/>
        <v>319993</v>
      </c>
      <c r="H23" s="73">
        <f t="shared" si="6"/>
        <v>0</v>
      </c>
      <c r="I23" s="73">
        <f t="shared" si="6"/>
        <v>1110269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aca="true" t="shared" si="7" ref="N23:N29">SUM(D23:M23)</f>
        <v>2944300</v>
      </c>
      <c r="O23" s="75">
        <f t="shared" si="1"/>
        <v>248.40124862903906</v>
      </c>
      <c r="P23" s="76"/>
    </row>
    <row r="24" spans="1:16" ht="15">
      <c r="A24" s="64"/>
      <c r="B24" s="65">
        <v>541</v>
      </c>
      <c r="C24" s="66" t="s">
        <v>74</v>
      </c>
      <c r="D24" s="67">
        <v>1514038</v>
      </c>
      <c r="E24" s="67">
        <v>0</v>
      </c>
      <c r="F24" s="67">
        <v>0</v>
      </c>
      <c r="G24" s="67">
        <v>319993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1834031</v>
      </c>
      <c r="O24" s="68">
        <f t="shared" si="1"/>
        <v>154.73137602294779</v>
      </c>
      <c r="P24" s="69"/>
    </row>
    <row r="25" spans="1:16" ht="15">
      <c r="A25" s="64"/>
      <c r="B25" s="65">
        <v>542</v>
      </c>
      <c r="C25" s="66" t="s">
        <v>39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1110269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1110269</v>
      </c>
      <c r="O25" s="68">
        <f t="shared" si="1"/>
        <v>93.66987260609129</v>
      </c>
      <c r="P25" s="69"/>
    </row>
    <row r="26" spans="1:16" ht="15.75">
      <c r="A26" s="70" t="s">
        <v>41</v>
      </c>
      <c r="B26" s="71"/>
      <c r="C26" s="72"/>
      <c r="D26" s="73">
        <f aca="true" t="shared" si="8" ref="D26:M26">SUM(D27:D28)</f>
        <v>35494</v>
      </c>
      <c r="E26" s="73">
        <f t="shared" si="8"/>
        <v>463795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7"/>
        <v>499289</v>
      </c>
      <c r="O26" s="75">
        <f t="shared" si="1"/>
        <v>42.123428667847804</v>
      </c>
      <c r="P26" s="76"/>
    </row>
    <row r="27" spans="1:16" ht="15">
      <c r="A27" s="64"/>
      <c r="B27" s="65">
        <v>552</v>
      </c>
      <c r="C27" s="66" t="s">
        <v>42</v>
      </c>
      <c r="D27" s="67">
        <v>35494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35494</v>
      </c>
      <c r="O27" s="68">
        <f t="shared" si="1"/>
        <v>2.9945161562473634</v>
      </c>
      <c r="P27" s="69"/>
    </row>
    <row r="28" spans="1:16" ht="15">
      <c r="A28" s="64"/>
      <c r="B28" s="65">
        <v>554</v>
      </c>
      <c r="C28" s="66" t="s">
        <v>60</v>
      </c>
      <c r="D28" s="67">
        <v>0</v>
      </c>
      <c r="E28" s="67">
        <v>463795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463795</v>
      </c>
      <c r="O28" s="68">
        <f t="shared" si="1"/>
        <v>39.12891251160044</v>
      </c>
      <c r="P28" s="69"/>
    </row>
    <row r="29" spans="1:16" ht="15.75">
      <c r="A29" s="70" t="s">
        <v>43</v>
      </c>
      <c r="B29" s="71"/>
      <c r="C29" s="72"/>
      <c r="D29" s="73">
        <f aca="true" t="shared" si="9" ref="D29:M29">SUM(D30:D31)</f>
        <v>23289</v>
      </c>
      <c r="E29" s="73">
        <f t="shared" si="9"/>
        <v>0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7"/>
        <v>23289</v>
      </c>
      <c r="O29" s="75">
        <f t="shared" si="1"/>
        <v>1.964819033156163</v>
      </c>
      <c r="P29" s="76"/>
    </row>
    <row r="30" spans="1:16" ht="15">
      <c r="A30" s="64"/>
      <c r="B30" s="65">
        <v>564</v>
      </c>
      <c r="C30" s="66" t="s">
        <v>75</v>
      </c>
      <c r="D30" s="67">
        <v>22289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aca="true" t="shared" si="10" ref="N30:N36">SUM(D30:M30)</f>
        <v>22289</v>
      </c>
      <c r="O30" s="68">
        <f t="shared" si="1"/>
        <v>1.880452206192525</v>
      </c>
      <c r="P30" s="69"/>
    </row>
    <row r="31" spans="1:16" ht="15">
      <c r="A31" s="64"/>
      <c r="B31" s="65">
        <v>565</v>
      </c>
      <c r="C31" s="66" t="s">
        <v>76</v>
      </c>
      <c r="D31" s="67">
        <v>1000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1000</v>
      </c>
      <c r="O31" s="68">
        <f t="shared" si="1"/>
        <v>0.0843668269636379</v>
      </c>
      <c r="P31" s="69"/>
    </row>
    <row r="32" spans="1:16" ht="15.75">
      <c r="A32" s="70" t="s">
        <v>47</v>
      </c>
      <c r="B32" s="71"/>
      <c r="C32" s="72"/>
      <c r="D32" s="73">
        <f aca="true" t="shared" si="11" ref="D32:M32">SUM(D33:D36)</f>
        <v>1824672</v>
      </c>
      <c r="E32" s="73">
        <f t="shared" si="11"/>
        <v>0</v>
      </c>
      <c r="F32" s="73">
        <f t="shared" si="11"/>
        <v>0</v>
      </c>
      <c r="G32" s="73">
        <f t="shared" si="11"/>
        <v>1771665</v>
      </c>
      <c r="H32" s="73">
        <f t="shared" si="11"/>
        <v>0</v>
      </c>
      <c r="I32" s="73">
        <f t="shared" si="11"/>
        <v>3992117</v>
      </c>
      <c r="J32" s="73">
        <f t="shared" si="11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3">
        <f>SUM(D32:M32)</f>
        <v>7588454</v>
      </c>
      <c r="O32" s="75">
        <f t="shared" si="1"/>
        <v>640.2137855395258</v>
      </c>
      <c r="P32" s="69"/>
    </row>
    <row r="33" spans="1:16" ht="15">
      <c r="A33" s="64"/>
      <c r="B33" s="65">
        <v>571</v>
      </c>
      <c r="C33" s="66" t="s">
        <v>48</v>
      </c>
      <c r="D33" s="67">
        <v>5230</v>
      </c>
      <c r="E33" s="67">
        <v>0</v>
      </c>
      <c r="F33" s="67">
        <v>0</v>
      </c>
      <c r="G33" s="67">
        <v>1046860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1052090</v>
      </c>
      <c r="O33" s="68">
        <f t="shared" si="1"/>
        <v>88.7614949801738</v>
      </c>
      <c r="P33" s="69"/>
    </row>
    <row r="34" spans="1:16" ht="15">
      <c r="A34" s="64"/>
      <c r="B34" s="65">
        <v>572</v>
      </c>
      <c r="C34" s="66" t="s">
        <v>77</v>
      </c>
      <c r="D34" s="67">
        <v>1809442</v>
      </c>
      <c r="E34" s="67">
        <v>0</v>
      </c>
      <c r="F34" s="67">
        <v>0</v>
      </c>
      <c r="G34" s="67">
        <v>724805</v>
      </c>
      <c r="H34" s="67">
        <v>0</v>
      </c>
      <c r="I34" s="67">
        <v>1665949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4200196</v>
      </c>
      <c r="O34" s="68">
        <f t="shared" si="1"/>
        <v>354.35720914536404</v>
      </c>
      <c r="P34" s="69"/>
    </row>
    <row r="35" spans="1:16" ht="15">
      <c r="A35" s="64"/>
      <c r="B35" s="65">
        <v>574</v>
      </c>
      <c r="C35" s="66" t="s">
        <v>50</v>
      </c>
      <c r="D35" s="67">
        <v>10000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10000</v>
      </c>
      <c r="O35" s="68">
        <f t="shared" si="1"/>
        <v>0.843668269636379</v>
      </c>
      <c r="P35" s="69"/>
    </row>
    <row r="36" spans="1:16" ht="15">
      <c r="A36" s="64"/>
      <c r="B36" s="65">
        <v>575</v>
      </c>
      <c r="C36" s="66" t="s">
        <v>78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2326168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2326168</v>
      </c>
      <c r="O36" s="68">
        <f t="shared" si="1"/>
        <v>196.25141314435163</v>
      </c>
      <c r="P36" s="69"/>
    </row>
    <row r="37" spans="1:16" ht="15.75">
      <c r="A37" s="70" t="s">
        <v>79</v>
      </c>
      <c r="B37" s="71"/>
      <c r="C37" s="72"/>
      <c r="D37" s="73">
        <f aca="true" t="shared" si="12" ref="D37:M37">SUM(D38:D38)</f>
        <v>1704320</v>
      </c>
      <c r="E37" s="73">
        <f t="shared" si="12"/>
        <v>46204</v>
      </c>
      <c r="F37" s="73">
        <f t="shared" si="12"/>
        <v>0</v>
      </c>
      <c r="G37" s="73">
        <f t="shared" si="12"/>
        <v>0</v>
      </c>
      <c r="H37" s="73">
        <f t="shared" si="12"/>
        <v>0</v>
      </c>
      <c r="I37" s="73">
        <f t="shared" si="12"/>
        <v>456000</v>
      </c>
      <c r="J37" s="73">
        <f t="shared" si="12"/>
        <v>15000</v>
      </c>
      <c r="K37" s="73">
        <f t="shared" si="12"/>
        <v>0</v>
      </c>
      <c r="L37" s="73">
        <f t="shared" si="12"/>
        <v>0</v>
      </c>
      <c r="M37" s="73">
        <f t="shared" si="12"/>
        <v>0</v>
      </c>
      <c r="N37" s="73">
        <f>SUM(D37:M37)</f>
        <v>2221524</v>
      </c>
      <c r="O37" s="75">
        <f t="shared" si="1"/>
        <v>187.42293090356873</v>
      </c>
      <c r="P37" s="69"/>
    </row>
    <row r="38" spans="1:16" ht="15.75" thickBot="1">
      <c r="A38" s="64"/>
      <c r="B38" s="65">
        <v>581</v>
      </c>
      <c r="C38" s="66" t="s">
        <v>80</v>
      </c>
      <c r="D38" s="67">
        <v>1704320</v>
      </c>
      <c r="E38" s="67">
        <v>46204</v>
      </c>
      <c r="F38" s="67">
        <v>0</v>
      </c>
      <c r="G38" s="67">
        <v>0</v>
      </c>
      <c r="H38" s="67">
        <v>0</v>
      </c>
      <c r="I38" s="67">
        <v>456000</v>
      </c>
      <c r="J38" s="67">
        <v>15000</v>
      </c>
      <c r="K38" s="67">
        <v>0</v>
      </c>
      <c r="L38" s="67">
        <v>0</v>
      </c>
      <c r="M38" s="67">
        <v>0</v>
      </c>
      <c r="N38" s="67">
        <f>SUM(D38:M38)</f>
        <v>2221524</v>
      </c>
      <c r="O38" s="68">
        <f t="shared" si="1"/>
        <v>187.42293090356873</v>
      </c>
      <c r="P38" s="69"/>
    </row>
    <row r="39" spans="1:119" ht="16.5" thickBot="1">
      <c r="A39" s="77" t="s">
        <v>10</v>
      </c>
      <c r="B39" s="78"/>
      <c r="C39" s="79"/>
      <c r="D39" s="80">
        <f aca="true" t="shared" si="13" ref="D39:M39">SUM(D5,D13,D17,D23,D26,D29,D32,D37)</f>
        <v>17612986</v>
      </c>
      <c r="E39" s="80">
        <f t="shared" si="13"/>
        <v>910222</v>
      </c>
      <c r="F39" s="80">
        <f t="shared" si="13"/>
        <v>425334</v>
      </c>
      <c r="G39" s="80">
        <f t="shared" si="13"/>
        <v>2254832</v>
      </c>
      <c r="H39" s="80">
        <f t="shared" si="13"/>
        <v>0</v>
      </c>
      <c r="I39" s="80">
        <f t="shared" si="13"/>
        <v>16891254</v>
      </c>
      <c r="J39" s="80">
        <f t="shared" si="13"/>
        <v>1709350</v>
      </c>
      <c r="K39" s="80">
        <f t="shared" si="13"/>
        <v>4073748</v>
      </c>
      <c r="L39" s="80">
        <f t="shared" si="13"/>
        <v>0</v>
      </c>
      <c r="M39" s="80">
        <f t="shared" si="13"/>
        <v>0</v>
      </c>
      <c r="N39" s="80">
        <f>SUM(D39:M39)</f>
        <v>43877726</v>
      </c>
      <c r="O39" s="81">
        <f t="shared" si="1"/>
        <v>3701.8245169999154</v>
      </c>
      <c r="P39" s="62"/>
      <c r="Q39" s="82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</row>
    <row r="40" spans="1:15" ht="15">
      <c r="A40" s="84"/>
      <c r="B40" s="85"/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7"/>
    </row>
    <row r="41" spans="1:15" ht="15">
      <c r="A41" s="88"/>
      <c r="B41" s="89"/>
      <c r="C41" s="89"/>
      <c r="D41" s="90"/>
      <c r="E41" s="90"/>
      <c r="F41" s="90"/>
      <c r="G41" s="90"/>
      <c r="H41" s="90"/>
      <c r="I41" s="90"/>
      <c r="J41" s="90"/>
      <c r="K41" s="90"/>
      <c r="L41" s="117" t="s">
        <v>81</v>
      </c>
      <c r="M41" s="117"/>
      <c r="N41" s="117"/>
      <c r="O41" s="91">
        <v>11853</v>
      </c>
    </row>
    <row r="42" spans="1:15" ht="15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20"/>
    </row>
    <row r="43" spans="1:15" ht="15.75" customHeight="1" thickBot="1">
      <c r="A43" s="121" t="s">
        <v>58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3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3120984</v>
      </c>
      <c r="E5" s="26">
        <f t="shared" si="0"/>
        <v>0</v>
      </c>
      <c r="F5" s="26">
        <f t="shared" si="0"/>
        <v>425476</v>
      </c>
      <c r="G5" s="26">
        <f t="shared" si="0"/>
        <v>1186193</v>
      </c>
      <c r="H5" s="26">
        <f t="shared" si="0"/>
        <v>0</v>
      </c>
      <c r="I5" s="26">
        <f t="shared" si="0"/>
        <v>0</v>
      </c>
      <c r="J5" s="26">
        <f t="shared" si="0"/>
        <v>1683321</v>
      </c>
      <c r="K5" s="26">
        <f t="shared" si="0"/>
        <v>3337426</v>
      </c>
      <c r="L5" s="26">
        <f t="shared" si="0"/>
        <v>0</v>
      </c>
      <c r="M5" s="26">
        <f t="shared" si="0"/>
        <v>0</v>
      </c>
      <c r="N5" s="27">
        <f>SUM(D5:M5)</f>
        <v>9753400</v>
      </c>
      <c r="O5" s="32">
        <f aca="true" t="shared" si="1" ref="O5:O36">(N5/O$38)</f>
        <v>827.2603901611535</v>
      </c>
      <c r="P5" s="6"/>
    </row>
    <row r="6" spans="1:16" ht="15">
      <c r="A6" s="12"/>
      <c r="B6" s="44">
        <v>511</v>
      </c>
      <c r="C6" s="20" t="s">
        <v>19</v>
      </c>
      <c r="D6" s="46">
        <v>236581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236581</v>
      </c>
      <c r="O6" s="47">
        <f t="shared" si="1"/>
        <v>20.06624257845632</v>
      </c>
      <c r="P6" s="9"/>
    </row>
    <row r="7" spans="1:16" ht="15">
      <c r="A7" s="12"/>
      <c r="B7" s="44">
        <v>512</v>
      </c>
      <c r="C7" s="20" t="s">
        <v>20</v>
      </c>
      <c r="D7" s="46">
        <v>648745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648745</v>
      </c>
      <c r="O7" s="47">
        <f t="shared" si="1"/>
        <v>55.025021204410514</v>
      </c>
      <c r="P7" s="9"/>
    </row>
    <row r="8" spans="1:16" ht="15">
      <c r="A8" s="12"/>
      <c r="B8" s="44">
        <v>513</v>
      </c>
      <c r="C8" s="20" t="s">
        <v>21</v>
      </c>
      <c r="D8" s="46">
        <v>1250207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403756</v>
      </c>
      <c r="K8" s="46">
        <v>0</v>
      </c>
      <c r="L8" s="46">
        <v>0</v>
      </c>
      <c r="M8" s="46">
        <v>0</v>
      </c>
      <c r="N8" s="46">
        <f t="shared" si="2"/>
        <v>1653963</v>
      </c>
      <c r="O8" s="47">
        <f t="shared" si="1"/>
        <v>140.2852417302799</v>
      </c>
      <c r="P8" s="9"/>
    </row>
    <row r="9" spans="1:16" ht="15">
      <c r="A9" s="12"/>
      <c r="B9" s="44">
        <v>514</v>
      </c>
      <c r="C9" s="20" t="s">
        <v>22</v>
      </c>
      <c r="D9" s="46">
        <v>269179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269179</v>
      </c>
      <c r="O9" s="47">
        <f t="shared" si="1"/>
        <v>22.831128074639526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425476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425476</v>
      </c>
      <c r="O10" s="47">
        <f t="shared" si="1"/>
        <v>36.087871077184055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3337426</v>
      </c>
      <c r="L11" s="46">
        <v>0</v>
      </c>
      <c r="M11" s="46">
        <v>0</v>
      </c>
      <c r="N11" s="46">
        <f t="shared" si="2"/>
        <v>3337426</v>
      </c>
      <c r="O11" s="47">
        <f t="shared" si="1"/>
        <v>283.07260390161156</v>
      </c>
      <c r="P11" s="9"/>
    </row>
    <row r="12" spans="1:16" ht="15">
      <c r="A12" s="12"/>
      <c r="B12" s="44">
        <v>519</v>
      </c>
      <c r="C12" s="20" t="s">
        <v>25</v>
      </c>
      <c r="D12" s="46">
        <v>716272</v>
      </c>
      <c r="E12" s="46">
        <v>0</v>
      </c>
      <c r="F12" s="46">
        <v>0</v>
      </c>
      <c r="G12" s="46">
        <v>1186193</v>
      </c>
      <c r="H12" s="46">
        <v>0</v>
      </c>
      <c r="I12" s="46">
        <v>0</v>
      </c>
      <c r="J12" s="46">
        <v>1279565</v>
      </c>
      <c r="K12" s="46">
        <v>0</v>
      </c>
      <c r="L12" s="46">
        <v>0</v>
      </c>
      <c r="M12" s="46">
        <v>0</v>
      </c>
      <c r="N12" s="46">
        <f t="shared" si="2"/>
        <v>3182030</v>
      </c>
      <c r="O12" s="47">
        <f t="shared" si="1"/>
        <v>269.89228159457167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9065950</v>
      </c>
      <c r="E13" s="31">
        <f t="shared" si="3"/>
        <v>514649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6">SUM(D13:M13)</f>
        <v>9580599</v>
      </c>
      <c r="O13" s="43">
        <f t="shared" si="1"/>
        <v>812.6038167938931</v>
      </c>
      <c r="P13" s="10"/>
    </row>
    <row r="14" spans="1:16" ht="15">
      <c r="A14" s="12"/>
      <c r="B14" s="44">
        <v>521</v>
      </c>
      <c r="C14" s="20" t="s">
        <v>27</v>
      </c>
      <c r="D14" s="46">
        <v>4400313</v>
      </c>
      <c r="E14" s="46">
        <v>514649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4914962</v>
      </c>
      <c r="O14" s="47">
        <f t="shared" si="1"/>
        <v>416.8754877014419</v>
      </c>
      <c r="P14" s="9"/>
    </row>
    <row r="15" spans="1:16" ht="15">
      <c r="A15" s="12"/>
      <c r="B15" s="44">
        <v>522</v>
      </c>
      <c r="C15" s="20" t="s">
        <v>28</v>
      </c>
      <c r="D15" s="46">
        <v>3823123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3823123</v>
      </c>
      <c r="O15" s="47">
        <f t="shared" si="1"/>
        <v>324.268278201866</v>
      </c>
      <c r="P15" s="9"/>
    </row>
    <row r="16" spans="1:16" ht="15">
      <c r="A16" s="12"/>
      <c r="B16" s="44">
        <v>524</v>
      </c>
      <c r="C16" s="20" t="s">
        <v>29</v>
      </c>
      <c r="D16" s="46">
        <v>842514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842514</v>
      </c>
      <c r="O16" s="47">
        <f t="shared" si="1"/>
        <v>71.46005089058524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0</v>
      </c>
      <c r="E17" s="31">
        <f t="shared" si="5"/>
        <v>73625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11179294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11252919</v>
      </c>
      <c r="O17" s="43">
        <f t="shared" si="1"/>
        <v>954.4460559796438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4550326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4550326</v>
      </c>
      <c r="O18" s="47">
        <f t="shared" si="1"/>
        <v>385.9479219677693</v>
      </c>
      <c r="P18" s="9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2089886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2089886</v>
      </c>
      <c r="O19" s="47">
        <f t="shared" si="1"/>
        <v>177.25920271416456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4508095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4508095</v>
      </c>
      <c r="O20" s="47">
        <f t="shared" si="1"/>
        <v>382.3659881255301</v>
      </c>
      <c r="P20" s="9"/>
    </row>
    <row r="21" spans="1:16" ht="15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30987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30987</v>
      </c>
      <c r="O21" s="47">
        <f t="shared" si="1"/>
        <v>2.6282442748091603</v>
      </c>
      <c r="P21" s="9"/>
    </row>
    <row r="22" spans="1:16" ht="15">
      <c r="A22" s="12"/>
      <c r="B22" s="44">
        <v>539</v>
      </c>
      <c r="C22" s="20" t="s">
        <v>36</v>
      </c>
      <c r="D22" s="46">
        <v>0</v>
      </c>
      <c r="E22" s="46">
        <v>73625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73625</v>
      </c>
      <c r="O22" s="47">
        <f t="shared" si="1"/>
        <v>6.244698897370653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SUM(D24:D25)</f>
        <v>1464944</v>
      </c>
      <c r="E23" s="31">
        <f t="shared" si="6"/>
        <v>0</v>
      </c>
      <c r="F23" s="31">
        <f t="shared" si="6"/>
        <v>0</v>
      </c>
      <c r="G23" s="31">
        <f t="shared" si="6"/>
        <v>229032</v>
      </c>
      <c r="H23" s="31">
        <f t="shared" si="6"/>
        <v>0</v>
      </c>
      <c r="I23" s="31">
        <f t="shared" si="6"/>
        <v>1404547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3098523</v>
      </c>
      <c r="O23" s="43">
        <f t="shared" si="1"/>
        <v>262.8094147582697</v>
      </c>
      <c r="P23" s="10"/>
    </row>
    <row r="24" spans="1:16" ht="15">
      <c r="A24" s="12"/>
      <c r="B24" s="44">
        <v>541</v>
      </c>
      <c r="C24" s="20" t="s">
        <v>38</v>
      </c>
      <c r="D24" s="46">
        <v>1464944</v>
      </c>
      <c r="E24" s="46">
        <v>0</v>
      </c>
      <c r="F24" s="46">
        <v>0</v>
      </c>
      <c r="G24" s="46">
        <v>229032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1693976</v>
      </c>
      <c r="O24" s="47">
        <f t="shared" si="1"/>
        <v>143.67905004240882</v>
      </c>
      <c r="P24" s="9"/>
    </row>
    <row r="25" spans="1:16" ht="15">
      <c r="A25" s="12"/>
      <c r="B25" s="44">
        <v>542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1404547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1404547</v>
      </c>
      <c r="O25" s="47">
        <f t="shared" si="1"/>
        <v>119.13036471586089</v>
      </c>
      <c r="P25" s="9"/>
    </row>
    <row r="26" spans="1:16" ht="15.75">
      <c r="A26" s="28" t="s">
        <v>43</v>
      </c>
      <c r="B26" s="29"/>
      <c r="C26" s="30"/>
      <c r="D26" s="31">
        <f aca="true" t="shared" si="7" ref="D26:M26">SUM(D27:D28)</f>
        <v>29013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29013</v>
      </c>
      <c r="O26" s="43">
        <f t="shared" si="1"/>
        <v>2.460814249363868</v>
      </c>
      <c r="P26" s="10"/>
    </row>
    <row r="27" spans="1:16" ht="15">
      <c r="A27" s="12"/>
      <c r="B27" s="44">
        <v>564</v>
      </c>
      <c r="C27" s="20" t="s">
        <v>44</v>
      </c>
      <c r="D27" s="46">
        <v>28013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8" ref="N27:N33">SUM(D27:M27)</f>
        <v>28013</v>
      </c>
      <c r="O27" s="47">
        <f t="shared" si="1"/>
        <v>2.3759966072943173</v>
      </c>
      <c r="P27" s="9"/>
    </row>
    <row r="28" spans="1:16" ht="15">
      <c r="A28" s="12"/>
      <c r="B28" s="44">
        <v>565</v>
      </c>
      <c r="C28" s="20" t="s">
        <v>45</v>
      </c>
      <c r="D28" s="46">
        <v>1000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1000</v>
      </c>
      <c r="O28" s="47">
        <f t="shared" si="1"/>
        <v>0.08481764206955046</v>
      </c>
      <c r="P28" s="9"/>
    </row>
    <row r="29" spans="1:16" ht="15.75">
      <c r="A29" s="28" t="s">
        <v>47</v>
      </c>
      <c r="B29" s="29"/>
      <c r="C29" s="30"/>
      <c r="D29" s="31">
        <f aca="true" t="shared" si="9" ref="D29:M29">SUM(D30:D33)</f>
        <v>1958971</v>
      </c>
      <c r="E29" s="31">
        <f t="shared" si="9"/>
        <v>0</v>
      </c>
      <c r="F29" s="31">
        <f t="shared" si="9"/>
        <v>0</v>
      </c>
      <c r="G29" s="31">
        <f t="shared" si="9"/>
        <v>1527586</v>
      </c>
      <c r="H29" s="31">
        <f t="shared" si="9"/>
        <v>0</v>
      </c>
      <c r="I29" s="31">
        <f t="shared" si="9"/>
        <v>3968421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7454978</v>
      </c>
      <c r="O29" s="43">
        <f t="shared" si="1"/>
        <v>632.3136556403732</v>
      </c>
      <c r="P29" s="9"/>
    </row>
    <row r="30" spans="1:16" ht="15">
      <c r="A30" s="12"/>
      <c r="B30" s="44">
        <v>571</v>
      </c>
      <c r="C30" s="20" t="s">
        <v>48</v>
      </c>
      <c r="D30" s="46">
        <v>217543</v>
      </c>
      <c r="E30" s="46">
        <v>0</v>
      </c>
      <c r="F30" s="46">
        <v>0</v>
      </c>
      <c r="G30" s="46">
        <v>169918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387461</v>
      </c>
      <c r="O30" s="47">
        <f t="shared" si="1"/>
        <v>32.863528413910096</v>
      </c>
      <c r="P30" s="9"/>
    </row>
    <row r="31" spans="1:16" ht="15">
      <c r="A31" s="12"/>
      <c r="B31" s="44">
        <v>572</v>
      </c>
      <c r="C31" s="20" t="s">
        <v>49</v>
      </c>
      <c r="D31" s="46">
        <v>1731428</v>
      </c>
      <c r="E31" s="46">
        <v>0</v>
      </c>
      <c r="F31" s="46">
        <v>0</v>
      </c>
      <c r="G31" s="46">
        <v>1357668</v>
      </c>
      <c r="H31" s="46">
        <v>0</v>
      </c>
      <c r="I31" s="46">
        <v>1742779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4831875</v>
      </c>
      <c r="O31" s="47">
        <f t="shared" si="1"/>
        <v>409.82824427480915</v>
      </c>
      <c r="P31" s="9"/>
    </row>
    <row r="32" spans="1:16" ht="15">
      <c r="A32" s="12"/>
      <c r="B32" s="44">
        <v>574</v>
      </c>
      <c r="C32" s="20" t="s">
        <v>50</v>
      </c>
      <c r="D32" s="46">
        <v>10000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10000</v>
      </c>
      <c r="O32" s="47">
        <f t="shared" si="1"/>
        <v>0.8481764206955047</v>
      </c>
      <c r="P32" s="9"/>
    </row>
    <row r="33" spans="1:16" ht="15">
      <c r="A33" s="12"/>
      <c r="B33" s="44">
        <v>575</v>
      </c>
      <c r="C33" s="20" t="s">
        <v>68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2225642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2225642</v>
      </c>
      <c r="O33" s="47">
        <f t="shared" si="1"/>
        <v>188.77370653095844</v>
      </c>
      <c r="P33" s="9"/>
    </row>
    <row r="34" spans="1:16" ht="15.75">
      <c r="A34" s="28" t="s">
        <v>52</v>
      </c>
      <c r="B34" s="29"/>
      <c r="C34" s="30"/>
      <c r="D34" s="31">
        <f aca="true" t="shared" si="10" ref="D34:M34">SUM(D35:D35)</f>
        <v>2237984</v>
      </c>
      <c r="E34" s="31">
        <f t="shared" si="10"/>
        <v>150552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456000</v>
      </c>
      <c r="J34" s="31">
        <f t="shared" si="10"/>
        <v>6000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>SUM(D34:M34)</f>
        <v>2850536</v>
      </c>
      <c r="O34" s="43">
        <f t="shared" si="1"/>
        <v>241.77574215436812</v>
      </c>
      <c r="P34" s="9"/>
    </row>
    <row r="35" spans="1:16" ht="15.75" thickBot="1">
      <c r="A35" s="12"/>
      <c r="B35" s="44">
        <v>581</v>
      </c>
      <c r="C35" s="20" t="s">
        <v>51</v>
      </c>
      <c r="D35" s="46">
        <v>2237984</v>
      </c>
      <c r="E35" s="46">
        <v>150552</v>
      </c>
      <c r="F35" s="46">
        <v>0</v>
      </c>
      <c r="G35" s="46">
        <v>0</v>
      </c>
      <c r="H35" s="46">
        <v>0</v>
      </c>
      <c r="I35" s="46">
        <v>456000</v>
      </c>
      <c r="J35" s="46">
        <v>6000</v>
      </c>
      <c r="K35" s="46">
        <v>0</v>
      </c>
      <c r="L35" s="46">
        <v>0</v>
      </c>
      <c r="M35" s="46">
        <v>0</v>
      </c>
      <c r="N35" s="46">
        <f>SUM(D35:M35)</f>
        <v>2850536</v>
      </c>
      <c r="O35" s="47">
        <f t="shared" si="1"/>
        <v>241.77574215436812</v>
      </c>
      <c r="P35" s="9"/>
    </row>
    <row r="36" spans="1:119" ht="16.5" thickBot="1">
      <c r="A36" s="14" t="s">
        <v>10</v>
      </c>
      <c r="B36" s="23"/>
      <c r="C36" s="22"/>
      <c r="D36" s="15">
        <f>SUM(D5,D13,D17,D23,D26,D29,D34)</f>
        <v>17877846</v>
      </c>
      <c r="E36" s="15">
        <f aca="true" t="shared" si="11" ref="E36:M36">SUM(E5,E13,E17,E23,E26,E29,E34)</f>
        <v>738826</v>
      </c>
      <c r="F36" s="15">
        <f t="shared" si="11"/>
        <v>425476</v>
      </c>
      <c r="G36" s="15">
        <f t="shared" si="11"/>
        <v>2942811</v>
      </c>
      <c r="H36" s="15">
        <f t="shared" si="11"/>
        <v>0</v>
      </c>
      <c r="I36" s="15">
        <f t="shared" si="11"/>
        <v>17008262</v>
      </c>
      <c r="J36" s="15">
        <f t="shared" si="11"/>
        <v>1689321</v>
      </c>
      <c r="K36" s="15">
        <f t="shared" si="11"/>
        <v>3337426</v>
      </c>
      <c r="L36" s="15">
        <f t="shared" si="11"/>
        <v>0</v>
      </c>
      <c r="M36" s="15">
        <f t="shared" si="11"/>
        <v>0</v>
      </c>
      <c r="N36" s="15">
        <f>SUM(D36:M36)</f>
        <v>44019968</v>
      </c>
      <c r="O36" s="37">
        <f t="shared" si="1"/>
        <v>3733.669889737065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69</v>
      </c>
      <c r="M38" s="93"/>
      <c r="N38" s="93"/>
      <c r="O38" s="41">
        <v>11790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2022-06-14T16:50:19Z</cp:lastPrinted>
  <dcterms:created xsi:type="dcterms:W3CDTF">2000-08-31T21:26:31Z</dcterms:created>
  <dcterms:modified xsi:type="dcterms:W3CDTF">2022-06-14T16:50:22Z</dcterms:modified>
  <cp:category/>
  <cp:version/>
  <cp:contentType/>
  <cp:contentStatus/>
</cp:coreProperties>
</file>