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'2008'!$A$1:$O$33</definedName>
    <definedName name="_xlnm.Print_Area" localSheetId="12">'2009'!$A$1:$O$34</definedName>
    <definedName name="_xlnm.Print_Area" localSheetId="11">'2010'!$A$1:$O$34</definedName>
    <definedName name="_xlnm.Print_Area" localSheetId="10">'2011'!$A$1:$O$32</definedName>
    <definedName name="_xlnm.Print_Area" localSheetId="9">'2012'!$A$1:$O$35</definedName>
    <definedName name="_xlnm.Print_Area" localSheetId="8">'2013'!$A$1:$O$35</definedName>
    <definedName name="_xlnm.Print_Area" localSheetId="7">'2014'!$A$1:$O$35</definedName>
    <definedName name="_xlnm.Print_Area" localSheetId="6">'2015'!$A$1:$O$35</definedName>
    <definedName name="_xlnm.Print_Area" localSheetId="5">'2016'!$A$1:$O$33</definedName>
    <definedName name="_xlnm.Print_Area" localSheetId="4">'2017'!$A$1:$O$35</definedName>
    <definedName name="_xlnm.Print_Area" localSheetId="3">'2018'!$A$1:$O$33</definedName>
    <definedName name="_xlnm.Print_Area" localSheetId="2">'2019'!$A$1:$O$33</definedName>
    <definedName name="_xlnm.Print_Area" localSheetId="1">'2020'!$A$1:$O$33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<sst xmlns="http://schemas.openxmlformats.org/spreadsheetml/2006/main" count="686" uniqueCount="89">
  <si>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</si>
  <si>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</si>
  <si>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</si>
  <si>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</si>
  <si>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</si>
  <si>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</si>
  <si>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</si>
  <si>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</si>
  <si>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</si>
  <si>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</si>
  <si>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</si>
  <si>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</si>
  <si>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</si>
  <si>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</si>
  <si>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</si>
  <si>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</si>
  <si>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</si>
  <si>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</si>
  <si>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</si>
  <si>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</si>
  <si>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</si>
  <si>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</si>
  <si>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</si>
  <si>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</si>
  <si>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</si>
  <si>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</si>
  <si>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</si>
  <si>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</si>
  <si>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</si>
  <si>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</si>
  <si>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</si>
  <si>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</si>
  <si>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</si>
  <si>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</si>
  <si>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</si>
  <si>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</si>
  <si>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</si>
  <si>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</si>
  <si>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</si>
  <si>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</si>
  <si>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</si>
  <si>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</si>
  <si>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</si>
  <si>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</si>
  <si>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Flagler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</si>
  <si>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</si>
  <si>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</si>
  <si>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</si>
  <si>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</si>
  <si>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</si>
  <si>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</si>
  <si>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Flood Control / Stormwater Management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</si>
  <si>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</si>
  <si>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</si>
  <si>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</si>
  <si>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</si>
  <si>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</si>
  <si>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</si>
  <si>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</si>
  <si>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</si>
  <si>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</si>
  <si>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</si>
  <si>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</si>
  <si>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</si>
  <si>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</si>
  <si>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</si>
  <si>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</si>
  <si>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</si>
  <si>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Proprietary - Non-Operating Interest Expense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</si>
  <si>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</si>
  <si>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</si>
  <si>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</si>
  <si>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</si>
  <si>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</si>
  <si>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</si>
  <si>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</si>
  <si>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</si>
  <si>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</si>
  <si>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</si>
  <si>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</si>
  <si>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</si>
  <si>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Water / Sewer Services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</si>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</sst>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2213868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382249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2596117</v>
      </c>
      <c r="P5" s="30">
        <f>(O5/P$29)</f>
        <v>498.77367915465896</v>
      </c>
      <c r="Q5" s="6"/>
    </row>
    <row r="6" spans="1:17" ht="15">
      <c r="A6" s="12"/>
      <c r="B6" s="42">
        <v>511</v>
      </c>
      <c r="C6" s="19" t="s">
        <v>19</v>
      </c>
      <c r="D6" s="43">
        <v>85508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85508</v>
      </c>
      <c r="P6" s="44">
        <f>(O6/P$29)</f>
        <v>16.42804995196926</v>
      </c>
      <c r="Q6" s="9"/>
    </row>
    <row r="7" spans="1:17" ht="15">
      <c r="A7" s="12"/>
      <c r="B7" s="42">
        <v>512</v>
      </c>
      <c r="C7" s="19" t="s">
        <v>20</v>
      </c>
      <c r="D7" s="43">
        <v>486747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486747</v>
      </c>
      <c r="P7" s="44">
        <f>(O7/P$29)</f>
        <v>93.51527377521614</v>
      </c>
      <c r="Q7" s="9"/>
    </row>
    <row r="8" spans="1:17" ht="15">
      <c r="A8" s="12"/>
      <c r="B8" s="42">
        <v>513</v>
      </c>
      <c r="C8" s="19" t="s">
        <v>21</v>
      </c>
      <c r="D8" s="43">
        <v>223848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78470</v>
      </c>
      <c r="L8" s="43">
        <v>0</v>
      </c>
      <c r="M8" s="43">
        <v>0</v>
      </c>
      <c r="N8" s="43">
        <v>0</v>
      </c>
      <c r="O8" s="43">
        <f>SUM(D8:N8)</f>
        <v>302318</v>
      </c>
      <c r="P8" s="44">
        <f>(O8/P$29)</f>
        <v>58.08222862632085</v>
      </c>
      <c r="Q8" s="9"/>
    </row>
    <row r="9" spans="1:17" ht="15">
      <c r="A9" s="12"/>
      <c r="B9" s="42">
        <v>514</v>
      </c>
      <c r="C9" s="19" t="s">
        <v>22</v>
      </c>
      <c r="D9" s="43">
        <v>178807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178807</v>
      </c>
      <c r="P9" s="44">
        <f>(O9/P$29)</f>
        <v>34.352929875120076</v>
      </c>
      <c r="Q9" s="9"/>
    </row>
    <row r="10" spans="1:17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303779</v>
      </c>
      <c r="L10" s="43">
        <v>0</v>
      </c>
      <c r="M10" s="43">
        <v>0</v>
      </c>
      <c r="N10" s="43">
        <v>0</v>
      </c>
      <c r="O10" s="43">
        <f>SUM(D10:N10)</f>
        <v>303779</v>
      </c>
      <c r="P10" s="44">
        <f>(O10/P$29)</f>
        <v>58.36292026897214</v>
      </c>
      <c r="Q10" s="9"/>
    </row>
    <row r="11" spans="1:17" ht="15">
      <c r="A11" s="12"/>
      <c r="B11" s="42">
        <v>519</v>
      </c>
      <c r="C11" s="19" t="s">
        <v>25</v>
      </c>
      <c r="D11" s="43">
        <v>1238958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1238958</v>
      </c>
      <c r="P11" s="44">
        <f>(O11/P$29)</f>
        <v>238.03227665706052</v>
      </c>
      <c r="Q11" s="9"/>
    </row>
    <row r="12" spans="1:17" ht="15.75">
      <c r="A12" s="26" t="s">
        <v>26</v>
      </c>
      <c r="B12" s="27"/>
      <c r="C12" s="28"/>
      <c r="D12" s="29">
        <f>SUM(D13:D15)</f>
        <v>3348835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3348835</v>
      </c>
      <c r="P12" s="41">
        <f>(O12/P$29)</f>
        <v>643.388088376561</v>
      </c>
      <c r="Q12" s="10"/>
    </row>
    <row r="13" spans="1:17" ht="15">
      <c r="A13" s="12"/>
      <c r="B13" s="42">
        <v>521</v>
      </c>
      <c r="C13" s="19" t="s">
        <v>27</v>
      </c>
      <c r="D13" s="43">
        <v>1837429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1837429</v>
      </c>
      <c r="P13" s="44">
        <f>(O13/P$29)</f>
        <v>353.01229586935636</v>
      </c>
      <c r="Q13" s="9"/>
    </row>
    <row r="14" spans="1:17" ht="15">
      <c r="A14" s="12"/>
      <c r="B14" s="42">
        <v>522</v>
      </c>
      <c r="C14" s="19" t="s">
        <v>28</v>
      </c>
      <c r="D14" s="43">
        <v>1069448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1069448</v>
      </c>
      <c r="P14" s="44">
        <f>(O14/P$29)</f>
        <v>205.4655139289145</v>
      </c>
      <c r="Q14" s="9"/>
    </row>
    <row r="15" spans="1:17" ht="15">
      <c r="A15" s="12"/>
      <c r="B15" s="42">
        <v>524</v>
      </c>
      <c r="C15" s="19" t="s">
        <v>29</v>
      </c>
      <c r="D15" s="43">
        <v>441958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441958</v>
      </c>
      <c r="P15" s="44">
        <f>(O15/P$29)</f>
        <v>84.9102785782901</v>
      </c>
      <c r="Q15" s="9"/>
    </row>
    <row r="16" spans="1:17" ht="15.75">
      <c r="A16" s="26" t="s">
        <v>30</v>
      </c>
      <c r="B16" s="27"/>
      <c r="C16" s="28"/>
      <c r="D16" s="29">
        <f>SUM(D17:D20)</f>
        <v>0</v>
      </c>
      <c r="E16" s="29">
        <f>SUM(E17:E20)</f>
        <v>224065</v>
      </c>
      <c r="F16" s="29">
        <f>SUM(F17:F20)</f>
        <v>0</v>
      </c>
      <c r="G16" s="29">
        <f>SUM(G17:G20)</f>
        <v>0</v>
      </c>
      <c r="H16" s="29">
        <f>SUM(H17:H20)</f>
        <v>0</v>
      </c>
      <c r="I16" s="29">
        <f>SUM(I17:I20)</f>
        <v>5007366</v>
      </c>
      <c r="J16" s="29">
        <f>SUM(J17:J20)</f>
        <v>0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0</v>
      </c>
      <c r="O16" s="40">
        <f>SUM(D16:N16)</f>
        <v>5231431</v>
      </c>
      <c r="P16" s="41">
        <f>(O16/P$29)</f>
        <v>1005.0780019212295</v>
      </c>
      <c r="Q16" s="10"/>
    </row>
    <row r="17" spans="1:17" ht="15">
      <c r="A17" s="12"/>
      <c r="B17" s="42">
        <v>534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1250603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1250603</v>
      </c>
      <c r="P17" s="44">
        <f>(O17/P$29)</f>
        <v>240.26954851104708</v>
      </c>
      <c r="Q17" s="9"/>
    </row>
    <row r="18" spans="1:17" ht="15">
      <c r="A18" s="12"/>
      <c r="B18" s="42">
        <v>536</v>
      </c>
      <c r="C18" s="19" t="s">
        <v>87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3511109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3511109</v>
      </c>
      <c r="P18" s="44">
        <f>(O18/P$29)</f>
        <v>674.5646493756004</v>
      </c>
      <c r="Q18" s="9"/>
    </row>
    <row r="19" spans="1:17" ht="15">
      <c r="A19" s="12"/>
      <c r="B19" s="42">
        <v>538</v>
      </c>
      <c r="C19" s="19" t="s">
        <v>51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245654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245654</v>
      </c>
      <c r="P19" s="44">
        <f>(O19/P$29)</f>
        <v>47.19577329490874</v>
      </c>
      <c r="Q19" s="9"/>
    </row>
    <row r="20" spans="1:17" ht="15">
      <c r="A20" s="12"/>
      <c r="B20" s="42">
        <v>539</v>
      </c>
      <c r="C20" s="19" t="s">
        <v>34</v>
      </c>
      <c r="D20" s="43">
        <v>0</v>
      </c>
      <c r="E20" s="43">
        <v>224065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224065</v>
      </c>
      <c r="P20" s="44">
        <f>(O20/P$29)</f>
        <v>43.04803073967339</v>
      </c>
      <c r="Q20" s="9"/>
    </row>
    <row r="21" spans="1:17" ht="15.75">
      <c r="A21" s="26" t="s">
        <v>35</v>
      </c>
      <c r="B21" s="27"/>
      <c r="C21" s="28"/>
      <c r="D21" s="29">
        <f>SUM(D22:D22)</f>
        <v>434213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434213</v>
      </c>
      <c r="P21" s="41">
        <f>(O21/P$29)</f>
        <v>83.42228626320845</v>
      </c>
      <c r="Q21" s="10"/>
    </row>
    <row r="22" spans="1:17" ht="15">
      <c r="A22" s="12"/>
      <c r="B22" s="42">
        <v>541</v>
      </c>
      <c r="C22" s="19" t="s">
        <v>36</v>
      </c>
      <c r="D22" s="43">
        <v>434213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434213</v>
      </c>
      <c r="P22" s="44">
        <f>(O22/P$29)</f>
        <v>83.42228626320845</v>
      </c>
      <c r="Q22" s="9"/>
    </row>
    <row r="23" spans="1:17" ht="15.75">
      <c r="A23" s="26" t="s">
        <v>37</v>
      </c>
      <c r="B23" s="27"/>
      <c r="C23" s="28"/>
      <c r="D23" s="29">
        <f>SUM(D24:D26)</f>
        <v>456008</v>
      </c>
      <c r="E23" s="29">
        <f>SUM(E24:E26)</f>
        <v>0</v>
      </c>
      <c r="F23" s="29">
        <f>SUM(F24:F26)</f>
        <v>0</v>
      </c>
      <c r="G23" s="29">
        <f>SUM(G24:G26)</f>
        <v>0</v>
      </c>
      <c r="H23" s="29">
        <f>SUM(H24:H26)</f>
        <v>0</v>
      </c>
      <c r="I23" s="29">
        <f>SUM(I24:I26)</f>
        <v>548203</v>
      </c>
      <c r="J23" s="29">
        <f>SUM(J24:J26)</f>
        <v>0</v>
      </c>
      <c r="K23" s="29">
        <f>SUM(K24:K26)</f>
        <v>0</v>
      </c>
      <c r="L23" s="29">
        <f>SUM(L24:L26)</f>
        <v>0</v>
      </c>
      <c r="M23" s="29">
        <f>SUM(M24:M26)</f>
        <v>0</v>
      </c>
      <c r="N23" s="29">
        <f>SUM(N24:N26)</f>
        <v>0</v>
      </c>
      <c r="O23" s="29">
        <f>SUM(D23:N23)</f>
        <v>1004211</v>
      </c>
      <c r="P23" s="41">
        <f>(O23/P$29)</f>
        <v>192.93198847262246</v>
      </c>
      <c r="Q23" s="9"/>
    </row>
    <row r="24" spans="1:17" ht="15">
      <c r="A24" s="12"/>
      <c r="B24" s="42">
        <v>571</v>
      </c>
      <c r="C24" s="19" t="s">
        <v>38</v>
      </c>
      <c r="D24" s="43">
        <v>134705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134705</v>
      </c>
      <c r="P24" s="44">
        <f>(O24/P$29)</f>
        <v>25.879923150816524</v>
      </c>
      <c r="Q24" s="9"/>
    </row>
    <row r="25" spans="1:17" ht="15">
      <c r="A25" s="12"/>
      <c r="B25" s="42">
        <v>572</v>
      </c>
      <c r="C25" s="19" t="s">
        <v>39</v>
      </c>
      <c r="D25" s="43">
        <v>282191</v>
      </c>
      <c r="E25" s="43">
        <v>0</v>
      </c>
      <c r="F25" s="43">
        <v>0</v>
      </c>
      <c r="G25" s="43">
        <v>0</v>
      </c>
      <c r="H25" s="43">
        <v>0</v>
      </c>
      <c r="I25" s="43">
        <v>548203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830394</v>
      </c>
      <c r="P25" s="44">
        <f>(O25/P$29)</f>
        <v>159.53775216138328</v>
      </c>
      <c r="Q25" s="9"/>
    </row>
    <row r="26" spans="1:17" ht="15.75" thickBot="1">
      <c r="A26" s="12"/>
      <c r="B26" s="42">
        <v>579</v>
      </c>
      <c r="C26" s="19" t="s">
        <v>40</v>
      </c>
      <c r="D26" s="43">
        <v>39112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39112</v>
      </c>
      <c r="P26" s="44">
        <f>(O26/P$29)</f>
        <v>7.51431316042267</v>
      </c>
      <c r="Q26" s="9"/>
    </row>
    <row r="27" spans="1:120" ht="16.5" thickBot="1">
      <c r="A27" s="13" t="s">
        <v>10</v>
      </c>
      <c r="B27" s="21"/>
      <c r="C27" s="20"/>
      <c r="D27" s="14">
        <f>SUM(D5,D12,D16,D21,D23)</f>
        <v>6452924</v>
      </c>
      <c r="E27" s="14">
        <f aca="true" t="shared" si="0" ref="E27:N27">SUM(E5,E12,E16,E21,E23)</f>
        <v>224065</v>
      </c>
      <c r="F27" s="14">
        <f t="shared" si="0"/>
        <v>0</v>
      </c>
      <c r="G27" s="14">
        <f t="shared" si="0"/>
        <v>0</v>
      </c>
      <c r="H27" s="14">
        <f t="shared" si="0"/>
        <v>0</v>
      </c>
      <c r="I27" s="14">
        <f t="shared" si="0"/>
        <v>5555569</v>
      </c>
      <c r="J27" s="14">
        <f t="shared" si="0"/>
        <v>0</v>
      </c>
      <c r="K27" s="14">
        <f t="shared" si="0"/>
        <v>382249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>SUM(D27:N27)</f>
        <v>12614807</v>
      </c>
      <c r="P27" s="35">
        <f>(O27/P$29)</f>
        <v>2423.5940441882803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88</v>
      </c>
      <c r="N29" s="90"/>
      <c r="O29" s="90"/>
      <c r="P29" s="39">
        <v>5205</v>
      </c>
    </row>
    <row r="30" spans="1:16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1650755</v>
      </c>
      <c r="E5" s="24">
        <f t="shared" si="0"/>
        <v>78385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200428</v>
      </c>
      <c r="J5" s="24">
        <f t="shared" si="0"/>
        <v>0</v>
      </c>
      <c r="K5" s="24">
        <f t="shared" si="0"/>
        <v>132254</v>
      </c>
      <c r="L5" s="24">
        <f t="shared" si="0"/>
        <v>0</v>
      </c>
      <c r="M5" s="24">
        <f t="shared" si="0"/>
        <v>0</v>
      </c>
      <c r="N5" s="25">
        <f>SUM(D5:M5)</f>
        <v>2061822</v>
      </c>
      <c r="O5" s="30">
        <f aca="true" t="shared" si="1" ref="O5:O31">(N5/O$33)</f>
        <v>460.0227576974565</v>
      </c>
      <c r="P5" s="6"/>
    </row>
    <row r="6" spans="1:16" ht="15">
      <c r="A6" s="12"/>
      <c r="B6" s="42">
        <v>511</v>
      </c>
      <c r="C6" s="19" t="s">
        <v>19</v>
      </c>
      <c r="D6" s="43">
        <v>55598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55598</v>
      </c>
      <c r="O6" s="44">
        <f t="shared" si="1"/>
        <v>12.404730031236056</v>
      </c>
      <c r="P6" s="9"/>
    </row>
    <row r="7" spans="1:16" ht="15">
      <c r="A7" s="12"/>
      <c r="B7" s="42">
        <v>512</v>
      </c>
      <c r="C7" s="19" t="s">
        <v>20</v>
      </c>
      <c r="D7" s="43">
        <v>178451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178451</v>
      </c>
      <c r="O7" s="44">
        <f t="shared" si="1"/>
        <v>39.81503792949576</v>
      </c>
      <c r="P7" s="9"/>
    </row>
    <row r="8" spans="1:16" ht="15">
      <c r="A8" s="12"/>
      <c r="B8" s="42">
        <v>513</v>
      </c>
      <c r="C8" s="19" t="s">
        <v>21</v>
      </c>
      <c r="D8" s="43">
        <v>386780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56013</v>
      </c>
      <c r="L8" s="43">
        <v>0</v>
      </c>
      <c r="M8" s="43">
        <v>0</v>
      </c>
      <c r="N8" s="43">
        <f t="shared" si="2"/>
        <v>442793</v>
      </c>
      <c r="O8" s="44">
        <f t="shared" si="1"/>
        <v>98.79361892012494</v>
      </c>
      <c r="P8" s="9"/>
    </row>
    <row r="9" spans="1:16" ht="15">
      <c r="A9" s="12"/>
      <c r="B9" s="42">
        <v>514</v>
      </c>
      <c r="C9" s="19" t="s">
        <v>22</v>
      </c>
      <c r="D9" s="43">
        <v>308766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308766</v>
      </c>
      <c r="O9" s="44">
        <f t="shared" si="1"/>
        <v>68.89022757697457</v>
      </c>
      <c r="P9" s="9"/>
    </row>
    <row r="10" spans="1:16" ht="15">
      <c r="A10" s="12"/>
      <c r="B10" s="42">
        <v>517</v>
      </c>
      <c r="C10" s="19" t="s">
        <v>23</v>
      </c>
      <c r="D10" s="43">
        <v>12968</v>
      </c>
      <c r="E10" s="43">
        <v>78385</v>
      </c>
      <c r="F10" s="43">
        <v>0</v>
      </c>
      <c r="G10" s="43">
        <v>0</v>
      </c>
      <c r="H10" s="43">
        <v>0</v>
      </c>
      <c r="I10" s="43">
        <v>200428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291781</v>
      </c>
      <c r="O10" s="44">
        <f t="shared" si="1"/>
        <v>65.10062472110666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76241</v>
      </c>
      <c r="L11" s="43">
        <v>0</v>
      </c>
      <c r="M11" s="43">
        <v>0</v>
      </c>
      <c r="N11" s="43">
        <f t="shared" si="2"/>
        <v>76241</v>
      </c>
      <c r="O11" s="44">
        <f t="shared" si="1"/>
        <v>17.010486390004463</v>
      </c>
      <c r="P11" s="9"/>
    </row>
    <row r="12" spans="1:16" ht="15">
      <c r="A12" s="12"/>
      <c r="B12" s="42">
        <v>519</v>
      </c>
      <c r="C12" s="19" t="s">
        <v>25</v>
      </c>
      <c r="D12" s="43">
        <v>708192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708192</v>
      </c>
      <c r="O12" s="44">
        <f t="shared" si="1"/>
        <v>158.00803212851406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2109125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2109125</v>
      </c>
      <c r="O13" s="41">
        <f t="shared" si="1"/>
        <v>470.5767514502454</v>
      </c>
      <c r="P13" s="10"/>
    </row>
    <row r="14" spans="1:16" ht="15">
      <c r="A14" s="12"/>
      <c r="B14" s="42">
        <v>521</v>
      </c>
      <c r="C14" s="19" t="s">
        <v>27</v>
      </c>
      <c r="D14" s="43">
        <v>1316983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1316983</v>
      </c>
      <c r="O14" s="44">
        <f t="shared" si="1"/>
        <v>293.83824185631414</v>
      </c>
      <c r="P14" s="9"/>
    </row>
    <row r="15" spans="1:16" ht="15">
      <c r="A15" s="12"/>
      <c r="B15" s="42">
        <v>522</v>
      </c>
      <c r="C15" s="19" t="s">
        <v>28</v>
      </c>
      <c r="D15" s="43">
        <v>562960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562960</v>
      </c>
      <c r="O15" s="44">
        <f t="shared" si="1"/>
        <v>125.60464078536367</v>
      </c>
      <c r="P15" s="9"/>
    </row>
    <row r="16" spans="1:16" ht="15">
      <c r="A16" s="12"/>
      <c r="B16" s="42">
        <v>524</v>
      </c>
      <c r="C16" s="19" t="s">
        <v>29</v>
      </c>
      <c r="D16" s="43">
        <v>229182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229182</v>
      </c>
      <c r="O16" s="44">
        <f t="shared" si="1"/>
        <v>51.133868808567605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40363</v>
      </c>
      <c r="E17" s="29">
        <f t="shared" si="5"/>
        <v>424649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2838350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3303362</v>
      </c>
      <c r="O17" s="41">
        <f t="shared" si="1"/>
        <v>737.028558679161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1341524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1341524</v>
      </c>
      <c r="O18" s="44">
        <f t="shared" si="1"/>
        <v>299.31369924141006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760025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760025</v>
      </c>
      <c r="O19" s="44">
        <f t="shared" si="1"/>
        <v>169.5727353859884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472869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472869</v>
      </c>
      <c r="O20" s="44">
        <f t="shared" si="1"/>
        <v>105.50401606425703</v>
      </c>
      <c r="P20" s="9"/>
    </row>
    <row r="21" spans="1:16" ht="15">
      <c r="A21" s="12"/>
      <c r="B21" s="42">
        <v>538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116994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116994</v>
      </c>
      <c r="O21" s="44">
        <f t="shared" si="1"/>
        <v>26.103078982597054</v>
      </c>
      <c r="P21" s="9"/>
    </row>
    <row r="22" spans="1:16" ht="15">
      <c r="A22" s="12"/>
      <c r="B22" s="42">
        <v>539</v>
      </c>
      <c r="C22" s="19" t="s">
        <v>34</v>
      </c>
      <c r="D22" s="43">
        <v>40363</v>
      </c>
      <c r="E22" s="43">
        <v>424649</v>
      </c>
      <c r="F22" s="43">
        <v>0</v>
      </c>
      <c r="G22" s="43">
        <v>0</v>
      </c>
      <c r="H22" s="43">
        <v>0</v>
      </c>
      <c r="I22" s="43">
        <v>146938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611950</v>
      </c>
      <c r="O22" s="44">
        <f t="shared" si="1"/>
        <v>136.53502900490852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268957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268957</v>
      </c>
      <c r="O23" s="41">
        <f t="shared" si="1"/>
        <v>60.008255243195</v>
      </c>
      <c r="P23" s="10"/>
    </row>
    <row r="24" spans="1:16" ht="15">
      <c r="A24" s="12"/>
      <c r="B24" s="42">
        <v>541</v>
      </c>
      <c r="C24" s="19" t="s">
        <v>36</v>
      </c>
      <c r="D24" s="43">
        <v>268957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268957</v>
      </c>
      <c r="O24" s="44">
        <f t="shared" si="1"/>
        <v>60.008255243195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782568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782568</v>
      </c>
      <c r="O25" s="41">
        <f t="shared" si="1"/>
        <v>174.6024096385542</v>
      </c>
      <c r="P25" s="9"/>
    </row>
    <row r="26" spans="1:16" ht="15">
      <c r="A26" s="12"/>
      <c r="B26" s="42">
        <v>571</v>
      </c>
      <c r="C26" s="19" t="s">
        <v>38</v>
      </c>
      <c r="D26" s="43">
        <v>76760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76760</v>
      </c>
      <c r="O26" s="44">
        <f t="shared" si="1"/>
        <v>17.12628290941544</v>
      </c>
      <c r="P26" s="9"/>
    </row>
    <row r="27" spans="1:16" ht="15">
      <c r="A27" s="12"/>
      <c r="B27" s="42">
        <v>572</v>
      </c>
      <c r="C27" s="19" t="s">
        <v>39</v>
      </c>
      <c r="D27" s="43">
        <v>662022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662022</v>
      </c>
      <c r="O27" s="44">
        <f t="shared" si="1"/>
        <v>147.70682730923696</v>
      </c>
      <c r="P27" s="9"/>
    </row>
    <row r="28" spans="1:16" ht="15">
      <c r="A28" s="12"/>
      <c r="B28" s="42">
        <v>579</v>
      </c>
      <c r="C28" s="19" t="s">
        <v>40</v>
      </c>
      <c r="D28" s="43">
        <v>43786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43786</v>
      </c>
      <c r="O28" s="44">
        <f t="shared" si="1"/>
        <v>9.769299419901829</v>
      </c>
      <c r="P28" s="9"/>
    </row>
    <row r="29" spans="1:16" ht="15.75">
      <c r="A29" s="26" t="s">
        <v>42</v>
      </c>
      <c r="B29" s="27"/>
      <c r="C29" s="28"/>
      <c r="D29" s="29">
        <f aca="true" t="shared" si="8" ref="D29:M29">SUM(D30:D30)</f>
        <v>16910</v>
      </c>
      <c r="E29" s="29">
        <f t="shared" si="8"/>
        <v>2915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429026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448851</v>
      </c>
      <c r="O29" s="41">
        <f t="shared" si="1"/>
        <v>100.14524765729585</v>
      </c>
      <c r="P29" s="9"/>
    </row>
    <row r="30" spans="1:16" ht="15.75" thickBot="1">
      <c r="A30" s="12"/>
      <c r="B30" s="42">
        <v>581</v>
      </c>
      <c r="C30" s="19" t="s">
        <v>41</v>
      </c>
      <c r="D30" s="43">
        <v>16910</v>
      </c>
      <c r="E30" s="43">
        <v>2915</v>
      </c>
      <c r="F30" s="43">
        <v>0</v>
      </c>
      <c r="G30" s="43">
        <v>0</v>
      </c>
      <c r="H30" s="43">
        <v>0</v>
      </c>
      <c r="I30" s="43">
        <v>429026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448851</v>
      </c>
      <c r="O30" s="44">
        <f t="shared" si="1"/>
        <v>100.14524765729585</v>
      </c>
      <c r="P30" s="9"/>
    </row>
    <row r="31" spans="1:119" ht="16.5" thickBot="1">
      <c r="A31" s="13" t="s">
        <v>10</v>
      </c>
      <c r="B31" s="21"/>
      <c r="C31" s="20"/>
      <c r="D31" s="14">
        <f>SUM(D5,D13,D17,D23,D25,D29)</f>
        <v>4868678</v>
      </c>
      <c r="E31" s="14">
        <f aca="true" t="shared" si="9" ref="E31:M31">SUM(E5,E13,E17,E23,E25,E29)</f>
        <v>505949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3467804</v>
      </c>
      <c r="J31" s="14">
        <f t="shared" si="9"/>
        <v>0</v>
      </c>
      <c r="K31" s="14">
        <f t="shared" si="9"/>
        <v>132254</v>
      </c>
      <c r="L31" s="14">
        <f t="shared" si="9"/>
        <v>0</v>
      </c>
      <c r="M31" s="14">
        <f t="shared" si="9"/>
        <v>0</v>
      </c>
      <c r="N31" s="14">
        <f t="shared" si="4"/>
        <v>8974685</v>
      </c>
      <c r="O31" s="35">
        <f t="shared" si="1"/>
        <v>2002.383980365908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52</v>
      </c>
      <c r="M33" s="90"/>
      <c r="N33" s="90"/>
      <c r="O33" s="39">
        <v>4482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1474492</v>
      </c>
      <c r="E5" s="24">
        <f t="shared" si="0"/>
        <v>77873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203744</v>
      </c>
      <c r="J5" s="24">
        <f t="shared" si="0"/>
        <v>0</v>
      </c>
      <c r="K5" s="24">
        <f t="shared" si="0"/>
        <v>116512</v>
      </c>
      <c r="L5" s="24">
        <f t="shared" si="0"/>
        <v>0</v>
      </c>
      <c r="M5" s="24">
        <f t="shared" si="0"/>
        <v>0</v>
      </c>
      <c r="N5" s="25">
        <f>SUM(D5:M5)</f>
        <v>1872621</v>
      </c>
      <c r="O5" s="30">
        <f aca="true" t="shared" si="1" ref="O5:O28">(N5/O$30)</f>
        <v>415.76842806394313</v>
      </c>
      <c r="P5" s="6"/>
    </row>
    <row r="6" spans="1:16" ht="15">
      <c r="A6" s="12"/>
      <c r="B6" s="42">
        <v>511</v>
      </c>
      <c r="C6" s="19" t="s">
        <v>19</v>
      </c>
      <c r="D6" s="43">
        <v>58505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58505</v>
      </c>
      <c r="O6" s="44">
        <f t="shared" si="1"/>
        <v>12.9895648312611</v>
      </c>
      <c r="P6" s="9"/>
    </row>
    <row r="7" spans="1:16" ht="15">
      <c r="A7" s="12"/>
      <c r="B7" s="42">
        <v>512</v>
      </c>
      <c r="C7" s="19" t="s">
        <v>20</v>
      </c>
      <c r="D7" s="43">
        <v>169299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169299</v>
      </c>
      <c r="O7" s="44">
        <f t="shared" si="1"/>
        <v>37.58858792184725</v>
      </c>
      <c r="P7" s="9"/>
    </row>
    <row r="8" spans="1:16" ht="15">
      <c r="A8" s="12"/>
      <c r="B8" s="42">
        <v>513</v>
      </c>
      <c r="C8" s="19" t="s">
        <v>21</v>
      </c>
      <c r="D8" s="43">
        <v>410921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42011</v>
      </c>
      <c r="L8" s="43">
        <v>0</v>
      </c>
      <c r="M8" s="43">
        <v>0</v>
      </c>
      <c r="N8" s="43">
        <f t="shared" si="2"/>
        <v>452932</v>
      </c>
      <c r="O8" s="44">
        <f t="shared" si="1"/>
        <v>100.56216696269982</v>
      </c>
      <c r="P8" s="9"/>
    </row>
    <row r="9" spans="1:16" ht="15">
      <c r="A9" s="12"/>
      <c r="B9" s="42">
        <v>514</v>
      </c>
      <c r="C9" s="19" t="s">
        <v>22</v>
      </c>
      <c r="D9" s="43">
        <v>128737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128737</v>
      </c>
      <c r="O9" s="44">
        <f t="shared" si="1"/>
        <v>28.582815275310836</v>
      </c>
      <c r="P9" s="9"/>
    </row>
    <row r="10" spans="1:16" ht="15">
      <c r="A10" s="12"/>
      <c r="B10" s="42">
        <v>517</v>
      </c>
      <c r="C10" s="19" t="s">
        <v>23</v>
      </c>
      <c r="D10" s="43">
        <v>34087</v>
      </c>
      <c r="E10" s="43">
        <v>77873</v>
      </c>
      <c r="F10" s="43">
        <v>0</v>
      </c>
      <c r="G10" s="43">
        <v>0</v>
      </c>
      <c r="H10" s="43">
        <v>0</v>
      </c>
      <c r="I10" s="43">
        <v>203744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315704</v>
      </c>
      <c r="O10" s="44">
        <f t="shared" si="1"/>
        <v>70.09413854351688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74501</v>
      </c>
      <c r="L11" s="43">
        <v>0</v>
      </c>
      <c r="M11" s="43">
        <v>0</v>
      </c>
      <c r="N11" s="43">
        <f t="shared" si="2"/>
        <v>74501</v>
      </c>
      <c r="O11" s="44">
        <f t="shared" si="1"/>
        <v>16.54107460035524</v>
      </c>
      <c r="P11" s="9"/>
    </row>
    <row r="12" spans="1:16" ht="15">
      <c r="A12" s="12"/>
      <c r="B12" s="42">
        <v>519</v>
      </c>
      <c r="C12" s="19" t="s">
        <v>25</v>
      </c>
      <c r="D12" s="43">
        <v>672943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672943</v>
      </c>
      <c r="O12" s="44">
        <f t="shared" si="1"/>
        <v>149.41007992895203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1972955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1972955</v>
      </c>
      <c r="O13" s="41">
        <f t="shared" si="1"/>
        <v>438.0450710479574</v>
      </c>
      <c r="P13" s="10"/>
    </row>
    <row r="14" spans="1:16" ht="15">
      <c r="A14" s="12"/>
      <c r="B14" s="42">
        <v>521</v>
      </c>
      <c r="C14" s="19" t="s">
        <v>27</v>
      </c>
      <c r="D14" s="43">
        <v>1162548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1162548</v>
      </c>
      <c r="O14" s="44">
        <f t="shared" si="1"/>
        <v>258.1145648312611</v>
      </c>
      <c r="P14" s="9"/>
    </row>
    <row r="15" spans="1:16" ht="15">
      <c r="A15" s="12"/>
      <c r="B15" s="42">
        <v>522</v>
      </c>
      <c r="C15" s="19" t="s">
        <v>28</v>
      </c>
      <c r="D15" s="43">
        <v>641000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641000</v>
      </c>
      <c r="O15" s="44">
        <f t="shared" si="1"/>
        <v>142.31793960923625</v>
      </c>
      <c r="P15" s="9"/>
    </row>
    <row r="16" spans="1:16" ht="15">
      <c r="A16" s="12"/>
      <c r="B16" s="42">
        <v>524</v>
      </c>
      <c r="C16" s="19" t="s">
        <v>29</v>
      </c>
      <c r="D16" s="43">
        <v>169407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169407</v>
      </c>
      <c r="O16" s="44">
        <f t="shared" si="1"/>
        <v>37.61256660746004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819739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3524710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4344449</v>
      </c>
      <c r="O17" s="41">
        <f t="shared" si="1"/>
        <v>964.5757104795737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1615835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1615835</v>
      </c>
      <c r="O18" s="44">
        <f t="shared" si="1"/>
        <v>358.7555506216696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875475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875475</v>
      </c>
      <c r="O19" s="44">
        <f t="shared" si="1"/>
        <v>194.37722024866784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546403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546403</v>
      </c>
      <c r="O20" s="44">
        <f t="shared" si="1"/>
        <v>121.31505328596803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819739</v>
      </c>
      <c r="F21" s="43">
        <v>0</v>
      </c>
      <c r="G21" s="43">
        <v>0</v>
      </c>
      <c r="H21" s="43">
        <v>0</v>
      </c>
      <c r="I21" s="43">
        <v>486997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1306736</v>
      </c>
      <c r="O21" s="44">
        <f t="shared" si="1"/>
        <v>290.1278863232682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107430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107430</v>
      </c>
      <c r="O22" s="41">
        <f t="shared" si="1"/>
        <v>23.852131438721138</v>
      </c>
      <c r="P22" s="10"/>
    </row>
    <row r="23" spans="1:16" ht="15">
      <c r="A23" s="12"/>
      <c r="B23" s="42">
        <v>541</v>
      </c>
      <c r="C23" s="19" t="s">
        <v>36</v>
      </c>
      <c r="D23" s="43">
        <v>107430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107430</v>
      </c>
      <c r="O23" s="44">
        <f t="shared" si="1"/>
        <v>23.852131438721138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SUM(D25:D27)</f>
        <v>779199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779199</v>
      </c>
      <c r="O24" s="41">
        <f t="shared" si="1"/>
        <v>173.0015541740675</v>
      </c>
      <c r="P24" s="9"/>
    </row>
    <row r="25" spans="1:16" ht="15">
      <c r="A25" s="12"/>
      <c r="B25" s="42">
        <v>571</v>
      </c>
      <c r="C25" s="19" t="s">
        <v>38</v>
      </c>
      <c r="D25" s="43">
        <v>91790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91790</v>
      </c>
      <c r="O25" s="44">
        <f t="shared" si="1"/>
        <v>20.379662522202487</v>
      </c>
      <c r="P25" s="9"/>
    </row>
    <row r="26" spans="1:16" ht="15">
      <c r="A26" s="12"/>
      <c r="B26" s="42">
        <v>572</v>
      </c>
      <c r="C26" s="19" t="s">
        <v>39</v>
      </c>
      <c r="D26" s="43">
        <v>648480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648480</v>
      </c>
      <c r="O26" s="44">
        <f t="shared" si="1"/>
        <v>143.97868561278864</v>
      </c>
      <c r="P26" s="9"/>
    </row>
    <row r="27" spans="1:16" ht="15.75" thickBot="1">
      <c r="A27" s="12"/>
      <c r="B27" s="42">
        <v>579</v>
      </c>
      <c r="C27" s="19" t="s">
        <v>40</v>
      </c>
      <c r="D27" s="43">
        <v>38929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38929</v>
      </c>
      <c r="O27" s="44">
        <f t="shared" si="1"/>
        <v>8.643206039076377</v>
      </c>
      <c r="P27" s="9"/>
    </row>
    <row r="28" spans="1:119" ht="16.5" thickBot="1">
      <c r="A28" s="13" t="s">
        <v>10</v>
      </c>
      <c r="B28" s="21"/>
      <c r="C28" s="20"/>
      <c r="D28" s="14">
        <f>SUM(D5,D13,D17,D22,D24)</f>
        <v>4334076</v>
      </c>
      <c r="E28" s="14">
        <f aca="true" t="shared" si="8" ref="E28:M28">SUM(E5,E13,E17,E22,E24)</f>
        <v>897612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3728454</v>
      </c>
      <c r="J28" s="14">
        <f t="shared" si="8"/>
        <v>0</v>
      </c>
      <c r="K28" s="14">
        <f t="shared" si="8"/>
        <v>116512</v>
      </c>
      <c r="L28" s="14">
        <f t="shared" si="8"/>
        <v>0</v>
      </c>
      <c r="M28" s="14">
        <f t="shared" si="8"/>
        <v>0</v>
      </c>
      <c r="N28" s="14">
        <f t="shared" si="4"/>
        <v>9076654</v>
      </c>
      <c r="O28" s="35">
        <f t="shared" si="1"/>
        <v>2015.2428952042628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49</v>
      </c>
      <c r="M30" s="90"/>
      <c r="N30" s="90"/>
      <c r="O30" s="39">
        <v>4504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1937349</v>
      </c>
      <c r="E5" s="24">
        <f aca="true" t="shared" si="0" ref="E5:M5">SUM(E6:E12)</f>
        <v>78290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216083</v>
      </c>
      <c r="J5" s="24">
        <f t="shared" si="0"/>
        <v>0</v>
      </c>
      <c r="K5" s="24">
        <f t="shared" si="0"/>
        <v>102877</v>
      </c>
      <c r="L5" s="24">
        <f t="shared" si="0"/>
        <v>0</v>
      </c>
      <c r="M5" s="24">
        <f t="shared" si="0"/>
        <v>0</v>
      </c>
      <c r="N5" s="25">
        <f>SUM(D5:M5)</f>
        <v>2334599</v>
      </c>
      <c r="O5" s="30">
        <f aca="true" t="shared" si="1" ref="O5:O30">(N5/O$32)</f>
        <v>520.6509812667261</v>
      </c>
      <c r="P5" s="6"/>
    </row>
    <row r="6" spans="1:16" ht="15">
      <c r="A6" s="12"/>
      <c r="B6" s="42">
        <v>511</v>
      </c>
      <c r="C6" s="19" t="s">
        <v>19</v>
      </c>
      <c r="D6" s="43">
        <v>64784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64784</v>
      </c>
      <c r="O6" s="44">
        <f t="shared" si="1"/>
        <v>14.447814451382694</v>
      </c>
      <c r="P6" s="9"/>
    </row>
    <row r="7" spans="1:16" ht="15">
      <c r="A7" s="12"/>
      <c r="B7" s="42">
        <v>512</v>
      </c>
      <c r="C7" s="19" t="s">
        <v>20</v>
      </c>
      <c r="D7" s="43">
        <v>353079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353079</v>
      </c>
      <c r="O7" s="44">
        <f t="shared" si="1"/>
        <v>78.74197145405887</v>
      </c>
      <c r="P7" s="9"/>
    </row>
    <row r="8" spans="1:16" ht="15">
      <c r="A8" s="12"/>
      <c r="B8" s="42">
        <v>513</v>
      </c>
      <c r="C8" s="19" t="s">
        <v>21</v>
      </c>
      <c r="D8" s="43">
        <v>279819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43679</v>
      </c>
      <c r="L8" s="43">
        <v>0</v>
      </c>
      <c r="M8" s="43">
        <v>0</v>
      </c>
      <c r="N8" s="43">
        <f t="shared" si="2"/>
        <v>323498</v>
      </c>
      <c r="O8" s="44">
        <f t="shared" si="1"/>
        <v>72.1449598572703</v>
      </c>
      <c r="P8" s="9"/>
    </row>
    <row r="9" spans="1:16" ht="15">
      <c r="A9" s="12"/>
      <c r="B9" s="42">
        <v>514</v>
      </c>
      <c r="C9" s="19" t="s">
        <v>22</v>
      </c>
      <c r="D9" s="43">
        <v>199511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199511</v>
      </c>
      <c r="O9" s="44">
        <f t="shared" si="1"/>
        <v>44.49397859054416</v>
      </c>
      <c r="P9" s="9"/>
    </row>
    <row r="10" spans="1:16" ht="15">
      <c r="A10" s="12"/>
      <c r="B10" s="42">
        <v>517</v>
      </c>
      <c r="C10" s="19" t="s">
        <v>23</v>
      </c>
      <c r="D10" s="43">
        <v>157604</v>
      </c>
      <c r="E10" s="43">
        <v>78290</v>
      </c>
      <c r="F10" s="43">
        <v>0</v>
      </c>
      <c r="G10" s="43">
        <v>0</v>
      </c>
      <c r="H10" s="43">
        <v>0</v>
      </c>
      <c r="I10" s="43">
        <v>216083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451977</v>
      </c>
      <c r="O10" s="44">
        <f t="shared" si="1"/>
        <v>100.79772524531668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59198</v>
      </c>
      <c r="L11" s="43">
        <v>0</v>
      </c>
      <c r="M11" s="43">
        <v>0</v>
      </c>
      <c r="N11" s="43">
        <f t="shared" si="2"/>
        <v>59198</v>
      </c>
      <c r="O11" s="44">
        <f t="shared" si="1"/>
        <v>13.202051739518287</v>
      </c>
      <c r="P11" s="9"/>
    </row>
    <row r="12" spans="1:16" ht="15">
      <c r="A12" s="12"/>
      <c r="B12" s="42">
        <v>519</v>
      </c>
      <c r="C12" s="19" t="s">
        <v>25</v>
      </c>
      <c r="D12" s="43">
        <v>882552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882552</v>
      </c>
      <c r="O12" s="44">
        <f t="shared" si="1"/>
        <v>196.82247992863515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1805973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1805973</v>
      </c>
      <c r="O13" s="41">
        <f t="shared" si="1"/>
        <v>402.7593666369313</v>
      </c>
      <c r="P13" s="10"/>
    </row>
    <row r="14" spans="1:16" ht="15">
      <c r="A14" s="12"/>
      <c r="B14" s="42">
        <v>521</v>
      </c>
      <c r="C14" s="19" t="s">
        <v>27</v>
      </c>
      <c r="D14" s="43">
        <v>1117569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1117569</v>
      </c>
      <c r="O14" s="44">
        <f t="shared" si="1"/>
        <v>249.23483496877788</v>
      </c>
      <c r="P14" s="9"/>
    </row>
    <row r="15" spans="1:16" ht="15">
      <c r="A15" s="12"/>
      <c r="B15" s="42">
        <v>522</v>
      </c>
      <c r="C15" s="19" t="s">
        <v>28</v>
      </c>
      <c r="D15" s="43">
        <v>498689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498689</v>
      </c>
      <c r="O15" s="44">
        <f t="shared" si="1"/>
        <v>111.21520963425513</v>
      </c>
      <c r="P15" s="9"/>
    </row>
    <row r="16" spans="1:16" ht="15">
      <c r="A16" s="12"/>
      <c r="B16" s="42">
        <v>524</v>
      </c>
      <c r="C16" s="19" t="s">
        <v>29</v>
      </c>
      <c r="D16" s="43">
        <v>189715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189715</v>
      </c>
      <c r="O16" s="44">
        <f t="shared" si="1"/>
        <v>42.309322033898304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1854517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3192764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5047281</v>
      </c>
      <c r="O17" s="41">
        <f t="shared" si="1"/>
        <v>1125.6202051739517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1541940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1541940</v>
      </c>
      <c r="O18" s="44">
        <f t="shared" si="1"/>
        <v>343.87600356824265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761265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761265</v>
      </c>
      <c r="O19" s="44">
        <f t="shared" si="1"/>
        <v>169.77363960749332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461242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461242</v>
      </c>
      <c r="O20" s="44">
        <f t="shared" si="1"/>
        <v>102.86396074933096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1854517</v>
      </c>
      <c r="F21" s="43">
        <v>0</v>
      </c>
      <c r="G21" s="43">
        <v>0</v>
      </c>
      <c r="H21" s="43">
        <v>0</v>
      </c>
      <c r="I21" s="43">
        <v>428317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2282834</v>
      </c>
      <c r="O21" s="44">
        <f t="shared" si="1"/>
        <v>509.10660124888494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125755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125755</v>
      </c>
      <c r="O22" s="41">
        <f t="shared" si="1"/>
        <v>28.045272078501338</v>
      </c>
      <c r="P22" s="10"/>
    </row>
    <row r="23" spans="1:16" ht="15">
      <c r="A23" s="12"/>
      <c r="B23" s="42">
        <v>541</v>
      </c>
      <c r="C23" s="19" t="s">
        <v>36</v>
      </c>
      <c r="D23" s="43">
        <v>125755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125755</v>
      </c>
      <c r="O23" s="44">
        <f t="shared" si="1"/>
        <v>28.045272078501338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SUM(D25:D27)</f>
        <v>655485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655485</v>
      </c>
      <c r="O24" s="41">
        <f t="shared" si="1"/>
        <v>146.18309545049064</v>
      </c>
      <c r="P24" s="9"/>
    </row>
    <row r="25" spans="1:16" ht="15">
      <c r="A25" s="12"/>
      <c r="B25" s="42">
        <v>571</v>
      </c>
      <c r="C25" s="19" t="s">
        <v>38</v>
      </c>
      <c r="D25" s="43">
        <v>95924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95924</v>
      </c>
      <c r="O25" s="44">
        <f t="shared" si="1"/>
        <v>21.39250669045495</v>
      </c>
      <c r="P25" s="9"/>
    </row>
    <row r="26" spans="1:16" ht="15">
      <c r="A26" s="12"/>
      <c r="B26" s="42">
        <v>572</v>
      </c>
      <c r="C26" s="19" t="s">
        <v>39</v>
      </c>
      <c r="D26" s="43">
        <v>533280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533280</v>
      </c>
      <c r="O26" s="44">
        <f t="shared" si="1"/>
        <v>118.92952720785013</v>
      </c>
      <c r="P26" s="9"/>
    </row>
    <row r="27" spans="1:16" ht="15">
      <c r="A27" s="12"/>
      <c r="B27" s="42">
        <v>579</v>
      </c>
      <c r="C27" s="19" t="s">
        <v>40</v>
      </c>
      <c r="D27" s="43">
        <v>26281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26281</v>
      </c>
      <c r="O27" s="44">
        <f t="shared" si="1"/>
        <v>5.861061552185548</v>
      </c>
      <c r="P27" s="9"/>
    </row>
    <row r="28" spans="1:16" ht="15.75">
      <c r="A28" s="26" t="s">
        <v>42</v>
      </c>
      <c r="B28" s="27"/>
      <c r="C28" s="28"/>
      <c r="D28" s="29">
        <f aca="true" t="shared" si="8" ref="D28:M28">SUM(D29:D29)</f>
        <v>6468</v>
      </c>
      <c r="E28" s="29">
        <f t="shared" si="8"/>
        <v>0</v>
      </c>
      <c r="F28" s="29">
        <f t="shared" si="8"/>
        <v>0</v>
      </c>
      <c r="G28" s="29">
        <f t="shared" si="8"/>
        <v>9430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15898</v>
      </c>
      <c r="O28" s="41">
        <f t="shared" si="1"/>
        <v>3.545495093666369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6468</v>
      </c>
      <c r="E29" s="43">
        <v>0</v>
      </c>
      <c r="F29" s="43">
        <v>0</v>
      </c>
      <c r="G29" s="43">
        <v>9430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15898</v>
      </c>
      <c r="O29" s="44">
        <f t="shared" si="1"/>
        <v>3.545495093666369</v>
      </c>
      <c r="P29" s="9"/>
    </row>
    <row r="30" spans="1:119" ht="16.5" thickBot="1">
      <c r="A30" s="13" t="s">
        <v>10</v>
      </c>
      <c r="B30" s="21"/>
      <c r="C30" s="20"/>
      <c r="D30" s="14">
        <f>SUM(D5,D13,D17,D22,D24,D28)</f>
        <v>4531030</v>
      </c>
      <c r="E30" s="14">
        <f aca="true" t="shared" si="9" ref="E30:M30">SUM(E5,E13,E17,E22,E24,E28)</f>
        <v>1932807</v>
      </c>
      <c r="F30" s="14">
        <f t="shared" si="9"/>
        <v>0</v>
      </c>
      <c r="G30" s="14">
        <f t="shared" si="9"/>
        <v>9430</v>
      </c>
      <c r="H30" s="14">
        <f t="shared" si="9"/>
        <v>0</v>
      </c>
      <c r="I30" s="14">
        <f t="shared" si="9"/>
        <v>3408847</v>
      </c>
      <c r="J30" s="14">
        <f t="shared" si="9"/>
        <v>0</v>
      </c>
      <c r="K30" s="14">
        <f t="shared" si="9"/>
        <v>102877</v>
      </c>
      <c r="L30" s="14">
        <f t="shared" si="9"/>
        <v>0</v>
      </c>
      <c r="M30" s="14">
        <f t="shared" si="9"/>
        <v>0</v>
      </c>
      <c r="N30" s="14">
        <f t="shared" si="4"/>
        <v>9984991</v>
      </c>
      <c r="O30" s="35">
        <f t="shared" si="1"/>
        <v>2226.804415700268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46</v>
      </c>
      <c r="M32" s="90"/>
      <c r="N32" s="90"/>
      <c r="O32" s="39">
        <v>4484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1699969</v>
      </c>
      <c r="E5" s="24">
        <f aca="true" t="shared" si="0" ref="E5:M5">SUM(E6:E12)</f>
        <v>20971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208669</v>
      </c>
      <c r="J5" s="24">
        <f t="shared" si="0"/>
        <v>0</v>
      </c>
      <c r="K5" s="24">
        <f t="shared" si="0"/>
        <v>87743</v>
      </c>
      <c r="L5" s="24">
        <f t="shared" si="0"/>
        <v>0</v>
      </c>
      <c r="M5" s="24">
        <f t="shared" si="0"/>
        <v>0</v>
      </c>
      <c r="N5" s="25">
        <f>SUM(D5:M5)</f>
        <v>2017352</v>
      </c>
      <c r="O5" s="30">
        <f aca="true" t="shared" si="1" ref="O5:O30">(N5/O$32)</f>
        <v>363.2250630176449</v>
      </c>
      <c r="P5" s="6"/>
    </row>
    <row r="6" spans="1:16" ht="15">
      <c r="A6" s="12"/>
      <c r="B6" s="42">
        <v>511</v>
      </c>
      <c r="C6" s="19" t="s">
        <v>19</v>
      </c>
      <c r="D6" s="43">
        <v>59697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59697</v>
      </c>
      <c r="O6" s="44">
        <f t="shared" si="1"/>
        <v>10.748469571480014</v>
      </c>
      <c r="P6" s="9"/>
    </row>
    <row r="7" spans="1:16" ht="15">
      <c r="A7" s="12"/>
      <c r="B7" s="42">
        <v>512</v>
      </c>
      <c r="C7" s="19" t="s">
        <v>20</v>
      </c>
      <c r="D7" s="43">
        <v>352796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352796</v>
      </c>
      <c r="O7" s="44">
        <f t="shared" si="1"/>
        <v>63.52106589845157</v>
      </c>
      <c r="P7" s="9"/>
    </row>
    <row r="8" spans="1:16" ht="15">
      <c r="A8" s="12"/>
      <c r="B8" s="42">
        <v>513</v>
      </c>
      <c r="C8" s="19" t="s">
        <v>21</v>
      </c>
      <c r="D8" s="43">
        <v>265719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41474</v>
      </c>
      <c r="L8" s="43">
        <v>0</v>
      </c>
      <c r="M8" s="43">
        <v>0</v>
      </c>
      <c r="N8" s="43">
        <f t="shared" si="2"/>
        <v>307193</v>
      </c>
      <c r="O8" s="44">
        <f t="shared" si="1"/>
        <v>55.310226863521784</v>
      </c>
      <c r="P8" s="9"/>
    </row>
    <row r="9" spans="1:16" ht="15">
      <c r="A9" s="12"/>
      <c r="B9" s="42">
        <v>514</v>
      </c>
      <c r="C9" s="19" t="s">
        <v>22</v>
      </c>
      <c r="D9" s="43">
        <v>168778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168778</v>
      </c>
      <c r="O9" s="44">
        <f t="shared" si="1"/>
        <v>30.388548793662224</v>
      </c>
      <c r="P9" s="9"/>
    </row>
    <row r="10" spans="1:16" ht="15">
      <c r="A10" s="12"/>
      <c r="B10" s="42">
        <v>517</v>
      </c>
      <c r="C10" s="19" t="s">
        <v>23</v>
      </c>
      <c r="D10" s="43">
        <v>171384</v>
      </c>
      <c r="E10" s="43">
        <v>20971</v>
      </c>
      <c r="F10" s="43">
        <v>0</v>
      </c>
      <c r="G10" s="43">
        <v>0</v>
      </c>
      <c r="H10" s="43">
        <v>0</v>
      </c>
      <c r="I10" s="43">
        <v>208669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401024</v>
      </c>
      <c r="O10" s="44">
        <f t="shared" si="1"/>
        <v>72.20453727043572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46269</v>
      </c>
      <c r="L11" s="43">
        <v>0</v>
      </c>
      <c r="M11" s="43">
        <v>0</v>
      </c>
      <c r="N11" s="43">
        <f t="shared" si="2"/>
        <v>46269</v>
      </c>
      <c r="O11" s="44">
        <f t="shared" si="1"/>
        <v>8.330752610731004</v>
      </c>
      <c r="P11" s="9"/>
    </row>
    <row r="12" spans="1:16" ht="15">
      <c r="A12" s="12"/>
      <c r="B12" s="42">
        <v>519</v>
      </c>
      <c r="C12" s="19" t="s">
        <v>25</v>
      </c>
      <c r="D12" s="43">
        <v>681595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681595</v>
      </c>
      <c r="O12" s="44">
        <f t="shared" si="1"/>
        <v>122.72146200936263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2028704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2028704</v>
      </c>
      <c r="O13" s="41">
        <f t="shared" si="1"/>
        <v>365.26899531868924</v>
      </c>
      <c r="P13" s="10"/>
    </row>
    <row r="14" spans="1:16" ht="15">
      <c r="A14" s="12"/>
      <c r="B14" s="42">
        <v>521</v>
      </c>
      <c r="C14" s="19" t="s">
        <v>27</v>
      </c>
      <c r="D14" s="43">
        <v>1138385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1138385</v>
      </c>
      <c r="O14" s="44">
        <f t="shared" si="1"/>
        <v>204.96669067338854</v>
      </c>
      <c r="P14" s="9"/>
    </row>
    <row r="15" spans="1:16" ht="15">
      <c r="A15" s="12"/>
      <c r="B15" s="42">
        <v>522</v>
      </c>
      <c r="C15" s="19" t="s">
        <v>28</v>
      </c>
      <c r="D15" s="43">
        <v>629392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629392</v>
      </c>
      <c r="O15" s="44">
        <f t="shared" si="1"/>
        <v>113.32229024126755</v>
      </c>
      <c r="P15" s="9"/>
    </row>
    <row r="16" spans="1:16" ht="15">
      <c r="A16" s="12"/>
      <c r="B16" s="42">
        <v>524</v>
      </c>
      <c r="C16" s="19" t="s">
        <v>29</v>
      </c>
      <c r="D16" s="43">
        <v>260927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260927</v>
      </c>
      <c r="O16" s="44">
        <f t="shared" si="1"/>
        <v>46.98001440403313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0</v>
      </c>
      <c r="E17" s="29">
        <f t="shared" si="5"/>
        <v>881536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3106649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3988185</v>
      </c>
      <c r="O17" s="41">
        <f t="shared" si="1"/>
        <v>718.0743608210299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1464171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1464171</v>
      </c>
      <c r="O18" s="44">
        <f t="shared" si="1"/>
        <v>263.6245948865682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694560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694560</v>
      </c>
      <c r="O19" s="44">
        <f t="shared" si="1"/>
        <v>125.05581562837594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471210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471210</v>
      </c>
      <c r="O20" s="44">
        <f t="shared" si="1"/>
        <v>84.84155563557796</v>
      </c>
      <c r="P20" s="9"/>
    </row>
    <row r="21" spans="1:16" ht="15">
      <c r="A21" s="12"/>
      <c r="B21" s="42">
        <v>539</v>
      </c>
      <c r="C21" s="19" t="s">
        <v>34</v>
      </c>
      <c r="D21" s="43">
        <v>0</v>
      </c>
      <c r="E21" s="43">
        <v>881536</v>
      </c>
      <c r="F21" s="43">
        <v>0</v>
      </c>
      <c r="G21" s="43">
        <v>0</v>
      </c>
      <c r="H21" s="43">
        <v>0</v>
      </c>
      <c r="I21" s="43">
        <v>476708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1358244</v>
      </c>
      <c r="O21" s="44">
        <f t="shared" si="1"/>
        <v>244.55239467050774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468011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468011</v>
      </c>
      <c r="O22" s="41">
        <f t="shared" si="1"/>
        <v>84.26557436082103</v>
      </c>
      <c r="P22" s="10"/>
    </row>
    <row r="23" spans="1:16" ht="15">
      <c r="A23" s="12"/>
      <c r="B23" s="42">
        <v>541</v>
      </c>
      <c r="C23" s="19" t="s">
        <v>36</v>
      </c>
      <c r="D23" s="43">
        <v>468011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468011</v>
      </c>
      <c r="O23" s="44">
        <f t="shared" si="1"/>
        <v>84.26557436082103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SUM(D25:D27)</f>
        <v>864419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864419</v>
      </c>
      <c r="O24" s="41">
        <f t="shared" si="1"/>
        <v>155.6389989196975</v>
      </c>
      <c r="P24" s="9"/>
    </row>
    <row r="25" spans="1:16" ht="15">
      <c r="A25" s="12"/>
      <c r="B25" s="42">
        <v>571</v>
      </c>
      <c r="C25" s="19" t="s">
        <v>38</v>
      </c>
      <c r="D25" s="43">
        <v>104284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104284</v>
      </c>
      <c r="O25" s="44">
        <f t="shared" si="1"/>
        <v>18.77637738566799</v>
      </c>
      <c r="P25" s="9"/>
    </row>
    <row r="26" spans="1:16" ht="15">
      <c r="A26" s="12"/>
      <c r="B26" s="42">
        <v>572</v>
      </c>
      <c r="C26" s="19" t="s">
        <v>39</v>
      </c>
      <c r="D26" s="43">
        <v>727982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727982</v>
      </c>
      <c r="O26" s="44">
        <f t="shared" si="1"/>
        <v>131.07346056895932</v>
      </c>
      <c r="P26" s="9"/>
    </row>
    <row r="27" spans="1:16" ht="15">
      <c r="A27" s="12"/>
      <c r="B27" s="42">
        <v>579</v>
      </c>
      <c r="C27" s="19" t="s">
        <v>40</v>
      </c>
      <c r="D27" s="43">
        <v>32153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32153</v>
      </c>
      <c r="O27" s="44">
        <f t="shared" si="1"/>
        <v>5.78916096507022</v>
      </c>
      <c r="P27" s="9"/>
    </row>
    <row r="28" spans="1:16" ht="15.75">
      <c r="A28" s="26" t="s">
        <v>42</v>
      </c>
      <c r="B28" s="27"/>
      <c r="C28" s="28"/>
      <c r="D28" s="29">
        <f aca="true" t="shared" si="8" ref="D28:M28">SUM(D29:D29)</f>
        <v>1185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1185</v>
      </c>
      <c r="O28" s="41">
        <f t="shared" si="1"/>
        <v>0.21335974072740369</v>
      </c>
      <c r="P28" s="9"/>
    </row>
    <row r="29" spans="1:16" ht="15.75" thickBot="1">
      <c r="A29" s="12"/>
      <c r="B29" s="42">
        <v>581</v>
      </c>
      <c r="C29" s="19" t="s">
        <v>41</v>
      </c>
      <c r="D29" s="43">
        <v>1185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1185</v>
      </c>
      <c r="O29" s="44">
        <f t="shared" si="1"/>
        <v>0.21335974072740369</v>
      </c>
      <c r="P29" s="9"/>
    </row>
    <row r="30" spans="1:119" ht="16.5" thickBot="1">
      <c r="A30" s="13" t="s">
        <v>10</v>
      </c>
      <c r="B30" s="21"/>
      <c r="C30" s="20"/>
      <c r="D30" s="14">
        <f>SUM(D5,D13,D17,D22,D24,D28)</f>
        <v>5062288</v>
      </c>
      <c r="E30" s="14">
        <f aca="true" t="shared" si="9" ref="E30:M30">SUM(E5,E13,E17,E22,E24,E28)</f>
        <v>902507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3315318</v>
      </c>
      <c r="J30" s="14">
        <f t="shared" si="9"/>
        <v>0</v>
      </c>
      <c r="K30" s="14">
        <f t="shared" si="9"/>
        <v>87743</v>
      </c>
      <c r="L30" s="14">
        <f t="shared" si="9"/>
        <v>0</v>
      </c>
      <c r="M30" s="14">
        <f t="shared" si="9"/>
        <v>0</v>
      </c>
      <c r="N30" s="14">
        <f t="shared" si="4"/>
        <v>9367856</v>
      </c>
      <c r="O30" s="35">
        <f t="shared" si="1"/>
        <v>1686.68635217861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43</v>
      </c>
      <c r="M32" s="90"/>
      <c r="N32" s="90"/>
      <c r="O32" s="39">
        <v>5554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2421857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49597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2471454</v>
      </c>
      <c r="O5" s="30">
        <f aca="true" t="shared" si="2" ref="O5:O29">(N5/O$31)</f>
        <v>447.7271739130435</v>
      </c>
      <c r="P5" s="6"/>
    </row>
    <row r="6" spans="1:16" ht="15">
      <c r="A6" s="12"/>
      <c r="B6" s="42">
        <v>511</v>
      </c>
      <c r="C6" s="19" t="s">
        <v>19</v>
      </c>
      <c r="D6" s="43">
        <v>55135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55135</v>
      </c>
      <c r="O6" s="44">
        <f t="shared" si="2"/>
        <v>9.98822463768116</v>
      </c>
      <c r="P6" s="9"/>
    </row>
    <row r="7" spans="1:16" ht="15">
      <c r="A7" s="12"/>
      <c r="B7" s="42">
        <v>512</v>
      </c>
      <c r="C7" s="19" t="s">
        <v>20</v>
      </c>
      <c r="D7" s="43">
        <v>188476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188476</v>
      </c>
      <c r="O7" s="44">
        <f t="shared" si="2"/>
        <v>34.14420289855072</v>
      </c>
      <c r="P7" s="9"/>
    </row>
    <row r="8" spans="1:16" ht="15">
      <c r="A8" s="12"/>
      <c r="B8" s="42">
        <v>513</v>
      </c>
      <c r="C8" s="19" t="s">
        <v>21</v>
      </c>
      <c r="D8" s="43">
        <v>487720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34072</v>
      </c>
      <c r="L8" s="43">
        <v>0</v>
      </c>
      <c r="M8" s="43">
        <v>0</v>
      </c>
      <c r="N8" s="43">
        <f t="shared" si="1"/>
        <v>521792</v>
      </c>
      <c r="O8" s="44">
        <f t="shared" si="2"/>
        <v>94.52753623188406</v>
      </c>
      <c r="P8" s="9"/>
    </row>
    <row r="9" spans="1:16" ht="15">
      <c r="A9" s="12"/>
      <c r="B9" s="42">
        <v>514</v>
      </c>
      <c r="C9" s="19" t="s">
        <v>22</v>
      </c>
      <c r="D9" s="43">
        <v>82696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82696</v>
      </c>
      <c r="O9" s="44">
        <f t="shared" si="2"/>
        <v>14.981159420289854</v>
      </c>
      <c r="P9" s="9"/>
    </row>
    <row r="10" spans="1:16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15525</v>
      </c>
      <c r="L10" s="43">
        <v>0</v>
      </c>
      <c r="M10" s="43">
        <v>0</v>
      </c>
      <c r="N10" s="43">
        <f t="shared" si="1"/>
        <v>15525</v>
      </c>
      <c r="O10" s="44">
        <f t="shared" si="2"/>
        <v>2.8125</v>
      </c>
      <c r="P10" s="9"/>
    </row>
    <row r="11" spans="1:16" ht="15">
      <c r="A11" s="12"/>
      <c r="B11" s="42">
        <v>519</v>
      </c>
      <c r="C11" s="19" t="s">
        <v>25</v>
      </c>
      <c r="D11" s="43">
        <v>1607830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1607830</v>
      </c>
      <c r="O11" s="44">
        <f t="shared" si="2"/>
        <v>291.2735507246377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SUM(D13:D15)</f>
        <v>2124976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2124976</v>
      </c>
      <c r="O12" s="41">
        <f t="shared" si="2"/>
        <v>384.9594202898551</v>
      </c>
      <c r="P12" s="10"/>
    </row>
    <row r="13" spans="1:16" ht="15">
      <c r="A13" s="12"/>
      <c r="B13" s="42">
        <v>521</v>
      </c>
      <c r="C13" s="19" t="s">
        <v>27</v>
      </c>
      <c r="D13" s="43">
        <v>1343608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1343608</v>
      </c>
      <c r="O13" s="44">
        <f t="shared" si="2"/>
        <v>243.4072463768116</v>
      </c>
      <c r="P13" s="9"/>
    </row>
    <row r="14" spans="1:16" ht="15">
      <c r="A14" s="12"/>
      <c r="B14" s="42">
        <v>522</v>
      </c>
      <c r="C14" s="19" t="s">
        <v>28</v>
      </c>
      <c r="D14" s="43">
        <v>519888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519888</v>
      </c>
      <c r="O14" s="44">
        <f t="shared" si="2"/>
        <v>94.18260869565218</v>
      </c>
      <c r="P14" s="9"/>
    </row>
    <row r="15" spans="1:16" ht="15">
      <c r="A15" s="12"/>
      <c r="B15" s="42">
        <v>524</v>
      </c>
      <c r="C15" s="19" t="s">
        <v>29</v>
      </c>
      <c r="D15" s="43">
        <v>261480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261480</v>
      </c>
      <c r="O15" s="44">
        <f t="shared" si="2"/>
        <v>47.369565217391305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SUM(D17:D20)</f>
        <v>0</v>
      </c>
      <c r="E16" s="29">
        <f t="shared" si="4"/>
        <v>243932</v>
      </c>
      <c r="F16" s="29">
        <f t="shared" si="4"/>
        <v>0</v>
      </c>
      <c r="G16" s="29">
        <f t="shared" si="4"/>
        <v>897470</v>
      </c>
      <c r="H16" s="29">
        <f t="shared" si="4"/>
        <v>0</v>
      </c>
      <c r="I16" s="29">
        <f t="shared" si="4"/>
        <v>2663447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3804849</v>
      </c>
      <c r="O16" s="41">
        <f t="shared" si="2"/>
        <v>689.2842391304348</v>
      </c>
      <c r="P16" s="10"/>
    </row>
    <row r="17" spans="1:16" ht="15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1171797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1171797</v>
      </c>
      <c r="O17" s="44">
        <f t="shared" si="2"/>
        <v>212.2820652173913</v>
      </c>
      <c r="P17" s="9"/>
    </row>
    <row r="18" spans="1:16" ht="15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743698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743698</v>
      </c>
      <c r="O18" s="44">
        <f t="shared" si="2"/>
        <v>134.72789855072463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445114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445114</v>
      </c>
      <c r="O19" s="44">
        <f t="shared" si="2"/>
        <v>80.63659420289855</v>
      </c>
      <c r="P19" s="9"/>
    </row>
    <row r="20" spans="1:16" ht="15">
      <c r="A20" s="12"/>
      <c r="B20" s="42">
        <v>539</v>
      </c>
      <c r="C20" s="19" t="s">
        <v>34</v>
      </c>
      <c r="D20" s="43">
        <v>0</v>
      </c>
      <c r="E20" s="43">
        <v>243932</v>
      </c>
      <c r="F20" s="43">
        <v>0</v>
      </c>
      <c r="G20" s="43">
        <v>897470</v>
      </c>
      <c r="H20" s="43">
        <v>0</v>
      </c>
      <c r="I20" s="43">
        <v>302838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1444240</v>
      </c>
      <c r="O20" s="44">
        <f t="shared" si="2"/>
        <v>261.6376811594203</v>
      </c>
      <c r="P20" s="9"/>
    </row>
    <row r="21" spans="1:16" ht="15.75">
      <c r="A21" s="26" t="s">
        <v>35</v>
      </c>
      <c r="B21" s="27"/>
      <c r="C21" s="28"/>
      <c r="D21" s="29">
        <f aca="true" t="shared" si="5" ref="D21:M21">SUM(D22:D22)</f>
        <v>148023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148023</v>
      </c>
      <c r="O21" s="41">
        <f t="shared" si="2"/>
        <v>26.815760869565217</v>
      </c>
      <c r="P21" s="10"/>
    </row>
    <row r="22" spans="1:16" ht="15">
      <c r="A22" s="12"/>
      <c r="B22" s="42">
        <v>541</v>
      </c>
      <c r="C22" s="19" t="s">
        <v>36</v>
      </c>
      <c r="D22" s="43">
        <v>148023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148023</v>
      </c>
      <c r="O22" s="44">
        <f t="shared" si="2"/>
        <v>26.815760869565217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SUM(D24:D25)</f>
        <v>642238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642238</v>
      </c>
      <c r="O23" s="41">
        <f t="shared" si="2"/>
        <v>116.34746376811594</v>
      </c>
      <c r="P23" s="9"/>
    </row>
    <row r="24" spans="1:16" ht="15">
      <c r="A24" s="12"/>
      <c r="B24" s="42">
        <v>571</v>
      </c>
      <c r="C24" s="19" t="s">
        <v>38</v>
      </c>
      <c r="D24" s="43">
        <v>98282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98282</v>
      </c>
      <c r="O24" s="44">
        <f t="shared" si="2"/>
        <v>17.804710144927537</v>
      </c>
      <c r="P24" s="9"/>
    </row>
    <row r="25" spans="1:16" ht="15">
      <c r="A25" s="12"/>
      <c r="B25" s="42">
        <v>572</v>
      </c>
      <c r="C25" s="19" t="s">
        <v>39</v>
      </c>
      <c r="D25" s="43">
        <v>543956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543956</v>
      </c>
      <c r="O25" s="44">
        <f t="shared" si="2"/>
        <v>98.5427536231884</v>
      </c>
      <c r="P25" s="9"/>
    </row>
    <row r="26" spans="1:16" ht="15.75">
      <c r="A26" s="26" t="s">
        <v>42</v>
      </c>
      <c r="B26" s="27"/>
      <c r="C26" s="28"/>
      <c r="D26" s="29">
        <f aca="true" t="shared" si="7" ref="D26:M26">SUM(D27:D28)</f>
        <v>233968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301000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534968</v>
      </c>
      <c r="O26" s="41">
        <f t="shared" si="2"/>
        <v>96.9144927536232</v>
      </c>
      <c r="P26" s="9"/>
    </row>
    <row r="27" spans="1:16" ht="15">
      <c r="A27" s="12"/>
      <c r="B27" s="42">
        <v>581</v>
      </c>
      <c r="C27" s="19" t="s">
        <v>41</v>
      </c>
      <c r="D27" s="43">
        <v>196827</v>
      </c>
      <c r="E27" s="43">
        <v>0</v>
      </c>
      <c r="F27" s="43">
        <v>0</v>
      </c>
      <c r="G27" s="43">
        <v>0</v>
      </c>
      <c r="H27" s="43">
        <v>0</v>
      </c>
      <c r="I27" s="43">
        <v>301000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497827</v>
      </c>
      <c r="O27" s="44">
        <f t="shared" si="2"/>
        <v>90.18605072463768</v>
      </c>
      <c r="P27" s="9"/>
    </row>
    <row r="28" spans="1:16" ht="15.75" thickBot="1">
      <c r="A28" s="12"/>
      <c r="B28" s="42">
        <v>590</v>
      </c>
      <c r="C28" s="19" t="s">
        <v>54</v>
      </c>
      <c r="D28" s="43">
        <v>37141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37141</v>
      </c>
      <c r="O28" s="44">
        <f t="shared" si="2"/>
        <v>6.728442028985508</v>
      </c>
      <c r="P28" s="9"/>
    </row>
    <row r="29" spans="1:119" ht="16.5" thickBot="1">
      <c r="A29" s="13" t="s">
        <v>10</v>
      </c>
      <c r="B29" s="21"/>
      <c r="C29" s="20"/>
      <c r="D29" s="14">
        <f>SUM(D5,D12,D16,D21,D23,D26)</f>
        <v>5571062</v>
      </c>
      <c r="E29" s="14">
        <f aca="true" t="shared" si="8" ref="E29:M29">SUM(E5,E12,E16,E21,E23,E26)</f>
        <v>243932</v>
      </c>
      <c r="F29" s="14">
        <f t="shared" si="8"/>
        <v>0</v>
      </c>
      <c r="G29" s="14">
        <f t="shared" si="8"/>
        <v>897470</v>
      </c>
      <c r="H29" s="14">
        <f t="shared" si="8"/>
        <v>0</v>
      </c>
      <c r="I29" s="14">
        <f t="shared" si="8"/>
        <v>2964447</v>
      </c>
      <c r="J29" s="14">
        <f t="shared" si="8"/>
        <v>0</v>
      </c>
      <c r="K29" s="14">
        <f t="shared" si="8"/>
        <v>49597</v>
      </c>
      <c r="L29" s="14">
        <f t="shared" si="8"/>
        <v>0</v>
      </c>
      <c r="M29" s="14">
        <f t="shared" si="8"/>
        <v>0</v>
      </c>
      <c r="N29" s="14">
        <f t="shared" si="1"/>
        <v>9726508</v>
      </c>
      <c r="O29" s="35">
        <f t="shared" si="2"/>
        <v>1762.0485507246376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55</v>
      </c>
      <c r="M31" s="90"/>
      <c r="N31" s="90"/>
      <c r="O31" s="39">
        <v>5520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2186157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52562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2238719</v>
      </c>
      <c r="O5" s="30">
        <f aca="true" t="shared" si="2" ref="O5:O30">(N5/O$32)</f>
        <v>408.74913273689975</v>
      </c>
      <c r="P5" s="6"/>
    </row>
    <row r="6" spans="1:16" ht="15">
      <c r="A6" s="12"/>
      <c r="B6" s="42">
        <v>511</v>
      </c>
      <c r="C6" s="19" t="s">
        <v>19</v>
      </c>
      <c r="D6" s="43">
        <v>41772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41772</v>
      </c>
      <c r="O6" s="44">
        <f t="shared" si="2"/>
        <v>7.626802994339967</v>
      </c>
      <c r="P6" s="9"/>
    </row>
    <row r="7" spans="1:16" ht="15">
      <c r="A7" s="12"/>
      <c r="B7" s="42">
        <v>512</v>
      </c>
      <c r="C7" s="19" t="s">
        <v>20</v>
      </c>
      <c r="D7" s="43">
        <v>199882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199882</v>
      </c>
      <c r="O7" s="44">
        <f t="shared" si="2"/>
        <v>36.494796421398576</v>
      </c>
      <c r="P7" s="9"/>
    </row>
    <row r="8" spans="1:16" ht="15">
      <c r="A8" s="12"/>
      <c r="B8" s="42">
        <v>513</v>
      </c>
      <c r="C8" s="19" t="s">
        <v>21</v>
      </c>
      <c r="D8" s="43">
        <v>466476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466476</v>
      </c>
      <c r="O8" s="44">
        <f t="shared" si="2"/>
        <v>85.16998356764653</v>
      </c>
      <c r="P8" s="9"/>
    </row>
    <row r="9" spans="1:16" ht="15">
      <c r="A9" s="12"/>
      <c r="B9" s="42">
        <v>514</v>
      </c>
      <c r="C9" s="19" t="s">
        <v>22</v>
      </c>
      <c r="D9" s="43">
        <v>130928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130928</v>
      </c>
      <c r="O9" s="44">
        <f t="shared" si="2"/>
        <v>23.905057513237175</v>
      </c>
      <c r="P9" s="9"/>
    </row>
    <row r="10" spans="1:16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52562</v>
      </c>
      <c r="L10" s="43">
        <v>0</v>
      </c>
      <c r="M10" s="43">
        <v>0</v>
      </c>
      <c r="N10" s="43">
        <f t="shared" si="1"/>
        <v>52562</v>
      </c>
      <c r="O10" s="44">
        <f t="shared" si="2"/>
        <v>9.596859594668615</v>
      </c>
      <c r="P10" s="9"/>
    </row>
    <row r="11" spans="1:16" ht="15">
      <c r="A11" s="12"/>
      <c r="B11" s="42">
        <v>519</v>
      </c>
      <c r="C11" s="19" t="s">
        <v>25</v>
      </c>
      <c r="D11" s="43">
        <v>1347099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1347099</v>
      </c>
      <c r="O11" s="44">
        <f t="shared" si="2"/>
        <v>245.95563264560892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SUM(D13:D15)</f>
        <v>1891253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1891253</v>
      </c>
      <c r="O12" s="41">
        <f t="shared" si="2"/>
        <v>345.30819791856857</v>
      </c>
      <c r="P12" s="10"/>
    </row>
    <row r="13" spans="1:16" ht="15">
      <c r="A13" s="12"/>
      <c r="B13" s="42">
        <v>521</v>
      </c>
      <c r="C13" s="19" t="s">
        <v>27</v>
      </c>
      <c r="D13" s="43">
        <v>1165298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1165298</v>
      </c>
      <c r="O13" s="44">
        <f t="shared" si="2"/>
        <v>212.762096037977</v>
      </c>
      <c r="P13" s="9"/>
    </row>
    <row r="14" spans="1:16" ht="15">
      <c r="A14" s="12"/>
      <c r="B14" s="42">
        <v>522</v>
      </c>
      <c r="C14" s="19" t="s">
        <v>28</v>
      </c>
      <c r="D14" s="43">
        <v>488739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488739</v>
      </c>
      <c r="O14" s="44">
        <f t="shared" si="2"/>
        <v>89.23480007303269</v>
      </c>
      <c r="P14" s="9"/>
    </row>
    <row r="15" spans="1:16" ht="15">
      <c r="A15" s="12"/>
      <c r="B15" s="42">
        <v>524</v>
      </c>
      <c r="C15" s="19" t="s">
        <v>29</v>
      </c>
      <c r="D15" s="43">
        <v>237216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237216</v>
      </c>
      <c r="O15" s="44">
        <f t="shared" si="2"/>
        <v>43.311301807558884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SUM(D17:D20)</f>
        <v>0</v>
      </c>
      <c r="E16" s="29">
        <f t="shared" si="4"/>
        <v>607031</v>
      </c>
      <c r="F16" s="29">
        <f t="shared" si="4"/>
        <v>0</v>
      </c>
      <c r="G16" s="29">
        <f t="shared" si="4"/>
        <v>499356</v>
      </c>
      <c r="H16" s="29">
        <f t="shared" si="4"/>
        <v>0</v>
      </c>
      <c r="I16" s="29">
        <f t="shared" si="4"/>
        <v>2762596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3868983</v>
      </c>
      <c r="O16" s="41">
        <f t="shared" si="2"/>
        <v>706.4055139675005</v>
      </c>
      <c r="P16" s="10"/>
    </row>
    <row r="17" spans="1:16" ht="15">
      <c r="A17" s="12"/>
      <c r="B17" s="42">
        <v>533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800226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800226</v>
      </c>
      <c r="O17" s="44">
        <f t="shared" si="2"/>
        <v>146.10662771590287</v>
      </c>
      <c r="P17" s="9"/>
    </row>
    <row r="18" spans="1:16" ht="15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573309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573309</v>
      </c>
      <c r="O18" s="44">
        <f t="shared" si="2"/>
        <v>104.67573489136389</v>
      </c>
      <c r="P18" s="9"/>
    </row>
    <row r="19" spans="1:16" ht="15">
      <c r="A19" s="12"/>
      <c r="B19" s="42">
        <v>535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424873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424873</v>
      </c>
      <c r="O19" s="44">
        <f t="shared" si="2"/>
        <v>77.57403688150447</v>
      </c>
      <c r="P19" s="9"/>
    </row>
    <row r="20" spans="1:16" ht="15">
      <c r="A20" s="12"/>
      <c r="B20" s="42">
        <v>539</v>
      </c>
      <c r="C20" s="19" t="s">
        <v>34</v>
      </c>
      <c r="D20" s="43">
        <v>0</v>
      </c>
      <c r="E20" s="43">
        <v>607031</v>
      </c>
      <c r="F20" s="43">
        <v>0</v>
      </c>
      <c r="G20" s="43">
        <v>499356</v>
      </c>
      <c r="H20" s="43">
        <v>0</v>
      </c>
      <c r="I20" s="43">
        <v>964188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2070575</v>
      </c>
      <c r="O20" s="44">
        <f t="shared" si="2"/>
        <v>378.0491144787292</v>
      </c>
      <c r="P20" s="9"/>
    </row>
    <row r="21" spans="1:16" ht="15.75">
      <c r="A21" s="26" t="s">
        <v>35</v>
      </c>
      <c r="B21" s="27"/>
      <c r="C21" s="28"/>
      <c r="D21" s="29">
        <f aca="true" t="shared" si="5" ref="D21:M21">SUM(D22:D22)</f>
        <v>153725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153725</v>
      </c>
      <c r="O21" s="41">
        <f t="shared" si="2"/>
        <v>28.067372649260545</v>
      </c>
      <c r="P21" s="10"/>
    </row>
    <row r="22" spans="1:16" ht="15">
      <c r="A22" s="12"/>
      <c r="B22" s="42">
        <v>541</v>
      </c>
      <c r="C22" s="19" t="s">
        <v>36</v>
      </c>
      <c r="D22" s="43">
        <v>153725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153725</v>
      </c>
      <c r="O22" s="44">
        <f t="shared" si="2"/>
        <v>28.067372649260545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SUM(D24:D25)</f>
        <v>905768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905768</v>
      </c>
      <c r="O23" s="41">
        <f t="shared" si="2"/>
        <v>165.37666605806098</v>
      </c>
      <c r="P23" s="9"/>
    </row>
    <row r="24" spans="1:16" ht="15">
      <c r="A24" s="12"/>
      <c r="B24" s="42">
        <v>571</v>
      </c>
      <c r="C24" s="19" t="s">
        <v>38</v>
      </c>
      <c r="D24" s="43">
        <v>109080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109080</v>
      </c>
      <c r="O24" s="44">
        <f t="shared" si="2"/>
        <v>19.91601241555596</v>
      </c>
      <c r="P24" s="9"/>
    </row>
    <row r="25" spans="1:16" ht="15">
      <c r="A25" s="12"/>
      <c r="B25" s="42">
        <v>572</v>
      </c>
      <c r="C25" s="19" t="s">
        <v>39</v>
      </c>
      <c r="D25" s="43">
        <v>796688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796688</v>
      </c>
      <c r="O25" s="44">
        <f t="shared" si="2"/>
        <v>145.460653642505</v>
      </c>
      <c r="P25" s="9"/>
    </row>
    <row r="26" spans="1:16" ht="15.75">
      <c r="A26" s="26" t="s">
        <v>42</v>
      </c>
      <c r="B26" s="27"/>
      <c r="C26" s="28"/>
      <c r="D26" s="29">
        <f aca="true" t="shared" si="7" ref="D26:M26">SUM(D27:D29)</f>
        <v>1242543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301000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1543543</v>
      </c>
      <c r="O26" s="41">
        <f t="shared" si="2"/>
        <v>281.82271316414096</v>
      </c>
      <c r="P26" s="9"/>
    </row>
    <row r="27" spans="1:16" ht="15">
      <c r="A27" s="12"/>
      <c r="B27" s="42">
        <v>581</v>
      </c>
      <c r="C27" s="19" t="s">
        <v>41</v>
      </c>
      <c r="D27" s="43">
        <v>1200000</v>
      </c>
      <c r="E27" s="43">
        <v>0</v>
      </c>
      <c r="F27" s="43">
        <v>0</v>
      </c>
      <c r="G27" s="43">
        <v>0</v>
      </c>
      <c r="H27" s="43">
        <v>0</v>
      </c>
      <c r="I27" s="43">
        <v>301000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1501000</v>
      </c>
      <c r="O27" s="44">
        <f t="shared" si="2"/>
        <v>274.05513967500457</v>
      </c>
      <c r="P27" s="9"/>
    </row>
    <row r="28" spans="1:16" ht="15">
      <c r="A28" s="12"/>
      <c r="B28" s="42">
        <v>590</v>
      </c>
      <c r="C28" s="19" t="s">
        <v>54</v>
      </c>
      <c r="D28" s="43">
        <v>41720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41720</v>
      </c>
      <c r="O28" s="44">
        <f t="shared" si="2"/>
        <v>7.617308745663684</v>
      </c>
      <c r="P28" s="9"/>
    </row>
    <row r="29" spans="1:16" ht="15.75" thickBot="1">
      <c r="A29" s="12"/>
      <c r="B29" s="42">
        <v>591</v>
      </c>
      <c r="C29" s="19" t="s">
        <v>68</v>
      </c>
      <c r="D29" s="43">
        <v>823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823</v>
      </c>
      <c r="O29" s="44">
        <f t="shared" si="2"/>
        <v>0.15026474347270405</v>
      </c>
      <c r="P29" s="9"/>
    </row>
    <row r="30" spans="1:119" ht="16.5" thickBot="1">
      <c r="A30" s="13" t="s">
        <v>10</v>
      </c>
      <c r="B30" s="21"/>
      <c r="C30" s="20"/>
      <c r="D30" s="14">
        <f>SUM(D5,D12,D16,D21,D23,D26)</f>
        <v>6379446</v>
      </c>
      <c r="E30" s="14">
        <f aca="true" t="shared" si="8" ref="E30:M30">SUM(E5,E12,E16,E21,E23,E26)</f>
        <v>607031</v>
      </c>
      <c r="F30" s="14">
        <f t="shared" si="8"/>
        <v>0</v>
      </c>
      <c r="G30" s="14">
        <f t="shared" si="8"/>
        <v>499356</v>
      </c>
      <c r="H30" s="14">
        <f t="shared" si="8"/>
        <v>0</v>
      </c>
      <c r="I30" s="14">
        <f t="shared" si="8"/>
        <v>3063596</v>
      </c>
      <c r="J30" s="14">
        <f t="shared" si="8"/>
        <v>0</v>
      </c>
      <c r="K30" s="14">
        <f t="shared" si="8"/>
        <v>52562</v>
      </c>
      <c r="L30" s="14">
        <f t="shared" si="8"/>
        <v>0</v>
      </c>
      <c r="M30" s="14">
        <f t="shared" si="8"/>
        <v>0</v>
      </c>
      <c r="N30" s="14">
        <f t="shared" si="1"/>
        <v>10601991</v>
      </c>
      <c r="O30" s="35">
        <f t="shared" si="2"/>
        <v>1935.7295964944312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69</v>
      </c>
      <c r="M32" s="90"/>
      <c r="N32" s="90"/>
      <c r="O32" s="39">
        <v>5477</v>
      </c>
    </row>
    <row r="33" spans="1:15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2286063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338482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2624545</v>
      </c>
      <c r="O5" s="30">
        <f aca="true" t="shared" si="2" ref="O5:O29">(N5/O$31)</f>
        <v>551.375</v>
      </c>
      <c r="P5" s="6"/>
    </row>
    <row r="6" spans="1:16" ht="15">
      <c r="A6" s="12"/>
      <c r="B6" s="42">
        <v>511</v>
      </c>
      <c r="C6" s="19" t="s">
        <v>19</v>
      </c>
      <c r="D6" s="43">
        <v>76695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76695</v>
      </c>
      <c r="O6" s="44">
        <f t="shared" si="2"/>
        <v>16.11239495798319</v>
      </c>
      <c r="P6" s="9"/>
    </row>
    <row r="7" spans="1:16" ht="15">
      <c r="A7" s="12"/>
      <c r="B7" s="42">
        <v>512</v>
      </c>
      <c r="C7" s="19" t="s">
        <v>20</v>
      </c>
      <c r="D7" s="43">
        <v>505636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505636</v>
      </c>
      <c r="O7" s="44">
        <f t="shared" si="2"/>
        <v>106.22605042016806</v>
      </c>
      <c r="P7" s="9"/>
    </row>
    <row r="8" spans="1:16" ht="15">
      <c r="A8" s="12"/>
      <c r="B8" s="42">
        <v>513</v>
      </c>
      <c r="C8" s="19" t="s">
        <v>21</v>
      </c>
      <c r="D8" s="43">
        <v>223030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67284</v>
      </c>
      <c r="L8" s="43">
        <v>0</v>
      </c>
      <c r="M8" s="43">
        <v>0</v>
      </c>
      <c r="N8" s="43">
        <f t="shared" si="1"/>
        <v>290314</v>
      </c>
      <c r="O8" s="44">
        <f t="shared" si="2"/>
        <v>60.990336134453784</v>
      </c>
      <c r="P8" s="9"/>
    </row>
    <row r="9" spans="1:16" ht="15">
      <c r="A9" s="12"/>
      <c r="B9" s="42">
        <v>514</v>
      </c>
      <c r="C9" s="19" t="s">
        <v>22</v>
      </c>
      <c r="D9" s="43">
        <v>162551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162551</v>
      </c>
      <c r="O9" s="44">
        <f t="shared" si="2"/>
        <v>34.14936974789916</v>
      </c>
      <c r="P9" s="9"/>
    </row>
    <row r="10" spans="1:16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271198</v>
      </c>
      <c r="L10" s="43">
        <v>0</v>
      </c>
      <c r="M10" s="43">
        <v>0</v>
      </c>
      <c r="N10" s="43">
        <f t="shared" si="1"/>
        <v>271198</v>
      </c>
      <c r="O10" s="44">
        <f t="shared" si="2"/>
        <v>56.97436974789916</v>
      </c>
      <c r="P10" s="9"/>
    </row>
    <row r="11" spans="1:16" ht="15">
      <c r="A11" s="12"/>
      <c r="B11" s="42">
        <v>519</v>
      </c>
      <c r="C11" s="19" t="s">
        <v>59</v>
      </c>
      <c r="D11" s="43">
        <v>1318151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1318151</v>
      </c>
      <c r="O11" s="44">
        <f t="shared" si="2"/>
        <v>276.9224789915966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SUM(D13:D15)</f>
        <v>3722280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3722280</v>
      </c>
      <c r="O12" s="41">
        <f t="shared" si="2"/>
        <v>781.9915966386554</v>
      </c>
      <c r="P12" s="10"/>
    </row>
    <row r="13" spans="1:16" ht="15">
      <c r="A13" s="12"/>
      <c r="B13" s="42">
        <v>521</v>
      </c>
      <c r="C13" s="19" t="s">
        <v>27</v>
      </c>
      <c r="D13" s="43">
        <v>1906477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1906477</v>
      </c>
      <c r="O13" s="44">
        <f t="shared" si="2"/>
        <v>400.5203781512605</v>
      </c>
      <c r="P13" s="9"/>
    </row>
    <row r="14" spans="1:16" ht="15">
      <c r="A14" s="12"/>
      <c r="B14" s="42">
        <v>522</v>
      </c>
      <c r="C14" s="19" t="s">
        <v>28</v>
      </c>
      <c r="D14" s="43">
        <v>1237225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1237225</v>
      </c>
      <c r="O14" s="44">
        <f t="shared" si="2"/>
        <v>259.921218487395</v>
      </c>
      <c r="P14" s="9"/>
    </row>
    <row r="15" spans="1:16" ht="15">
      <c r="A15" s="12"/>
      <c r="B15" s="42">
        <v>524</v>
      </c>
      <c r="C15" s="19" t="s">
        <v>29</v>
      </c>
      <c r="D15" s="43">
        <v>578578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578578</v>
      </c>
      <c r="O15" s="44">
        <f t="shared" si="2"/>
        <v>121.55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SUM(D17:D20)</f>
        <v>0</v>
      </c>
      <c r="E16" s="29">
        <f t="shared" si="4"/>
        <v>236150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5485649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5721799</v>
      </c>
      <c r="O16" s="41">
        <f t="shared" si="2"/>
        <v>1202.0586134453781</v>
      </c>
      <c r="P16" s="10"/>
    </row>
    <row r="17" spans="1:16" ht="15">
      <c r="A17" s="12"/>
      <c r="B17" s="42">
        <v>534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1348992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1348992</v>
      </c>
      <c r="O17" s="44">
        <f t="shared" si="2"/>
        <v>283.4016806722689</v>
      </c>
      <c r="P17" s="9"/>
    </row>
    <row r="18" spans="1:16" ht="15">
      <c r="A18" s="12"/>
      <c r="B18" s="42">
        <v>536</v>
      </c>
      <c r="C18" s="19" t="s">
        <v>81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3877000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3877000</v>
      </c>
      <c r="O18" s="44">
        <f t="shared" si="2"/>
        <v>814.4957983193277</v>
      </c>
      <c r="P18" s="9"/>
    </row>
    <row r="19" spans="1:16" ht="15">
      <c r="A19" s="12"/>
      <c r="B19" s="42">
        <v>538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259657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259657</v>
      </c>
      <c r="O19" s="44">
        <f t="shared" si="2"/>
        <v>54.549789915966386</v>
      </c>
      <c r="P19" s="9"/>
    </row>
    <row r="20" spans="1:16" ht="15">
      <c r="A20" s="12"/>
      <c r="B20" s="42">
        <v>539</v>
      </c>
      <c r="C20" s="19" t="s">
        <v>34</v>
      </c>
      <c r="D20" s="43">
        <v>0</v>
      </c>
      <c r="E20" s="43">
        <v>236150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236150</v>
      </c>
      <c r="O20" s="44">
        <f t="shared" si="2"/>
        <v>49.61134453781513</v>
      </c>
      <c r="P20" s="9"/>
    </row>
    <row r="21" spans="1:16" ht="15.75">
      <c r="A21" s="26" t="s">
        <v>35</v>
      </c>
      <c r="B21" s="27"/>
      <c r="C21" s="28"/>
      <c r="D21" s="29">
        <f aca="true" t="shared" si="5" ref="D21:M21">SUM(D22:D22)</f>
        <v>404508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404508</v>
      </c>
      <c r="O21" s="41">
        <f t="shared" si="2"/>
        <v>84.98067226890757</v>
      </c>
      <c r="P21" s="10"/>
    </row>
    <row r="22" spans="1:16" ht="15">
      <c r="A22" s="12"/>
      <c r="B22" s="42">
        <v>541</v>
      </c>
      <c r="C22" s="19" t="s">
        <v>62</v>
      </c>
      <c r="D22" s="43">
        <v>404508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404508</v>
      </c>
      <c r="O22" s="44">
        <f t="shared" si="2"/>
        <v>84.98067226890757</v>
      </c>
      <c r="P22" s="9"/>
    </row>
    <row r="23" spans="1:16" ht="15.75">
      <c r="A23" s="26" t="s">
        <v>37</v>
      </c>
      <c r="B23" s="27"/>
      <c r="C23" s="28"/>
      <c r="D23" s="29">
        <f aca="true" t="shared" si="6" ref="D23:M23">SUM(D24:D26)</f>
        <v>534224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547080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1081304</v>
      </c>
      <c r="O23" s="41">
        <f t="shared" si="2"/>
        <v>227.16470588235293</v>
      </c>
      <c r="P23" s="9"/>
    </row>
    <row r="24" spans="1:16" ht="15">
      <c r="A24" s="12"/>
      <c r="B24" s="42">
        <v>571</v>
      </c>
      <c r="C24" s="19" t="s">
        <v>38</v>
      </c>
      <c r="D24" s="43">
        <v>137805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137805</v>
      </c>
      <c r="O24" s="44">
        <f t="shared" si="2"/>
        <v>28.95063025210084</v>
      </c>
      <c r="P24" s="9"/>
    </row>
    <row r="25" spans="1:16" ht="15">
      <c r="A25" s="12"/>
      <c r="B25" s="42">
        <v>572</v>
      </c>
      <c r="C25" s="19" t="s">
        <v>63</v>
      </c>
      <c r="D25" s="43">
        <v>285392</v>
      </c>
      <c r="E25" s="43">
        <v>0</v>
      </c>
      <c r="F25" s="43">
        <v>0</v>
      </c>
      <c r="G25" s="43">
        <v>0</v>
      </c>
      <c r="H25" s="43">
        <v>0</v>
      </c>
      <c r="I25" s="43">
        <v>547080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832472</v>
      </c>
      <c r="O25" s="44">
        <f t="shared" si="2"/>
        <v>174.8890756302521</v>
      </c>
      <c r="P25" s="9"/>
    </row>
    <row r="26" spans="1:16" ht="15">
      <c r="A26" s="12"/>
      <c r="B26" s="42">
        <v>579</v>
      </c>
      <c r="C26" s="19" t="s">
        <v>40</v>
      </c>
      <c r="D26" s="43">
        <v>111027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111027</v>
      </c>
      <c r="O26" s="44">
        <f t="shared" si="2"/>
        <v>23.325</v>
      </c>
      <c r="P26" s="9"/>
    </row>
    <row r="27" spans="1:16" ht="15.75">
      <c r="A27" s="26" t="s">
        <v>64</v>
      </c>
      <c r="B27" s="27"/>
      <c r="C27" s="28"/>
      <c r="D27" s="29">
        <f aca="true" t="shared" si="7" ref="D27:M2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3507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3507</v>
      </c>
      <c r="O27" s="41">
        <f t="shared" si="2"/>
        <v>0.736764705882353</v>
      </c>
      <c r="P27" s="9"/>
    </row>
    <row r="28" spans="1:16" ht="15.75" thickBot="1">
      <c r="A28" s="12"/>
      <c r="B28" s="42">
        <v>581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3507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3507</v>
      </c>
      <c r="O28" s="44">
        <f t="shared" si="2"/>
        <v>0.736764705882353</v>
      </c>
      <c r="P28" s="9"/>
    </row>
    <row r="29" spans="1:119" ht="16.5" thickBot="1">
      <c r="A29" s="13" t="s">
        <v>10</v>
      </c>
      <c r="B29" s="21"/>
      <c r="C29" s="20"/>
      <c r="D29" s="14">
        <f>SUM(D5,D12,D16,D21,D23,D27)</f>
        <v>6947075</v>
      </c>
      <c r="E29" s="14">
        <f aca="true" t="shared" si="8" ref="E29:M29">SUM(E5,E12,E16,E21,E23,E27)</f>
        <v>236150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6036236</v>
      </c>
      <c r="J29" s="14">
        <f t="shared" si="8"/>
        <v>0</v>
      </c>
      <c r="K29" s="14">
        <f t="shared" si="8"/>
        <v>338482</v>
      </c>
      <c r="L29" s="14">
        <f t="shared" si="8"/>
        <v>0</v>
      </c>
      <c r="M29" s="14">
        <f t="shared" si="8"/>
        <v>0</v>
      </c>
      <c r="N29" s="14">
        <f t="shared" si="1"/>
        <v>13557943</v>
      </c>
      <c r="O29" s="35">
        <f t="shared" si="2"/>
        <v>2848.3073529411763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82</v>
      </c>
      <c r="M31" s="90"/>
      <c r="N31" s="90"/>
      <c r="O31" s="39">
        <v>4760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1786644</v>
      </c>
      <c r="E5" s="24">
        <f t="shared" si="0"/>
        <v>76137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135039</v>
      </c>
      <c r="J5" s="24">
        <f t="shared" si="0"/>
        <v>0</v>
      </c>
      <c r="K5" s="24">
        <f t="shared" si="0"/>
        <v>402250</v>
      </c>
      <c r="L5" s="24">
        <f t="shared" si="0"/>
        <v>0</v>
      </c>
      <c r="M5" s="24">
        <f t="shared" si="0"/>
        <v>0</v>
      </c>
      <c r="N5" s="25">
        <f>SUM(D5:M5)</f>
        <v>2400070</v>
      </c>
      <c r="O5" s="30">
        <f aca="true" t="shared" si="1" ref="O5:O29">(N5/O$31)</f>
        <v>502.21175978238125</v>
      </c>
      <c r="P5" s="6"/>
    </row>
    <row r="6" spans="1:16" ht="15">
      <c r="A6" s="12"/>
      <c r="B6" s="42">
        <v>511</v>
      </c>
      <c r="C6" s="19" t="s">
        <v>19</v>
      </c>
      <c r="D6" s="43">
        <v>82254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82254</v>
      </c>
      <c r="O6" s="44">
        <f t="shared" si="1"/>
        <v>17.211550533584433</v>
      </c>
      <c r="P6" s="9"/>
    </row>
    <row r="7" spans="1:16" ht="15">
      <c r="A7" s="12"/>
      <c r="B7" s="42">
        <v>512</v>
      </c>
      <c r="C7" s="19" t="s">
        <v>20</v>
      </c>
      <c r="D7" s="43">
        <v>155732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155732</v>
      </c>
      <c r="O7" s="44">
        <f t="shared" si="1"/>
        <v>32.58673362628165</v>
      </c>
      <c r="P7" s="9"/>
    </row>
    <row r="8" spans="1:16" ht="15">
      <c r="A8" s="12"/>
      <c r="B8" s="42">
        <v>513</v>
      </c>
      <c r="C8" s="19" t="s">
        <v>21</v>
      </c>
      <c r="D8" s="43">
        <v>471146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117422</v>
      </c>
      <c r="L8" s="43">
        <v>0</v>
      </c>
      <c r="M8" s="43">
        <v>0</v>
      </c>
      <c r="N8" s="43">
        <f t="shared" si="2"/>
        <v>588568</v>
      </c>
      <c r="O8" s="44">
        <f t="shared" si="1"/>
        <v>123.15714584641138</v>
      </c>
      <c r="P8" s="9"/>
    </row>
    <row r="9" spans="1:16" ht="15">
      <c r="A9" s="12"/>
      <c r="B9" s="42">
        <v>514</v>
      </c>
      <c r="C9" s="19" t="s">
        <v>22</v>
      </c>
      <c r="D9" s="43">
        <v>145118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145118</v>
      </c>
      <c r="O9" s="44">
        <f t="shared" si="1"/>
        <v>30.365766896840345</v>
      </c>
      <c r="P9" s="9"/>
    </row>
    <row r="10" spans="1:16" ht="15">
      <c r="A10" s="12"/>
      <c r="B10" s="42">
        <v>517</v>
      </c>
      <c r="C10" s="19" t="s">
        <v>23</v>
      </c>
      <c r="D10" s="43">
        <v>5047</v>
      </c>
      <c r="E10" s="43">
        <v>76137</v>
      </c>
      <c r="F10" s="43">
        <v>0</v>
      </c>
      <c r="G10" s="43">
        <v>0</v>
      </c>
      <c r="H10" s="43">
        <v>0</v>
      </c>
      <c r="I10" s="43">
        <v>135039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216223</v>
      </c>
      <c r="O10" s="44">
        <f t="shared" si="1"/>
        <v>45.24440259468508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284828</v>
      </c>
      <c r="L11" s="43">
        <v>0</v>
      </c>
      <c r="M11" s="43">
        <v>0</v>
      </c>
      <c r="N11" s="43">
        <f t="shared" si="2"/>
        <v>284828</v>
      </c>
      <c r="O11" s="44">
        <f t="shared" si="1"/>
        <v>59.599916300481276</v>
      </c>
      <c r="P11" s="9"/>
    </row>
    <row r="12" spans="1:16" ht="15">
      <c r="A12" s="12"/>
      <c r="B12" s="42">
        <v>519</v>
      </c>
      <c r="C12" s="19" t="s">
        <v>59</v>
      </c>
      <c r="D12" s="43">
        <v>927347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927347</v>
      </c>
      <c r="O12" s="44">
        <f t="shared" si="1"/>
        <v>194.0462439840971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3117515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3117515</v>
      </c>
      <c r="O13" s="41">
        <f t="shared" si="1"/>
        <v>652.3362628164888</v>
      </c>
      <c r="P13" s="10"/>
    </row>
    <row r="14" spans="1:16" ht="15">
      <c r="A14" s="12"/>
      <c r="B14" s="42">
        <v>521</v>
      </c>
      <c r="C14" s="19" t="s">
        <v>27</v>
      </c>
      <c r="D14" s="43">
        <v>1600670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1600670</v>
      </c>
      <c r="O14" s="44">
        <f t="shared" si="1"/>
        <v>334.9382716049383</v>
      </c>
      <c r="P14" s="9"/>
    </row>
    <row r="15" spans="1:16" ht="15">
      <c r="A15" s="12"/>
      <c r="B15" s="42">
        <v>522</v>
      </c>
      <c r="C15" s="19" t="s">
        <v>28</v>
      </c>
      <c r="D15" s="43">
        <v>994092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994092</v>
      </c>
      <c r="O15" s="44">
        <f t="shared" si="1"/>
        <v>208.01255492780916</v>
      </c>
      <c r="P15" s="9"/>
    </row>
    <row r="16" spans="1:16" ht="15">
      <c r="A16" s="12"/>
      <c r="B16" s="42">
        <v>524</v>
      </c>
      <c r="C16" s="19" t="s">
        <v>29</v>
      </c>
      <c r="D16" s="43">
        <v>522753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522753</v>
      </c>
      <c r="O16" s="44">
        <f t="shared" si="1"/>
        <v>109.38543628374137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111640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4557764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4669404</v>
      </c>
      <c r="O17" s="41">
        <f t="shared" si="1"/>
        <v>977.067168863779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2015295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2015295</v>
      </c>
      <c r="O18" s="44">
        <f t="shared" si="1"/>
        <v>421.69805398618956</v>
      </c>
      <c r="P18" s="9"/>
    </row>
    <row r="19" spans="1:16" ht="15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1102798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1102798</v>
      </c>
      <c r="O19" s="44">
        <f t="shared" si="1"/>
        <v>230.75915463486086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775045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775045</v>
      </c>
      <c r="O20" s="44">
        <f t="shared" si="1"/>
        <v>162.17723373090604</v>
      </c>
      <c r="P20" s="9"/>
    </row>
    <row r="21" spans="1:16" ht="15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242300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242300</v>
      </c>
      <c r="O21" s="44">
        <f t="shared" si="1"/>
        <v>50.700983469345054</v>
      </c>
      <c r="P21" s="9"/>
    </row>
    <row r="22" spans="1:16" ht="15">
      <c r="A22" s="12"/>
      <c r="B22" s="42">
        <v>539</v>
      </c>
      <c r="C22" s="19" t="s">
        <v>34</v>
      </c>
      <c r="D22" s="43">
        <v>0</v>
      </c>
      <c r="E22" s="43">
        <v>111640</v>
      </c>
      <c r="F22" s="43">
        <v>0</v>
      </c>
      <c r="G22" s="43">
        <v>0</v>
      </c>
      <c r="H22" s="43">
        <v>0</v>
      </c>
      <c r="I22" s="43">
        <v>422326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533966</v>
      </c>
      <c r="O22" s="44">
        <f t="shared" si="1"/>
        <v>111.7317430424775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375619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375619</v>
      </c>
      <c r="O23" s="41">
        <f t="shared" si="1"/>
        <v>78.59782381251308</v>
      </c>
      <c r="P23" s="10"/>
    </row>
    <row r="24" spans="1:16" ht="15">
      <c r="A24" s="12"/>
      <c r="B24" s="42">
        <v>541</v>
      </c>
      <c r="C24" s="19" t="s">
        <v>62</v>
      </c>
      <c r="D24" s="43">
        <v>375619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375619</v>
      </c>
      <c r="O24" s="44">
        <f t="shared" si="1"/>
        <v>78.59782381251308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520880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544312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1065192</v>
      </c>
      <c r="O25" s="41">
        <f t="shared" si="1"/>
        <v>222.8901443816698</v>
      </c>
      <c r="P25" s="9"/>
    </row>
    <row r="26" spans="1:16" ht="15">
      <c r="A26" s="12"/>
      <c r="B26" s="42">
        <v>571</v>
      </c>
      <c r="C26" s="19" t="s">
        <v>38</v>
      </c>
      <c r="D26" s="43">
        <v>123437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123437</v>
      </c>
      <c r="O26" s="44">
        <f t="shared" si="1"/>
        <v>25.829043732998535</v>
      </c>
      <c r="P26" s="9"/>
    </row>
    <row r="27" spans="1:16" ht="15">
      <c r="A27" s="12"/>
      <c r="B27" s="42">
        <v>572</v>
      </c>
      <c r="C27" s="19" t="s">
        <v>63</v>
      </c>
      <c r="D27" s="43">
        <v>234389</v>
      </c>
      <c r="E27" s="43">
        <v>0</v>
      </c>
      <c r="F27" s="43">
        <v>0</v>
      </c>
      <c r="G27" s="43">
        <v>0</v>
      </c>
      <c r="H27" s="43">
        <v>0</v>
      </c>
      <c r="I27" s="43">
        <v>544312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778701</v>
      </c>
      <c r="O27" s="44">
        <f t="shared" si="1"/>
        <v>162.94224733207784</v>
      </c>
      <c r="P27" s="9"/>
    </row>
    <row r="28" spans="1:16" ht="15.75" thickBot="1">
      <c r="A28" s="12"/>
      <c r="B28" s="42">
        <v>579</v>
      </c>
      <c r="C28" s="19" t="s">
        <v>40</v>
      </c>
      <c r="D28" s="43">
        <v>163054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163054</v>
      </c>
      <c r="O28" s="44">
        <f t="shared" si="1"/>
        <v>34.11885331659343</v>
      </c>
      <c r="P28" s="9"/>
    </row>
    <row r="29" spans="1:119" ht="16.5" thickBot="1">
      <c r="A29" s="13" t="s">
        <v>10</v>
      </c>
      <c r="B29" s="21"/>
      <c r="C29" s="20"/>
      <c r="D29" s="14">
        <f>SUM(D5,D13,D17,D23,D25)</f>
        <v>5800658</v>
      </c>
      <c r="E29" s="14">
        <f aca="true" t="shared" si="8" ref="E29:M29">SUM(E5,E13,E17,E23,E25)</f>
        <v>187777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5237115</v>
      </c>
      <c r="J29" s="14">
        <f t="shared" si="8"/>
        <v>0</v>
      </c>
      <c r="K29" s="14">
        <f t="shared" si="8"/>
        <v>402250</v>
      </c>
      <c r="L29" s="14">
        <f t="shared" si="8"/>
        <v>0</v>
      </c>
      <c r="M29" s="14">
        <f t="shared" si="8"/>
        <v>0</v>
      </c>
      <c r="N29" s="14">
        <f t="shared" si="4"/>
        <v>11627800</v>
      </c>
      <c r="O29" s="35">
        <f t="shared" si="1"/>
        <v>2433.103159656832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79</v>
      </c>
      <c r="M31" s="90"/>
      <c r="N31" s="90"/>
      <c r="O31" s="39">
        <v>4779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2606824</v>
      </c>
      <c r="E5" s="24">
        <f t="shared" si="0"/>
        <v>77124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131215</v>
      </c>
      <c r="J5" s="24">
        <f t="shared" si="0"/>
        <v>0</v>
      </c>
      <c r="K5" s="24">
        <f t="shared" si="0"/>
        <v>312841</v>
      </c>
      <c r="L5" s="24">
        <f t="shared" si="0"/>
        <v>0</v>
      </c>
      <c r="M5" s="24">
        <f t="shared" si="0"/>
        <v>0</v>
      </c>
      <c r="N5" s="25">
        <f>SUM(D5:M5)</f>
        <v>3128004</v>
      </c>
      <c r="O5" s="30">
        <f aca="true" t="shared" si="1" ref="O5:O29">(N5/O$31)</f>
        <v>661.8713499788405</v>
      </c>
      <c r="P5" s="6"/>
    </row>
    <row r="6" spans="1:16" ht="15">
      <c r="A6" s="12"/>
      <c r="B6" s="42">
        <v>511</v>
      </c>
      <c r="C6" s="19" t="s">
        <v>19</v>
      </c>
      <c r="D6" s="43">
        <v>70558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70558</v>
      </c>
      <c r="O6" s="44">
        <f t="shared" si="1"/>
        <v>14.929750317393145</v>
      </c>
      <c r="P6" s="9"/>
    </row>
    <row r="7" spans="1:16" ht="15">
      <c r="A7" s="12"/>
      <c r="B7" s="42">
        <v>512</v>
      </c>
      <c r="C7" s="19" t="s">
        <v>20</v>
      </c>
      <c r="D7" s="43">
        <v>152283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152283</v>
      </c>
      <c r="O7" s="44">
        <f t="shared" si="1"/>
        <v>32.2223867964452</v>
      </c>
      <c r="P7" s="9"/>
    </row>
    <row r="8" spans="1:16" ht="15">
      <c r="A8" s="12"/>
      <c r="B8" s="42">
        <v>513</v>
      </c>
      <c r="C8" s="19" t="s">
        <v>21</v>
      </c>
      <c r="D8" s="43">
        <v>523813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96647</v>
      </c>
      <c r="L8" s="43">
        <v>0</v>
      </c>
      <c r="M8" s="43">
        <v>0</v>
      </c>
      <c r="N8" s="43">
        <f t="shared" si="2"/>
        <v>620460</v>
      </c>
      <c r="O8" s="44">
        <f t="shared" si="1"/>
        <v>131.28650021159544</v>
      </c>
      <c r="P8" s="9"/>
    </row>
    <row r="9" spans="1:16" ht="15">
      <c r="A9" s="12"/>
      <c r="B9" s="42">
        <v>514</v>
      </c>
      <c r="C9" s="19" t="s">
        <v>22</v>
      </c>
      <c r="D9" s="43">
        <v>120854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120854</v>
      </c>
      <c r="O9" s="44">
        <f t="shared" si="1"/>
        <v>25.572154041472704</v>
      </c>
      <c r="P9" s="9"/>
    </row>
    <row r="10" spans="1:16" ht="15">
      <c r="A10" s="12"/>
      <c r="B10" s="42">
        <v>517</v>
      </c>
      <c r="C10" s="19" t="s">
        <v>23</v>
      </c>
      <c r="D10" s="43">
        <v>4206</v>
      </c>
      <c r="E10" s="43">
        <v>77124</v>
      </c>
      <c r="F10" s="43">
        <v>0</v>
      </c>
      <c r="G10" s="43">
        <v>0</v>
      </c>
      <c r="H10" s="43">
        <v>0</v>
      </c>
      <c r="I10" s="43">
        <v>131215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212545</v>
      </c>
      <c r="O10" s="44">
        <f t="shared" si="1"/>
        <v>44.97355057130766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216194</v>
      </c>
      <c r="L11" s="43">
        <v>0</v>
      </c>
      <c r="M11" s="43">
        <v>0</v>
      </c>
      <c r="N11" s="43">
        <f t="shared" si="2"/>
        <v>216194</v>
      </c>
      <c r="O11" s="44">
        <f t="shared" si="1"/>
        <v>45.74566229369446</v>
      </c>
      <c r="P11" s="9"/>
    </row>
    <row r="12" spans="1:16" ht="15">
      <c r="A12" s="12"/>
      <c r="B12" s="42">
        <v>519</v>
      </c>
      <c r="C12" s="19" t="s">
        <v>59</v>
      </c>
      <c r="D12" s="43">
        <v>1735110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1735110</v>
      </c>
      <c r="O12" s="44">
        <f t="shared" si="1"/>
        <v>367.14134574693185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3170419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3170419</v>
      </c>
      <c r="O13" s="41">
        <f t="shared" si="1"/>
        <v>670.8461701227253</v>
      </c>
      <c r="P13" s="10"/>
    </row>
    <row r="14" spans="1:16" ht="15">
      <c r="A14" s="12"/>
      <c r="B14" s="42">
        <v>521</v>
      </c>
      <c r="C14" s="19" t="s">
        <v>27</v>
      </c>
      <c r="D14" s="43">
        <v>1794439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1794439</v>
      </c>
      <c r="O14" s="44">
        <f t="shared" si="1"/>
        <v>379.6950909860347</v>
      </c>
      <c r="P14" s="9"/>
    </row>
    <row r="15" spans="1:16" ht="15">
      <c r="A15" s="12"/>
      <c r="B15" s="42">
        <v>522</v>
      </c>
      <c r="C15" s="19" t="s">
        <v>28</v>
      </c>
      <c r="D15" s="43">
        <v>1007856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1007856</v>
      </c>
      <c r="O15" s="44">
        <f t="shared" si="1"/>
        <v>213.25772323317815</v>
      </c>
      <c r="P15" s="9"/>
    </row>
    <row r="16" spans="1:16" ht="15">
      <c r="A16" s="12"/>
      <c r="B16" s="42">
        <v>524</v>
      </c>
      <c r="C16" s="19" t="s">
        <v>29</v>
      </c>
      <c r="D16" s="43">
        <v>368124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368124</v>
      </c>
      <c r="O16" s="44">
        <f t="shared" si="1"/>
        <v>77.89335590351249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100690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4743499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4844189</v>
      </c>
      <c r="O17" s="41">
        <f t="shared" si="1"/>
        <v>1025.008252221752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1936793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1936793</v>
      </c>
      <c r="O18" s="44">
        <f t="shared" si="1"/>
        <v>409.81654676258995</v>
      </c>
      <c r="P18" s="9"/>
    </row>
    <row r="19" spans="1:16" ht="15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1372852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1372852</v>
      </c>
      <c r="O19" s="44">
        <f t="shared" si="1"/>
        <v>290.48920863309354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752125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752125</v>
      </c>
      <c r="O20" s="44">
        <f t="shared" si="1"/>
        <v>159.14621244181126</v>
      </c>
      <c r="P20" s="9"/>
    </row>
    <row r="21" spans="1:16" ht="15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223555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223555</v>
      </c>
      <c r="O21" s="44">
        <f t="shared" si="1"/>
        <v>47.30321625052899</v>
      </c>
      <c r="P21" s="9"/>
    </row>
    <row r="22" spans="1:16" ht="15">
      <c r="A22" s="12"/>
      <c r="B22" s="42">
        <v>539</v>
      </c>
      <c r="C22" s="19" t="s">
        <v>34</v>
      </c>
      <c r="D22" s="43">
        <v>0</v>
      </c>
      <c r="E22" s="43">
        <v>100690</v>
      </c>
      <c r="F22" s="43">
        <v>0</v>
      </c>
      <c r="G22" s="43">
        <v>0</v>
      </c>
      <c r="H22" s="43">
        <v>0</v>
      </c>
      <c r="I22" s="43">
        <v>458174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558864</v>
      </c>
      <c r="O22" s="44">
        <f t="shared" si="1"/>
        <v>118.2530681337283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463584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463584</v>
      </c>
      <c r="O23" s="41">
        <f t="shared" si="1"/>
        <v>98.09225560727889</v>
      </c>
      <c r="P23" s="10"/>
    </row>
    <row r="24" spans="1:16" ht="15">
      <c r="A24" s="12"/>
      <c r="B24" s="42">
        <v>541</v>
      </c>
      <c r="C24" s="19" t="s">
        <v>62</v>
      </c>
      <c r="D24" s="43">
        <v>463584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463584</v>
      </c>
      <c r="O24" s="44">
        <f t="shared" si="1"/>
        <v>98.09225560727889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444785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514843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959628</v>
      </c>
      <c r="O25" s="41">
        <f t="shared" si="1"/>
        <v>203.0528988573847</v>
      </c>
      <c r="P25" s="9"/>
    </row>
    <row r="26" spans="1:16" ht="15">
      <c r="A26" s="12"/>
      <c r="B26" s="42">
        <v>571</v>
      </c>
      <c r="C26" s="19" t="s">
        <v>38</v>
      </c>
      <c r="D26" s="43">
        <v>104586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104586</v>
      </c>
      <c r="O26" s="44">
        <f t="shared" si="1"/>
        <v>22.129919593736776</v>
      </c>
      <c r="P26" s="9"/>
    </row>
    <row r="27" spans="1:16" ht="15">
      <c r="A27" s="12"/>
      <c r="B27" s="42">
        <v>572</v>
      </c>
      <c r="C27" s="19" t="s">
        <v>63</v>
      </c>
      <c r="D27" s="43">
        <v>201133</v>
      </c>
      <c r="E27" s="43">
        <v>0</v>
      </c>
      <c r="F27" s="43">
        <v>0</v>
      </c>
      <c r="G27" s="43">
        <v>0</v>
      </c>
      <c r="H27" s="43">
        <v>0</v>
      </c>
      <c r="I27" s="43">
        <v>514843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715976</v>
      </c>
      <c r="O27" s="44">
        <f t="shared" si="1"/>
        <v>151.497249259416</v>
      </c>
      <c r="P27" s="9"/>
    </row>
    <row r="28" spans="1:16" ht="15.75" thickBot="1">
      <c r="A28" s="12"/>
      <c r="B28" s="42">
        <v>579</v>
      </c>
      <c r="C28" s="19" t="s">
        <v>40</v>
      </c>
      <c r="D28" s="43">
        <v>139066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139066</v>
      </c>
      <c r="O28" s="44">
        <f t="shared" si="1"/>
        <v>29.42573000423191</v>
      </c>
      <c r="P28" s="9"/>
    </row>
    <row r="29" spans="1:119" ht="16.5" thickBot="1">
      <c r="A29" s="13" t="s">
        <v>10</v>
      </c>
      <c r="B29" s="21"/>
      <c r="C29" s="20"/>
      <c r="D29" s="14">
        <f>SUM(D5,D13,D17,D23,D25)</f>
        <v>6685612</v>
      </c>
      <c r="E29" s="14">
        <f aca="true" t="shared" si="8" ref="E29:M29">SUM(E5,E13,E17,E23,E25)</f>
        <v>177814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5389557</v>
      </c>
      <c r="J29" s="14">
        <f t="shared" si="8"/>
        <v>0</v>
      </c>
      <c r="K29" s="14">
        <f t="shared" si="8"/>
        <v>312841</v>
      </c>
      <c r="L29" s="14">
        <f t="shared" si="8"/>
        <v>0</v>
      </c>
      <c r="M29" s="14">
        <f t="shared" si="8"/>
        <v>0</v>
      </c>
      <c r="N29" s="14">
        <f t="shared" si="4"/>
        <v>12565824</v>
      </c>
      <c r="O29" s="35">
        <f t="shared" si="1"/>
        <v>2658.8709267879813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4726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2390309</v>
      </c>
      <c r="E5" s="24">
        <f t="shared" si="0"/>
        <v>77048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141188</v>
      </c>
      <c r="J5" s="24">
        <f t="shared" si="0"/>
        <v>0</v>
      </c>
      <c r="K5" s="24">
        <f t="shared" si="0"/>
        <v>269908</v>
      </c>
      <c r="L5" s="24">
        <f t="shared" si="0"/>
        <v>0</v>
      </c>
      <c r="M5" s="24">
        <f t="shared" si="0"/>
        <v>0</v>
      </c>
      <c r="N5" s="25">
        <f>SUM(D5:M5)</f>
        <v>2878453</v>
      </c>
      <c r="O5" s="30">
        <f aca="true" t="shared" si="1" ref="O5:O31">(N5/O$33)</f>
        <v>614.39765208111</v>
      </c>
      <c r="P5" s="6"/>
    </row>
    <row r="6" spans="1:16" ht="15">
      <c r="A6" s="12"/>
      <c r="B6" s="42">
        <v>511</v>
      </c>
      <c r="C6" s="19" t="s">
        <v>19</v>
      </c>
      <c r="D6" s="43">
        <v>71818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71818</v>
      </c>
      <c r="O6" s="44">
        <f t="shared" si="1"/>
        <v>15.329348986125934</v>
      </c>
      <c r="P6" s="9"/>
    </row>
    <row r="7" spans="1:16" ht="15">
      <c r="A7" s="12"/>
      <c r="B7" s="42">
        <v>512</v>
      </c>
      <c r="C7" s="19" t="s">
        <v>20</v>
      </c>
      <c r="D7" s="43">
        <v>134353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134353</v>
      </c>
      <c r="O7" s="44">
        <f t="shared" si="1"/>
        <v>28.67726787620064</v>
      </c>
      <c r="P7" s="9"/>
    </row>
    <row r="8" spans="1:16" ht="15">
      <c r="A8" s="12"/>
      <c r="B8" s="42">
        <v>513</v>
      </c>
      <c r="C8" s="19" t="s">
        <v>21</v>
      </c>
      <c r="D8" s="43">
        <v>490577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93122</v>
      </c>
      <c r="L8" s="43">
        <v>0</v>
      </c>
      <c r="M8" s="43">
        <v>0</v>
      </c>
      <c r="N8" s="43">
        <f t="shared" si="2"/>
        <v>583699</v>
      </c>
      <c r="O8" s="44">
        <f t="shared" si="1"/>
        <v>124.5889007470651</v>
      </c>
      <c r="P8" s="9"/>
    </row>
    <row r="9" spans="1:16" ht="15">
      <c r="A9" s="12"/>
      <c r="B9" s="42">
        <v>514</v>
      </c>
      <c r="C9" s="19" t="s">
        <v>22</v>
      </c>
      <c r="D9" s="43">
        <v>129018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129018</v>
      </c>
      <c r="O9" s="44">
        <f t="shared" si="1"/>
        <v>27.538527214514406</v>
      </c>
      <c r="P9" s="9"/>
    </row>
    <row r="10" spans="1:16" ht="15">
      <c r="A10" s="12"/>
      <c r="B10" s="42">
        <v>517</v>
      </c>
      <c r="C10" s="19" t="s">
        <v>23</v>
      </c>
      <c r="D10" s="43">
        <v>5846</v>
      </c>
      <c r="E10" s="43">
        <v>77048</v>
      </c>
      <c r="F10" s="43">
        <v>0</v>
      </c>
      <c r="G10" s="43">
        <v>0</v>
      </c>
      <c r="H10" s="43">
        <v>0</v>
      </c>
      <c r="I10" s="43">
        <v>141188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224082</v>
      </c>
      <c r="O10" s="44">
        <f t="shared" si="1"/>
        <v>47.82966915688367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176786</v>
      </c>
      <c r="L11" s="43">
        <v>0</v>
      </c>
      <c r="M11" s="43">
        <v>0</v>
      </c>
      <c r="N11" s="43">
        <f t="shared" si="2"/>
        <v>176786</v>
      </c>
      <c r="O11" s="44">
        <f t="shared" si="1"/>
        <v>37.734471718249736</v>
      </c>
      <c r="P11" s="9"/>
    </row>
    <row r="12" spans="1:16" ht="15">
      <c r="A12" s="12"/>
      <c r="B12" s="42">
        <v>519</v>
      </c>
      <c r="C12" s="19" t="s">
        <v>59</v>
      </c>
      <c r="D12" s="43">
        <v>1558697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1558697</v>
      </c>
      <c r="O12" s="44">
        <f t="shared" si="1"/>
        <v>332.69946638207045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2875502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2875502</v>
      </c>
      <c r="O13" s="41">
        <f t="shared" si="1"/>
        <v>613.7677694770545</v>
      </c>
      <c r="P13" s="10"/>
    </row>
    <row r="14" spans="1:16" ht="15">
      <c r="A14" s="12"/>
      <c r="B14" s="42">
        <v>521</v>
      </c>
      <c r="C14" s="19" t="s">
        <v>27</v>
      </c>
      <c r="D14" s="43">
        <v>1624544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1624544</v>
      </c>
      <c r="O14" s="44">
        <f t="shared" si="1"/>
        <v>346.75432230522944</v>
      </c>
      <c r="P14" s="9"/>
    </row>
    <row r="15" spans="1:16" ht="15">
      <c r="A15" s="12"/>
      <c r="B15" s="42">
        <v>522</v>
      </c>
      <c r="C15" s="19" t="s">
        <v>28</v>
      </c>
      <c r="D15" s="43">
        <v>882616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882616</v>
      </c>
      <c r="O15" s="44">
        <f t="shared" si="1"/>
        <v>188.39188900747064</v>
      </c>
      <c r="P15" s="9"/>
    </row>
    <row r="16" spans="1:16" ht="15">
      <c r="A16" s="12"/>
      <c r="B16" s="42">
        <v>524</v>
      </c>
      <c r="C16" s="19" t="s">
        <v>29</v>
      </c>
      <c r="D16" s="43">
        <v>368342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368342</v>
      </c>
      <c r="O16" s="44">
        <f t="shared" si="1"/>
        <v>78.62155816435433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59760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5074536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5134296</v>
      </c>
      <c r="O17" s="41">
        <f t="shared" si="1"/>
        <v>1095.9009605122733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1783150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1783150</v>
      </c>
      <c r="O18" s="44">
        <f t="shared" si="1"/>
        <v>380.60832443970116</v>
      </c>
      <c r="P18" s="9"/>
    </row>
    <row r="19" spans="1:16" ht="15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1738072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1738072</v>
      </c>
      <c r="O19" s="44">
        <f t="shared" si="1"/>
        <v>370.98655282817504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809076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809076</v>
      </c>
      <c r="O20" s="44">
        <f t="shared" si="1"/>
        <v>172.69498399146212</v>
      </c>
      <c r="P20" s="9"/>
    </row>
    <row r="21" spans="1:16" ht="15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262261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262261</v>
      </c>
      <c r="O21" s="44">
        <f t="shared" si="1"/>
        <v>55.97886872998933</v>
      </c>
      <c r="P21" s="9"/>
    </row>
    <row r="22" spans="1:16" ht="15">
      <c r="A22" s="12"/>
      <c r="B22" s="42">
        <v>539</v>
      </c>
      <c r="C22" s="19" t="s">
        <v>34</v>
      </c>
      <c r="D22" s="43">
        <v>0</v>
      </c>
      <c r="E22" s="43">
        <v>59760</v>
      </c>
      <c r="F22" s="43">
        <v>0</v>
      </c>
      <c r="G22" s="43">
        <v>0</v>
      </c>
      <c r="H22" s="43">
        <v>0</v>
      </c>
      <c r="I22" s="43">
        <v>481977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541737</v>
      </c>
      <c r="O22" s="44">
        <f t="shared" si="1"/>
        <v>115.63223052294558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343241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343241</v>
      </c>
      <c r="O23" s="41">
        <f t="shared" si="1"/>
        <v>73.26382070437566</v>
      </c>
      <c r="P23" s="10"/>
    </row>
    <row r="24" spans="1:16" ht="15">
      <c r="A24" s="12"/>
      <c r="B24" s="42">
        <v>541</v>
      </c>
      <c r="C24" s="19" t="s">
        <v>62</v>
      </c>
      <c r="D24" s="43">
        <v>343241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343241</v>
      </c>
      <c r="O24" s="44">
        <f t="shared" si="1"/>
        <v>73.26382070437566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532840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493161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1026001</v>
      </c>
      <c r="O25" s="41">
        <f t="shared" si="1"/>
        <v>218.99701173959446</v>
      </c>
      <c r="P25" s="9"/>
    </row>
    <row r="26" spans="1:16" ht="15">
      <c r="A26" s="12"/>
      <c r="B26" s="42">
        <v>571</v>
      </c>
      <c r="C26" s="19" t="s">
        <v>38</v>
      </c>
      <c r="D26" s="43">
        <v>143186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143186</v>
      </c>
      <c r="O26" s="44">
        <f t="shared" si="1"/>
        <v>30.56264674493063</v>
      </c>
      <c r="P26" s="9"/>
    </row>
    <row r="27" spans="1:16" ht="15">
      <c r="A27" s="12"/>
      <c r="B27" s="42">
        <v>572</v>
      </c>
      <c r="C27" s="19" t="s">
        <v>63</v>
      </c>
      <c r="D27" s="43">
        <v>291223</v>
      </c>
      <c r="E27" s="43">
        <v>0</v>
      </c>
      <c r="F27" s="43">
        <v>0</v>
      </c>
      <c r="G27" s="43">
        <v>0</v>
      </c>
      <c r="H27" s="43">
        <v>0</v>
      </c>
      <c r="I27" s="43">
        <v>493161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784384</v>
      </c>
      <c r="O27" s="44">
        <f t="shared" si="1"/>
        <v>167.42454642475988</v>
      </c>
      <c r="P27" s="9"/>
    </row>
    <row r="28" spans="1:16" ht="15">
      <c r="A28" s="12"/>
      <c r="B28" s="42">
        <v>579</v>
      </c>
      <c r="C28" s="19" t="s">
        <v>40</v>
      </c>
      <c r="D28" s="43">
        <v>98431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98431</v>
      </c>
      <c r="O28" s="44">
        <f t="shared" si="1"/>
        <v>21.00981856990395</v>
      </c>
      <c r="P28" s="9"/>
    </row>
    <row r="29" spans="1:16" ht="15.75">
      <c r="A29" s="26" t="s">
        <v>64</v>
      </c>
      <c r="B29" s="27"/>
      <c r="C29" s="28"/>
      <c r="D29" s="29">
        <f aca="true" t="shared" si="8" ref="D29:M29">SUM(D30:D30)</f>
        <v>249496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249496</v>
      </c>
      <c r="O29" s="41">
        <f t="shared" si="1"/>
        <v>53.25421558164354</v>
      </c>
      <c r="P29" s="9"/>
    </row>
    <row r="30" spans="1:16" ht="15.75" thickBot="1">
      <c r="A30" s="12"/>
      <c r="B30" s="42">
        <v>581</v>
      </c>
      <c r="C30" s="19" t="s">
        <v>65</v>
      </c>
      <c r="D30" s="43">
        <v>249496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249496</v>
      </c>
      <c r="O30" s="44">
        <f t="shared" si="1"/>
        <v>53.25421558164354</v>
      </c>
      <c r="P30" s="9"/>
    </row>
    <row r="31" spans="1:119" ht="16.5" thickBot="1">
      <c r="A31" s="13" t="s">
        <v>10</v>
      </c>
      <c r="B31" s="21"/>
      <c r="C31" s="20"/>
      <c r="D31" s="14">
        <f>SUM(D5,D13,D17,D23,D25,D29)</f>
        <v>6391388</v>
      </c>
      <c r="E31" s="14">
        <f aca="true" t="shared" si="9" ref="E31:M31">SUM(E5,E13,E17,E23,E25,E29)</f>
        <v>136808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5708885</v>
      </c>
      <c r="J31" s="14">
        <f t="shared" si="9"/>
        <v>0</v>
      </c>
      <c r="K31" s="14">
        <f t="shared" si="9"/>
        <v>269908</v>
      </c>
      <c r="L31" s="14">
        <f t="shared" si="9"/>
        <v>0</v>
      </c>
      <c r="M31" s="14">
        <f t="shared" si="9"/>
        <v>0</v>
      </c>
      <c r="N31" s="14">
        <f t="shared" si="4"/>
        <v>12506989</v>
      </c>
      <c r="O31" s="35">
        <f t="shared" si="1"/>
        <v>2669.581430096051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75</v>
      </c>
      <c r="M33" s="90"/>
      <c r="N33" s="90"/>
      <c r="O33" s="39">
        <v>4685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2330275</v>
      </c>
      <c r="E5" s="24">
        <f t="shared" si="0"/>
        <v>77938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152602</v>
      </c>
      <c r="J5" s="24">
        <f t="shared" si="0"/>
        <v>0</v>
      </c>
      <c r="K5" s="24">
        <f t="shared" si="0"/>
        <v>256700</v>
      </c>
      <c r="L5" s="24">
        <f t="shared" si="0"/>
        <v>0</v>
      </c>
      <c r="M5" s="24">
        <f t="shared" si="0"/>
        <v>0</v>
      </c>
      <c r="N5" s="25">
        <f>SUM(D5:M5)</f>
        <v>2817515</v>
      </c>
      <c r="O5" s="30">
        <f aca="true" t="shared" si="1" ref="O5:O29">(N5/O$31)</f>
        <v>606.9614390348987</v>
      </c>
      <c r="P5" s="6"/>
    </row>
    <row r="6" spans="1:16" ht="15">
      <c r="A6" s="12"/>
      <c r="B6" s="42">
        <v>511</v>
      </c>
      <c r="C6" s="19" t="s">
        <v>19</v>
      </c>
      <c r="D6" s="43">
        <v>64696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64696</v>
      </c>
      <c r="O6" s="44">
        <f t="shared" si="1"/>
        <v>13.937096079276174</v>
      </c>
      <c r="P6" s="9"/>
    </row>
    <row r="7" spans="1:16" ht="15">
      <c r="A7" s="12"/>
      <c r="B7" s="42">
        <v>512</v>
      </c>
      <c r="C7" s="19" t="s">
        <v>20</v>
      </c>
      <c r="D7" s="43">
        <v>120072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120072</v>
      </c>
      <c r="O7" s="44">
        <f t="shared" si="1"/>
        <v>25.86643688065489</v>
      </c>
      <c r="P7" s="9"/>
    </row>
    <row r="8" spans="1:16" ht="15">
      <c r="A8" s="12"/>
      <c r="B8" s="42">
        <v>513</v>
      </c>
      <c r="C8" s="19" t="s">
        <v>21</v>
      </c>
      <c r="D8" s="43">
        <v>278097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101598</v>
      </c>
      <c r="L8" s="43">
        <v>0</v>
      </c>
      <c r="M8" s="43">
        <v>0</v>
      </c>
      <c r="N8" s="43">
        <f t="shared" si="2"/>
        <v>379695</v>
      </c>
      <c r="O8" s="44">
        <f t="shared" si="1"/>
        <v>81.79556225764756</v>
      </c>
      <c r="P8" s="9"/>
    </row>
    <row r="9" spans="1:16" ht="15">
      <c r="A9" s="12"/>
      <c r="B9" s="42">
        <v>514</v>
      </c>
      <c r="C9" s="19" t="s">
        <v>22</v>
      </c>
      <c r="D9" s="43">
        <v>110001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110001</v>
      </c>
      <c r="O9" s="44">
        <f t="shared" si="1"/>
        <v>23.69689788884102</v>
      </c>
      <c r="P9" s="9"/>
    </row>
    <row r="10" spans="1:16" ht="15">
      <c r="A10" s="12"/>
      <c r="B10" s="42">
        <v>517</v>
      </c>
      <c r="C10" s="19" t="s">
        <v>23</v>
      </c>
      <c r="D10" s="43">
        <v>11692</v>
      </c>
      <c r="E10" s="43">
        <v>77938</v>
      </c>
      <c r="F10" s="43">
        <v>0</v>
      </c>
      <c r="G10" s="43">
        <v>0</v>
      </c>
      <c r="H10" s="43">
        <v>0</v>
      </c>
      <c r="I10" s="43">
        <v>152602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242232</v>
      </c>
      <c r="O10" s="44">
        <f t="shared" si="1"/>
        <v>52.18267987936235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155102</v>
      </c>
      <c r="L11" s="43">
        <v>0</v>
      </c>
      <c r="M11" s="43">
        <v>0</v>
      </c>
      <c r="N11" s="43">
        <f t="shared" si="2"/>
        <v>155102</v>
      </c>
      <c r="O11" s="44">
        <f t="shared" si="1"/>
        <v>33.412753123653594</v>
      </c>
      <c r="P11" s="9"/>
    </row>
    <row r="12" spans="1:16" ht="15">
      <c r="A12" s="12"/>
      <c r="B12" s="42">
        <v>519</v>
      </c>
      <c r="C12" s="19" t="s">
        <v>59</v>
      </c>
      <c r="D12" s="43">
        <v>1745717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1745717</v>
      </c>
      <c r="O12" s="44">
        <f t="shared" si="1"/>
        <v>376.0700129254632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1974378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1974378</v>
      </c>
      <c r="O13" s="41">
        <f t="shared" si="1"/>
        <v>425.32916846186987</v>
      </c>
      <c r="P13" s="10"/>
    </row>
    <row r="14" spans="1:16" ht="15">
      <c r="A14" s="12"/>
      <c r="B14" s="42">
        <v>521</v>
      </c>
      <c r="C14" s="19" t="s">
        <v>27</v>
      </c>
      <c r="D14" s="43">
        <v>1204301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1204301</v>
      </c>
      <c r="O14" s="44">
        <f t="shared" si="1"/>
        <v>259.43580353295994</v>
      </c>
      <c r="P14" s="9"/>
    </row>
    <row r="15" spans="1:16" ht="15">
      <c r="A15" s="12"/>
      <c r="B15" s="42">
        <v>522</v>
      </c>
      <c r="C15" s="19" t="s">
        <v>28</v>
      </c>
      <c r="D15" s="43">
        <v>509351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509351</v>
      </c>
      <c r="O15" s="44">
        <f t="shared" si="1"/>
        <v>109.72662645411461</v>
      </c>
      <c r="P15" s="9"/>
    </row>
    <row r="16" spans="1:16" ht="15">
      <c r="A16" s="12"/>
      <c r="B16" s="42">
        <v>524</v>
      </c>
      <c r="C16" s="19" t="s">
        <v>29</v>
      </c>
      <c r="D16" s="43">
        <v>260726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260726</v>
      </c>
      <c r="O16" s="44">
        <f t="shared" si="1"/>
        <v>56.166738474795345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17308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4121618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4138926</v>
      </c>
      <c r="O17" s="41">
        <f t="shared" si="1"/>
        <v>891.6255924170616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1643679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1643679</v>
      </c>
      <c r="O18" s="44">
        <f t="shared" si="1"/>
        <v>354.0885394226626</v>
      </c>
      <c r="P18" s="9"/>
    </row>
    <row r="19" spans="1:16" ht="15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986191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986191</v>
      </c>
      <c r="O19" s="44">
        <f t="shared" si="1"/>
        <v>212.44959069366652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631886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631886</v>
      </c>
      <c r="O20" s="44">
        <f t="shared" si="1"/>
        <v>136.12365359758724</v>
      </c>
      <c r="P20" s="9"/>
    </row>
    <row r="21" spans="1:16" ht="15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172917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172917</v>
      </c>
      <c r="O21" s="44">
        <f t="shared" si="1"/>
        <v>37.250538560965104</v>
      </c>
      <c r="P21" s="9"/>
    </row>
    <row r="22" spans="1:16" ht="15">
      <c r="A22" s="12"/>
      <c r="B22" s="42">
        <v>539</v>
      </c>
      <c r="C22" s="19" t="s">
        <v>34</v>
      </c>
      <c r="D22" s="43">
        <v>0</v>
      </c>
      <c r="E22" s="43">
        <v>17308</v>
      </c>
      <c r="F22" s="43">
        <v>0</v>
      </c>
      <c r="G22" s="43">
        <v>0</v>
      </c>
      <c r="H22" s="43">
        <v>0</v>
      </c>
      <c r="I22" s="43">
        <v>686945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704253</v>
      </c>
      <c r="O22" s="44">
        <f t="shared" si="1"/>
        <v>151.7132701421801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375952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375952</v>
      </c>
      <c r="O23" s="41">
        <f t="shared" si="1"/>
        <v>80.98922878069797</v>
      </c>
      <c r="P23" s="10"/>
    </row>
    <row r="24" spans="1:16" ht="15">
      <c r="A24" s="12"/>
      <c r="B24" s="42">
        <v>541</v>
      </c>
      <c r="C24" s="19" t="s">
        <v>62</v>
      </c>
      <c r="D24" s="43">
        <v>375952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375952</v>
      </c>
      <c r="O24" s="44">
        <f t="shared" si="1"/>
        <v>80.98922878069797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707191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707191</v>
      </c>
      <c r="O25" s="41">
        <f t="shared" si="1"/>
        <v>152.3461869883671</v>
      </c>
      <c r="P25" s="9"/>
    </row>
    <row r="26" spans="1:16" ht="15">
      <c r="A26" s="12"/>
      <c r="B26" s="42">
        <v>571</v>
      </c>
      <c r="C26" s="19" t="s">
        <v>38</v>
      </c>
      <c r="D26" s="43">
        <v>101001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101001</v>
      </c>
      <c r="O26" s="44">
        <f t="shared" si="1"/>
        <v>21.75807841447652</v>
      </c>
      <c r="P26" s="9"/>
    </row>
    <row r="27" spans="1:16" ht="15">
      <c r="A27" s="12"/>
      <c r="B27" s="42">
        <v>572</v>
      </c>
      <c r="C27" s="19" t="s">
        <v>63</v>
      </c>
      <c r="D27" s="43">
        <v>540693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540693</v>
      </c>
      <c r="O27" s="44">
        <f t="shared" si="1"/>
        <v>116.47845756139596</v>
      </c>
      <c r="P27" s="9"/>
    </row>
    <row r="28" spans="1:16" ht="15.75" thickBot="1">
      <c r="A28" s="12"/>
      <c r="B28" s="42">
        <v>579</v>
      </c>
      <c r="C28" s="19" t="s">
        <v>40</v>
      </c>
      <c r="D28" s="43">
        <v>65497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65497</v>
      </c>
      <c r="O28" s="44">
        <f t="shared" si="1"/>
        <v>14.109651012494615</v>
      </c>
      <c r="P28" s="9"/>
    </row>
    <row r="29" spans="1:119" ht="16.5" thickBot="1">
      <c r="A29" s="13" t="s">
        <v>10</v>
      </c>
      <c r="B29" s="21"/>
      <c r="C29" s="20"/>
      <c r="D29" s="14">
        <f>SUM(D5,D13,D17,D23,D25)</f>
        <v>5387796</v>
      </c>
      <c r="E29" s="14">
        <f aca="true" t="shared" si="8" ref="E29:M29">SUM(E5,E13,E17,E23,E25)</f>
        <v>95246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4274220</v>
      </c>
      <c r="J29" s="14">
        <f t="shared" si="8"/>
        <v>0</v>
      </c>
      <c r="K29" s="14">
        <f t="shared" si="8"/>
        <v>256700</v>
      </c>
      <c r="L29" s="14">
        <f t="shared" si="8"/>
        <v>0</v>
      </c>
      <c r="M29" s="14">
        <f t="shared" si="8"/>
        <v>0</v>
      </c>
      <c r="N29" s="14">
        <f t="shared" si="4"/>
        <v>10013962</v>
      </c>
      <c r="O29" s="35">
        <f t="shared" si="1"/>
        <v>2157.251615682895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73</v>
      </c>
      <c r="M31" s="90"/>
      <c r="N31" s="90"/>
      <c r="O31" s="39">
        <v>4642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1811758</v>
      </c>
      <c r="E5" s="24">
        <f t="shared" si="0"/>
        <v>940311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189841</v>
      </c>
      <c r="J5" s="24">
        <f t="shared" si="0"/>
        <v>0</v>
      </c>
      <c r="K5" s="24">
        <f t="shared" si="0"/>
        <v>237476</v>
      </c>
      <c r="L5" s="24">
        <f t="shared" si="0"/>
        <v>0</v>
      </c>
      <c r="M5" s="24">
        <f t="shared" si="0"/>
        <v>0</v>
      </c>
      <c r="N5" s="25">
        <f>SUM(D5:M5)</f>
        <v>3179386</v>
      </c>
      <c r="O5" s="30">
        <f aca="true" t="shared" si="1" ref="O5:O31">(N5/O$33)</f>
        <v>696.7753670830593</v>
      </c>
      <c r="P5" s="6"/>
    </row>
    <row r="6" spans="1:16" ht="15">
      <c r="A6" s="12"/>
      <c r="B6" s="42">
        <v>511</v>
      </c>
      <c r="C6" s="19" t="s">
        <v>19</v>
      </c>
      <c r="D6" s="43">
        <v>62848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62848</v>
      </c>
      <c r="O6" s="44">
        <f t="shared" si="1"/>
        <v>13.77339469647162</v>
      </c>
      <c r="P6" s="9"/>
    </row>
    <row r="7" spans="1:16" ht="15">
      <c r="A7" s="12"/>
      <c r="B7" s="42">
        <v>512</v>
      </c>
      <c r="C7" s="19" t="s">
        <v>20</v>
      </c>
      <c r="D7" s="43">
        <v>102222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102222</v>
      </c>
      <c r="O7" s="44">
        <f t="shared" si="1"/>
        <v>22.402366863905325</v>
      </c>
      <c r="P7" s="9"/>
    </row>
    <row r="8" spans="1:16" ht="15">
      <c r="A8" s="12"/>
      <c r="B8" s="42">
        <v>513</v>
      </c>
      <c r="C8" s="19" t="s">
        <v>21</v>
      </c>
      <c r="D8" s="43">
        <v>254954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87397</v>
      </c>
      <c r="L8" s="43">
        <v>0</v>
      </c>
      <c r="M8" s="43">
        <v>0</v>
      </c>
      <c r="N8" s="43">
        <f t="shared" si="2"/>
        <v>342351</v>
      </c>
      <c r="O8" s="44">
        <f t="shared" si="1"/>
        <v>75.0276134122288</v>
      </c>
      <c r="P8" s="9"/>
    </row>
    <row r="9" spans="1:16" ht="15">
      <c r="A9" s="12"/>
      <c r="B9" s="42">
        <v>514</v>
      </c>
      <c r="C9" s="19" t="s">
        <v>22</v>
      </c>
      <c r="D9" s="43">
        <v>174830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174830</v>
      </c>
      <c r="O9" s="44">
        <f t="shared" si="1"/>
        <v>38.314705237782164</v>
      </c>
      <c r="P9" s="9"/>
    </row>
    <row r="10" spans="1:16" ht="15">
      <c r="A10" s="12"/>
      <c r="B10" s="42">
        <v>517</v>
      </c>
      <c r="C10" s="19" t="s">
        <v>23</v>
      </c>
      <c r="D10" s="43">
        <v>11692</v>
      </c>
      <c r="E10" s="43">
        <v>940311</v>
      </c>
      <c r="F10" s="43">
        <v>0</v>
      </c>
      <c r="G10" s="43">
        <v>0</v>
      </c>
      <c r="H10" s="43">
        <v>0</v>
      </c>
      <c r="I10" s="43">
        <v>189841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1141844</v>
      </c>
      <c r="O10" s="44">
        <f t="shared" si="1"/>
        <v>250.23975454744686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150079</v>
      </c>
      <c r="L11" s="43">
        <v>0</v>
      </c>
      <c r="M11" s="43">
        <v>0</v>
      </c>
      <c r="N11" s="43">
        <f t="shared" si="2"/>
        <v>150079</v>
      </c>
      <c r="O11" s="44">
        <f t="shared" si="1"/>
        <v>32.89042296734605</v>
      </c>
      <c r="P11" s="9"/>
    </row>
    <row r="12" spans="1:16" ht="15">
      <c r="A12" s="12"/>
      <c r="B12" s="42">
        <v>519</v>
      </c>
      <c r="C12" s="19" t="s">
        <v>59</v>
      </c>
      <c r="D12" s="43">
        <v>1205212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1205212</v>
      </c>
      <c r="O12" s="44">
        <f t="shared" si="1"/>
        <v>264.12710935787857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1977098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1977098</v>
      </c>
      <c r="O13" s="41">
        <f t="shared" si="1"/>
        <v>433.2890642121411</v>
      </c>
      <c r="P13" s="10"/>
    </row>
    <row r="14" spans="1:16" ht="15">
      <c r="A14" s="12"/>
      <c r="B14" s="42">
        <v>521</v>
      </c>
      <c r="C14" s="19" t="s">
        <v>27</v>
      </c>
      <c r="D14" s="43">
        <v>1235788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1235788</v>
      </c>
      <c r="O14" s="44">
        <f t="shared" si="1"/>
        <v>270.8279640587333</v>
      </c>
      <c r="P14" s="9"/>
    </row>
    <row r="15" spans="1:16" ht="15">
      <c r="A15" s="12"/>
      <c r="B15" s="42">
        <v>522</v>
      </c>
      <c r="C15" s="19" t="s">
        <v>28</v>
      </c>
      <c r="D15" s="43">
        <v>503613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503613</v>
      </c>
      <c r="O15" s="44">
        <f t="shared" si="1"/>
        <v>110.36883629191321</v>
      </c>
      <c r="P15" s="9"/>
    </row>
    <row r="16" spans="1:16" ht="15">
      <c r="A16" s="12"/>
      <c r="B16" s="42">
        <v>524</v>
      </c>
      <c r="C16" s="19" t="s">
        <v>29</v>
      </c>
      <c r="D16" s="43">
        <v>237697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237697</v>
      </c>
      <c r="O16" s="44">
        <f t="shared" si="1"/>
        <v>52.09226386149463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0</v>
      </c>
      <c r="E17" s="29">
        <f t="shared" si="5"/>
        <v>28428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3754677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3783105</v>
      </c>
      <c r="O17" s="41">
        <f t="shared" si="1"/>
        <v>829.0828402366864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1562622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1562622</v>
      </c>
      <c r="O18" s="44">
        <f t="shared" si="1"/>
        <v>342.45496383957925</v>
      </c>
      <c r="P18" s="9"/>
    </row>
    <row r="19" spans="1:16" ht="15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876366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876366</v>
      </c>
      <c r="O19" s="44">
        <f t="shared" si="1"/>
        <v>192.05917159763314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584735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584735</v>
      </c>
      <c r="O20" s="44">
        <f t="shared" si="1"/>
        <v>128.1470523778216</v>
      </c>
      <c r="P20" s="9"/>
    </row>
    <row r="21" spans="1:16" ht="15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201386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201386</v>
      </c>
      <c r="O21" s="44">
        <f t="shared" si="1"/>
        <v>44.13456059609906</v>
      </c>
      <c r="P21" s="9"/>
    </row>
    <row r="22" spans="1:16" ht="15">
      <c r="A22" s="12"/>
      <c r="B22" s="42">
        <v>539</v>
      </c>
      <c r="C22" s="19" t="s">
        <v>34</v>
      </c>
      <c r="D22" s="43">
        <v>0</v>
      </c>
      <c r="E22" s="43">
        <v>28428</v>
      </c>
      <c r="F22" s="43">
        <v>0</v>
      </c>
      <c r="G22" s="43">
        <v>0</v>
      </c>
      <c r="H22" s="43">
        <v>0</v>
      </c>
      <c r="I22" s="43">
        <v>529568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557996</v>
      </c>
      <c r="O22" s="44">
        <f t="shared" si="1"/>
        <v>122.28709182555336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177459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177459</v>
      </c>
      <c r="O23" s="41">
        <f t="shared" si="1"/>
        <v>38.89086127547666</v>
      </c>
      <c r="P23" s="10"/>
    </row>
    <row r="24" spans="1:16" ht="15">
      <c r="A24" s="12"/>
      <c r="B24" s="42">
        <v>541</v>
      </c>
      <c r="C24" s="19" t="s">
        <v>62</v>
      </c>
      <c r="D24" s="43">
        <v>177459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177459</v>
      </c>
      <c r="O24" s="44">
        <f t="shared" si="1"/>
        <v>38.89086127547666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638319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638319</v>
      </c>
      <c r="O25" s="41">
        <f t="shared" si="1"/>
        <v>139.89020381328075</v>
      </c>
      <c r="P25" s="9"/>
    </row>
    <row r="26" spans="1:16" ht="15">
      <c r="A26" s="12"/>
      <c r="B26" s="42">
        <v>571</v>
      </c>
      <c r="C26" s="19" t="s">
        <v>38</v>
      </c>
      <c r="D26" s="43">
        <v>87537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87537</v>
      </c>
      <c r="O26" s="44">
        <f t="shared" si="1"/>
        <v>19.184089414858647</v>
      </c>
      <c r="P26" s="9"/>
    </row>
    <row r="27" spans="1:16" ht="15">
      <c r="A27" s="12"/>
      <c r="B27" s="42">
        <v>572</v>
      </c>
      <c r="C27" s="19" t="s">
        <v>63</v>
      </c>
      <c r="D27" s="43">
        <v>472294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472294</v>
      </c>
      <c r="O27" s="44">
        <f t="shared" si="1"/>
        <v>103.50515012053474</v>
      </c>
      <c r="P27" s="9"/>
    </row>
    <row r="28" spans="1:16" ht="15">
      <c r="A28" s="12"/>
      <c r="B28" s="42">
        <v>579</v>
      </c>
      <c r="C28" s="19" t="s">
        <v>40</v>
      </c>
      <c r="D28" s="43">
        <v>78488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78488</v>
      </c>
      <c r="O28" s="44">
        <f t="shared" si="1"/>
        <v>17.200964277887355</v>
      </c>
      <c r="P28" s="9"/>
    </row>
    <row r="29" spans="1:16" ht="15.75">
      <c r="A29" s="26" t="s">
        <v>64</v>
      </c>
      <c r="B29" s="27"/>
      <c r="C29" s="28"/>
      <c r="D29" s="29">
        <f aca="true" t="shared" si="8" ref="D29:M29">SUM(D30:D30)</f>
        <v>245800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245800</v>
      </c>
      <c r="O29" s="41">
        <f t="shared" si="1"/>
        <v>53.868069252684634</v>
      </c>
      <c r="P29" s="9"/>
    </row>
    <row r="30" spans="1:16" ht="15.75" thickBot="1">
      <c r="A30" s="12"/>
      <c r="B30" s="42">
        <v>581</v>
      </c>
      <c r="C30" s="19" t="s">
        <v>65</v>
      </c>
      <c r="D30" s="43">
        <v>245800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245800</v>
      </c>
      <c r="O30" s="44">
        <f t="shared" si="1"/>
        <v>53.868069252684634</v>
      </c>
      <c r="P30" s="9"/>
    </row>
    <row r="31" spans="1:119" ht="16.5" thickBot="1">
      <c r="A31" s="13" t="s">
        <v>10</v>
      </c>
      <c r="B31" s="21"/>
      <c r="C31" s="20"/>
      <c r="D31" s="14">
        <f>SUM(D5,D13,D17,D23,D25,D29)</f>
        <v>4850434</v>
      </c>
      <c r="E31" s="14">
        <f aca="true" t="shared" si="9" ref="E31:M31">SUM(E5,E13,E17,E23,E25,E29)</f>
        <v>968739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3944518</v>
      </c>
      <c r="J31" s="14">
        <f t="shared" si="9"/>
        <v>0</v>
      </c>
      <c r="K31" s="14">
        <f t="shared" si="9"/>
        <v>237476</v>
      </c>
      <c r="L31" s="14">
        <f t="shared" si="9"/>
        <v>0</v>
      </c>
      <c r="M31" s="14">
        <f t="shared" si="9"/>
        <v>0</v>
      </c>
      <c r="N31" s="14">
        <f t="shared" si="4"/>
        <v>10001167</v>
      </c>
      <c r="O31" s="35">
        <f t="shared" si="1"/>
        <v>2191.796405873329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71</v>
      </c>
      <c r="M33" s="90"/>
      <c r="N33" s="90"/>
      <c r="O33" s="39">
        <v>4563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3680890</v>
      </c>
      <c r="E5" s="56">
        <f t="shared" si="0"/>
        <v>80953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191054</v>
      </c>
      <c r="J5" s="56">
        <f t="shared" si="0"/>
        <v>0</v>
      </c>
      <c r="K5" s="56">
        <f t="shared" si="0"/>
        <v>181593</v>
      </c>
      <c r="L5" s="56">
        <f t="shared" si="0"/>
        <v>0</v>
      </c>
      <c r="M5" s="56">
        <f t="shared" si="0"/>
        <v>0</v>
      </c>
      <c r="N5" s="57">
        <f>SUM(D5:M5)</f>
        <v>4134490</v>
      </c>
      <c r="O5" s="58">
        <f aca="true" t="shared" si="1" ref="O5:O31">(N5/O$33)</f>
        <v>914.3056169836356</v>
      </c>
      <c r="P5" s="59"/>
    </row>
    <row r="6" spans="1:16" ht="15">
      <c r="A6" s="61"/>
      <c r="B6" s="62">
        <v>511</v>
      </c>
      <c r="C6" s="63" t="s">
        <v>19</v>
      </c>
      <c r="D6" s="64">
        <v>55364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72449</v>
      </c>
      <c r="L6" s="64">
        <v>0</v>
      </c>
      <c r="M6" s="64">
        <v>0</v>
      </c>
      <c r="N6" s="64">
        <f>SUM(D6:M6)</f>
        <v>127813</v>
      </c>
      <c r="O6" s="65">
        <f t="shared" si="1"/>
        <v>28.264705882352942</v>
      </c>
      <c r="P6" s="66"/>
    </row>
    <row r="7" spans="1:16" ht="15">
      <c r="A7" s="61"/>
      <c r="B7" s="62">
        <v>512</v>
      </c>
      <c r="C7" s="63" t="s">
        <v>20</v>
      </c>
      <c r="D7" s="64">
        <v>164727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164727</v>
      </c>
      <c r="O7" s="65">
        <f t="shared" si="1"/>
        <v>36.42790800530739</v>
      </c>
      <c r="P7" s="66"/>
    </row>
    <row r="8" spans="1:16" ht="15">
      <c r="A8" s="61"/>
      <c r="B8" s="62">
        <v>513</v>
      </c>
      <c r="C8" s="63" t="s">
        <v>21</v>
      </c>
      <c r="D8" s="64">
        <v>387145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387145</v>
      </c>
      <c r="O8" s="65">
        <f t="shared" si="1"/>
        <v>85.61366651923927</v>
      </c>
      <c r="P8" s="66"/>
    </row>
    <row r="9" spans="1:16" ht="15">
      <c r="A9" s="61"/>
      <c r="B9" s="62">
        <v>514</v>
      </c>
      <c r="C9" s="63" t="s">
        <v>22</v>
      </c>
      <c r="D9" s="64">
        <v>162640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162640</v>
      </c>
      <c r="O9" s="65">
        <f t="shared" si="1"/>
        <v>35.96638655462185</v>
      </c>
      <c r="P9" s="66"/>
    </row>
    <row r="10" spans="1:16" ht="15">
      <c r="A10" s="61"/>
      <c r="B10" s="62">
        <v>517</v>
      </c>
      <c r="C10" s="63" t="s">
        <v>23</v>
      </c>
      <c r="D10" s="64">
        <v>18814</v>
      </c>
      <c r="E10" s="64">
        <v>80953</v>
      </c>
      <c r="F10" s="64">
        <v>0</v>
      </c>
      <c r="G10" s="64">
        <v>0</v>
      </c>
      <c r="H10" s="64">
        <v>0</v>
      </c>
      <c r="I10" s="64">
        <v>191054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290821</v>
      </c>
      <c r="O10" s="65">
        <f t="shared" si="1"/>
        <v>64.312472357364</v>
      </c>
      <c r="P10" s="66"/>
    </row>
    <row r="11" spans="1:16" ht="15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109144</v>
      </c>
      <c r="L11" s="64">
        <v>0</v>
      </c>
      <c r="M11" s="64">
        <v>0</v>
      </c>
      <c r="N11" s="64">
        <f t="shared" si="2"/>
        <v>109144</v>
      </c>
      <c r="O11" s="65">
        <f t="shared" si="1"/>
        <v>24.13622291021672</v>
      </c>
      <c r="P11" s="66"/>
    </row>
    <row r="12" spans="1:16" ht="15">
      <c r="A12" s="61"/>
      <c r="B12" s="62">
        <v>519</v>
      </c>
      <c r="C12" s="63" t="s">
        <v>59</v>
      </c>
      <c r="D12" s="64">
        <v>2892200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2892200</v>
      </c>
      <c r="O12" s="65">
        <f t="shared" si="1"/>
        <v>639.5842547545334</v>
      </c>
      <c r="P12" s="66"/>
    </row>
    <row r="13" spans="1:16" ht="15.75">
      <c r="A13" s="67" t="s">
        <v>26</v>
      </c>
      <c r="B13" s="68"/>
      <c r="C13" s="69"/>
      <c r="D13" s="70">
        <f aca="true" t="shared" si="3" ref="D13:M13">SUM(D14:D16)</f>
        <v>1966020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31">SUM(D13:M13)</f>
        <v>1966020</v>
      </c>
      <c r="O13" s="72">
        <f t="shared" si="1"/>
        <v>434.76780185758514</v>
      </c>
      <c r="P13" s="73"/>
    </row>
    <row r="14" spans="1:16" ht="15">
      <c r="A14" s="61"/>
      <c r="B14" s="62">
        <v>521</v>
      </c>
      <c r="C14" s="63" t="s">
        <v>27</v>
      </c>
      <c r="D14" s="64">
        <v>1277453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1277453</v>
      </c>
      <c r="O14" s="65">
        <f t="shared" si="1"/>
        <v>282.4973463069438</v>
      </c>
      <c r="P14" s="66"/>
    </row>
    <row r="15" spans="1:16" ht="15">
      <c r="A15" s="61"/>
      <c r="B15" s="62">
        <v>522</v>
      </c>
      <c r="C15" s="63" t="s">
        <v>28</v>
      </c>
      <c r="D15" s="64">
        <v>482034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482034</v>
      </c>
      <c r="O15" s="65">
        <f t="shared" si="1"/>
        <v>106.59752321981424</v>
      </c>
      <c r="P15" s="66"/>
    </row>
    <row r="16" spans="1:16" ht="15">
      <c r="A16" s="61"/>
      <c r="B16" s="62">
        <v>524</v>
      </c>
      <c r="C16" s="63" t="s">
        <v>29</v>
      </c>
      <c r="D16" s="64">
        <v>206533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206533</v>
      </c>
      <c r="O16" s="65">
        <f t="shared" si="1"/>
        <v>45.67293233082707</v>
      </c>
      <c r="P16" s="66"/>
    </row>
    <row r="17" spans="1:16" ht="15.75">
      <c r="A17" s="67" t="s">
        <v>30</v>
      </c>
      <c r="B17" s="68"/>
      <c r="C17" s="69"/>
      <c r="D17" s="70">
        <f aca="true" t="shared" si="5" ref="D17:M17">SUM(D18:D22)</f>
        <v>9083</v>
      </c>
      <c r="E17" s="70">
        <f t="shared" si="5"/>
        <v>35955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3309870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3354908</v>
      </c>
      <c r="O17" s="72">
        <f t="shared" si="1"/>
        <v>741.9080053073861</v>
      </c>
      <c r="P17" s="73"/>
    </row>
    <row r="18" spans="1:16" ht="15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1445188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1445188</v>
      </c>
      <c r="O18" s="65">
        <f t="shared" si="1"/>
        <v>319.5904467049978</v>
      </c>
      <c r="P18" s="66"/>
    </row>
    <row r="19" spans="1:16" ht="15">
      <c r="A19" s="61"/>
      <c r="B19" s="62">
        <v>534</v>
      </c>
      <c r="C19" s="63" t="s">
        <v>60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820735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820735</v>
      </c>
      <c r="O19" s="65">
        <f t="shared" si="1"/>
        <v>181.49823087129587</v>
      </c>
      <c r="P19" s="66"/>
    </row>
    <row r="20" spans="1:16" ht="15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598417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598417</v>
      </c>
      <c r="O20" s="65">
        <f t="shared" si="1"/>
        <v>132.3345864661654</v>
      </c>
      <c r="P20" s="66"/>
    </row>
    <row r="21" spans="1:16" ht="15">
      <c r="A21" s="61"/>
      <c r="B21" s="62">
        <v>538</v>
      </c>
      <c r="C21" s="63" t="s">
        <v>61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130079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130079</v>
      </c>
      <c r="O21" s="65">
        <f t="shared" si="1"/>
        <v>28.765811587793014</v>
      </c>
      <c r="P21" s="66"/>
    </row>
    <row r="22" spans="1:16" ht="15">
      <c r="A22" s="61"/>
      <c r="B22" s="62">
        <v>539</v>
      </c>
      <c r="C22" s="63" t="s">
        <v>34</v>
      </c>
      <c r="D22" s="64">
        <v>9083</v>
      </c>
      <c r="E22" s="64">
        <v>35955</v>
      </c>
      <c r="F22" s="64">
        <v>0</v>
      </c>
      <c r="G22" s="64">
        <v>0</v>
      </c>
      <c r="H22" s="64">
        <v>0</v>
      </c>
      <c r="I22" s="64">
        <v>315451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360489</v>
      </c>
      <c r="O22" s="65">
        <f t="shared" si="1"/>
        <v>79.71892967713401</v>
      </c>
      <c r="P22" s="66"/>
    </row>
    <row r="23" spans="1:16" ht="15.75">
      <c r="A23" s="67" t="s">
        <v>35</v>
      </c>
      <c r="B23" s="68"/>
      <c r="C23" s="69"/>
      <c r="D23" s="70">
        <f aca="true" t="shared" si="6" ref="D23:M23">SUM(D24:D24)</f>
        <v>196773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196773</v>
      </c>
      <c r="O23" s="72">
        <f t="shared" si="1"/>
        <v>43.51459531180893</v>
      </c>
      <c r="P23" s="73"/>
    </row>
    <row r="24" spans="1:16" ht="15">
      <c r="A24" s="61"/>
      <c r="B24" s="62">
        <v>541</v>
      </c>
      <c r="C24" s="63" t="s">
        <v>62</v>
      </c>
      <c r="D24" s="64">
        <v>196773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196773</v>
      </c>
      <c r="O24" s="65">
        <f t="shared" si="1"/>
        <v>43.51459531180893</v>
      </c>
      <c r="P24" s="66"/>
    </row>
    <row r="25" spans="1:16" ht="15.75">
      <c r="A25" s="67" t="s">
        <v>37</v>
      </c>
      <c r="B25" s="68"/>
      <c r="C25" s="69"/>
      <c r="D25" s="70">
        <f aca="true" t="shared" si="7" ref="D25:M25">SUM(D26:D28)</f>
        <v>624174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624174</v>
      </c>
      <c r="O25" s="72">
        <f t="shared" si="1"/>
        <v>138.03051747014595</v>
      </c>
      <c r="P25" s="66"/>
    </row>
    <row r="26" spans="1:16" ht="15">
      <c r="A26" s="61"/>
      <c r="B26" s="62">
        <v>571</v>
      </c>
      <c r="C26" s="63" t="s">
        <v>38</v>
      </c>
      <c r="D26" s="64">
        <v>79774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79774</v>
      </c>
      <c r="O26" s="65">
        <f t="shared" si="1"/>
        <v>17.641309155241043</v>
      </c>
      <c r="P26" s="66"/>
    </row>
    <row r="27" spans="1:16" ht="15">
      <c r="A27" s="61"/>
      <c r="B27" s="62">
        <v>572</v>
      </c>
      <c r="C27" s="63" t="s">
        <v>63</v>
      </c>
      <c r="D27" s="64">
        <v>474139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474139</v>
      </c>
      <c r="O27" s="65">
        <f t="shared" si="1"/>
        <v>104.8516143299425</v>
      </c>
      <c r="P27" s="66"/>
    </row>
    <row r="28" spans="1:16" ht="15">
      <c r="A28" s="61"/>
      <c r="B28" s="62">
        <v>579</v>
      </c>
      <c r="C28" s="63" t="s">
        <v>40</v>
      </c>
      <c r="D28" s="64">
        <v>70261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70261</v>
      </c>
      <c r="O28" s="65">
        <f t="shared" si="1"/>
        <v>15.537593984962406</v>
      </c>
      <c r="P28" s="66"/>
    </row>
    <row r="29" spans="1:16" ht="15.75">
      <c r="A29" s="67" t="s">
        <v>64</v>
      </c>
      <c r="B29" s="68"/>
      <c r="C29" s="69"/>
      <c r="D29" s="70">
        <f aca="true" t="shared" si="8" ref="D29:M29">SUM(D30:D30)</f>
        <v>0</v>
      </c>
      <c r="E29" s="70">
        <f t="shared" si="8"/>
        <v>0</v>
      </c>
      <c r="F29" s="70">
        <f t="shared" si="8"/>
        <v>0</v>
      </c>
      <c r="G29" s="70">
        <f t="shared" si="8"/>
        <v>0</v>
      </c>
      <c r="H29" s="70">
        <f t="shared" si="8"/>
        <v>0</v>
      </c>
      <c r="I29" s="70">
        <f t="shared" si="8"/>
        <v>230285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230285</v>
      </c>
      <c r="O29" s="72">
        <f t="shared" si="1"/>
        <v>50.92547545333923</v>
      </c>
      <c r="P29" s="66"/>
    </row>
    <row r="30" spans="1:16" ht="15.75" thickBot="1">
      <c r="A30" s="61"/>
      <c r="B30" s="62">
        <v>581</v>
      </c>
      <c r="C30" s="63" t="s">
        <v>65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230285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230285</v>
      </c>
      <c r="O30" s="65">
        <f t="shared" si="1"/>
        <v>50.92547545333923</v>
      </c>
      <c r="P30" s="66"/>
    </row>
    <row r="31" spans="1:119" ht="16.5" thickBot="1">
      <c r="A31" s="74" t="s">
        <v>10</v>
      </c>
      <c r="B31" s="75"/>
      <c r="C31" s="76"/>
      <c r="D31" s="77">
        <f>SUM(D5,D13,D17,D23,D25,D29)</f>
        <v>6476940</v>
      </c>
      <c r="E31" s="77">
        <f aca="true" t="shared" si="9" ref="E31:M31">SUM(E5,E13,E17,E23,E25,E29)</f>
        <v>116908</v>
      </c>
      <c r="F31" s="77">
        <f t="shared" si="9"/>
        <v>0</v>
      </c>
      <c r="G31" s="77">
        <f t="shared" si="9"/>
        <v>0</v>
      </c>
      <c r="H31" s="77">
        <f t="shared" si="9"/>
        <v>0</v>
      </c>
      <c r="I31" s="77">
        <f t="shared" si="9"/>
        <v>3731209</v>
      </c>
      <c r="J31" s="77">
        <f t="shared" si="9"/>
        <v>0</v>
      </c>
      <c r="K31" s="77">
        <f t="shared" si="9"/>
        <v>181593</v>
      </c>
      <c r="L31" s="77">
        <f t="shared" si="9"/>
        <v>0</v>
      </c>
      <c r="M31" s="77">
        <f t="shared" si="9"/>
        <v>0</v>
      </c>
      <c r="N31" s="77">
        <f t="shared" si="4"/>
        <v>10506650</v>
      </c>
      <c r="O31" s="78">
        <f t="shared" si="1"/>
        <v>2323.452012383901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5" ht="15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 ht="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4" t="s">
        <v>66</v>
      </c>
      <c r="M33" s="114"/>
      <c r="N33" s="114"/>
      <c r="O33" s="88">
        <v>4522</v>
      </c>
    </row>
    <row r="34" spans="1:15" ht="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ht="15.75" customHeight="1" thickBot="1">
      <c r="A35" s="118" t="s">
        <v>47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2262162</v>
      </c>
      <c r="E5" s="24">
        <f t="shared" si="0"/>
        <v>77832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202357</v>
      </c>
      <c r="J5" s="24">
        <f t="shared" si="0"/>
        <v>0</v>
      </c>
      <c r="K5" s="24">
        <f t="shared" si="0"/>
        <v>131421</v>
      </c>
      <c r="L5" s="24">
        <f t="shared" si="0"/>
        <v>0</v>
      </c>
      <c r="M5" s="24">
        <f t="shared" si="0"/>
        <v>0</v>
      </c>
      <c r="N5" s="25">
        <f>SUM(D5:M5)</f>
        <v>2673772</v>
      </c>
      <c r="O5" s="30">
        <f aca="true" t="shared" si="1" ref="O5:O31">(N5/O$33)</f>
        <v>592.8541019955654</v>
      </c>
      <c r="P5" s="6"/>
    </row>
    <row r="6" spans="1:16" ht="15">
      <c r="A6" s="12"/>
      <c r="B6" s="42">
        <v>511</v>
      </c>
      <c r="C6" s="19" t="s">
        <v>19</v>
      </c>
      <c r="D6" s="43">
        <v>56092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56092</v>
      </c>
      <c r="O6" s="44">
        <f t="shared" si="1"/>
        <v>12.437250554323725</v>
      </c>
      <c r="P6" s="9"/>
    </row>
    <row r="7" spans="1:16" ht="15">
      <c r="A7" s="12"/>
      <c r="B7" s="42">
        <v>512</v>
      </c>
      <c r="C7" s="19" t="s">
        <v>20</v>
      </c>
      <c r="D7" s="43">
        <v>148703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148703</v>
      </c>
      <c r="O7" s="44">
        <f t="shared" si="1"/>
        <v>32.97184035476718</v>
      </c>
      <c r="P7" s="9"/>
    </row>
    <row r="8" spans="1:16" ht="15">
      <c r="A8" s="12"/>
      <c r="B8" s="42">
        <v>513</v>
      </c>
      <c r="C8" s="19" t="s">
        <v>21</v>
      </c>
      <c r="D8" s="43">
        <v>375588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58155</v>
      </c>
      <c r="L8" s="43">
        <v>0</v>
      </c>
      <c r="M8" s="43">
        <v>0</v>
      </c>
      <c r="N8" s="43">
        <f t="shared" si="2"/>
        <v>433743</v>
      </c>
      <c r="O8" s="44">
        <f t="shared" si="1"/>
        <v>96.17361419068736</v>
      </c>
      <c r="P8" s="9"/>
    </row>
    <row r="9" spans="1:16" ht="15">
      <c r="A9" s="12"/>
      <c r="B9" s="42">
        <v>514</v>
      </c>
      <c r="C9" s="19" t="s">
        <v>22</v>
      </c>
      <c r="D9" s="43">
        <v>183220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183220</v>
      </c>
      <c r="O9" s="44">
        <f t="shared" si="1"/>
        <v>40.62527716186253</v>
      </c>
      <c r="P9" s="9"/>
    </row>
    <row r="10" spans="1:16" ht="15">
      <c r="A10" s="12"/>
      <c r="B10" s="42">
        <v>517</v>
      </c>
      <c r="C10" s="19" t="s">
        <v>23</v>
      </c>
      <c r="D10" s="43">
        <v>18817</v>
      </c>
      <c r="E10" s="43">
        <v>77832</v>
      </c>
      <c r="F10" s="43">
        <v>0</v>
      </c>
      <c r="G10" s="43">
        <v>0</v>
      </c>
      <c r="H10" s="43">
        <v>0</v>
      </c>
      <c r="I10" s="43">
        <v>202357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299006</v>
      </c>
      <c r="O10" s="44">
        <f t="shared" si="1"/>
        <v>66.29844789356984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73266</v>
      </c>
      <c r="L11" s="43">
        <v>0</v>
      </c>
      <c r="M11" s="43">
        <v>0</v>
      </c>
      <c r="N11" s="43">
        <f t="shared" si="2"/>
        <v>73266</v>
      </c>
      <c r="O11" s="44">
        <f t="shared" si="1"/>
        <v>16.245232815964524</v>
      </c>
      <c r="P11" s="9"/>
    </row>
    <row r="12" spans="1:16" ht="15">
      <c r="A12" s="12"/>
      <c r="B12" s="42">
        <v>519</v>
      </c>
      <c r="C12" s="19" t="s">
        <v>25</v>
      </c>
      <c r="D12" s="43">
        <v>1479742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1479742</v>
      </c>
      <c r="O12" s="44">
        <f t="shared" si="1"/>
        <v>328.10243902439026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1937755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1">SUM(D13:M13)</f>
        <v>1937755</v>
      </c>
      <c r="O13" s="41">
        <f t="shared" si="1"/>
        <v>429.65742793791577</v>
      </c>
      <c r="P13" s="10"/>
    </row>
    <row r="14" spans="1:16" ht="15">
      <c r="A14" s="12"/>
      <c r="B14" s="42">
        <v>521</v>
      </c>
      <c r="C14" s="19" t="s">
        <v>27</v>
      </c>
      <c r="D14" s="43">
        <v>1236272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1236272</v>
      </c>
      <c r="O14" s="44">
        <f t="shared" si="1"/>
        <v>274.1179600886918</v>
      </c>
      <c r="P14" s="9"/>
    </row>
    <row r="15" spans="1:16" ht="15">
      <c r="A15" s="12"/>
      <c r="B15" s="42">
        <v>522</v>
      </c>
      <c r="C15" s="19" t="s">
        <v>28</v>
      </c>
      <c r="D15" s="43">
        <v>493001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493001</v>
      </c>
      <c r="O15" s="44">
        <f t="shared" si="1"/>
        <v>109.31286031042129</v>
      </c>
      <c r="P15" s="9"/>
    </row>
    <row r="16" spans="1:16" ht="15">
      <c r="A16" s="12"/>
      <c r="B16" s="42">
        <v>524</v>
      </c>
      <c r="C16" s="19" t="s">
        <v>29</v>
      </c>
      <c r="D16" s="43">
        <v>208482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208482</v>
      </c>
      <c r="O16" s="44">
        <f t="shared" si="1"/>
        <v>46.22660753880266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SUM(D18:D22)</f>
        <v>31088</v>
      </c>
      <c r="E17" s="29">
        <f t="shared" si="5"/>
        <v>1318652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3083153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4432893</v>
      </c>
      <c r="O17" s="41">
        <f t="shared" si="1"/>
        <v>982.9031042128603</v>
      </c>
      <c r="P17" s="10"/>
    </row>
    <row r="18" spans="1:16" ht="15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1391455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1391455</v>
      </c>
      <c r="O18" s="44">
        <f t="shared" si="1"/>
        <v>308.52660753880264</v>
      </c>
      <c r="P18" s="9"/>
    </row>
    <row r="19" spans="1:16" ht="15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791238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791238</v>
      </c>
      <c r="O19" s="44">
        <f t="shared" si="1"/>
        <v>175.44079822616408</v>
      </c>
      <c r="P19" s="9"/>
    </row>
    <row r="20" spans="1:16" ht="15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465080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465080</v>
      </c>
      <c r="O20" s="44">
        <f t="shared" si="1"/>
        <v>103.1219512195122</v>
      </c>
      <c r="P20" s="9"/>
    </row>
    <row r="21" spans="1:16" ht="15">
      <c r="A21" s="12"/>
      <c r="B21" s="42">
        <v>538</v>
      </c>
      <c r="C21" s="19" t="s">
        <v>51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121570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121570</v>
      </c>
      <c r="O21" s="44">
        <f t="shared" si="1"/>
        <v>26.955654101995567</v>
      </c>
      <c r="P21" s="9"/>
    </row>
    <row r="22" spans="1:16" ht="15">
      <c r="A22" s="12"/>
      <c r="B22" s="42">
        <v>539</v>
      </c>
      <c r="C22" s="19" t="s">
        <v>34</v>
      </c>
      <c r="D22" s="43">
        <v>31088</v>
      </c>
      <c r="E22" s="43">
        <v>1318652</v>
      </c>
      <c r="F22" s="43">
        <v>0</v>
      </c>
      <c r="G22" s="43">
        <v>0</v>
      </c>
      <c r="H22" s="43">
        <v>0</v>
      </c>
      <c r="I22" s="43">
        <v>313810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1663550</v>
      </c>
      <c r="O22" s="44">
        <f t="shared" si="1"/>
        <v>368.8580931263858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115020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115020</v>
      </c>
      <c r="O23" s="41">
        <f t="shared" si="1"/>
        <v>25.503325942350333</v>
      </c>
      <c r="P23" s="10"/>
    </row>
    <row r="24" spans="1:16" ht="15">
      <c r="A24" s="12"/>
      <c r="B24" s="42">
        <v>541</v>
      </c>
      <c r="C24" s="19" t="s">
        <v>36</v>
      </c>
      <c r="D24" s="43">
        <v>115020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115020</v>
      </c>
      <c r="O24" s="44">
        <f t="shared" si="1"/>
        <v>25.503325942350333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SUM(D26:D28)</f>
        <v>613113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613113</v>
      </c>
      <c r="O25" s="41">
        <f t="shared" si="1"/>
        <v>135.94523281596452</v>
      </c>
      <c r="P25" s="9"/>
    </row>
    <row r="26" spans="1:16" ht="15">
      <c r="A26" s="12"/>
      <c r="B26" s="42">
        <v>571</v>
      </c>
      <c r="C26" s="19" t="s">
        <v>38</v>
      </c>
      <c r="D26" s="43">
        <v>74928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74928</v>
      </c>
      <c r="O26" s="44">
        <f t="shared" si="1"/>
        <v>16.613747228381374</v>
      </c>
      <c r="P26" s="9"/>
    </row>
    <row r="27" spans="1:16" ht="15">
      <c r="A27" s="12"/>
      <c r="B27" s="42">
        <v>572</v>
      </c>
      <c r="C27" s="19" t="s">
        <v>39</v>
      </c>
      <c r="D27" s="43">
        <v>492519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492519</v>
      </c>
      <c r="O27" s="44">
        <f t="shared" si="1"/>
        <v>109.2059866962306</v>
      </c>
      <c r="P27" s="9"/>
    </row>
    <row r="28" spans="1:16" ht="15">
      <c r="A28" s="12"/>
      <c r="B28" s="42">
        <v>579</v>
      </c>
      <c r="C28" s="19" t="s">
        <v>40</v>
      </c>
      <c r="D28" s="43">
        <v>45666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45666</v>
      </c>
      <c r="O28" s="44">
        <f t="shared" si="1"/>
        <v>10.12549889135255</v>
      </c>
      <c r="P28" s="9"/>
    </row>
    <row r="29" spans="1:16" ht="15.75">
      <c r="A29" s="26" t="s">
        <v>42</v>
      </c>
      <c r="B29" s="27"/>
      <c r="C29" s="28"/>
      <c r="D29" s="29">
        <f aca="true" t="shared" si="8" ref="D29:M29">SUM(D30:D30)</f>
        <v>0</v>
      </c>
      <c r="E29" s="29">
        <f t="shared" si="8"/>
        <v>388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321779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322167</v>
      </c>
      <c r="O29" s="41">
        <f t="shared" si="1"/>
        <v>71.4339246119734</v>
      </c>
      <c r="P29" s="9"/>
    </row>
    <row r="30" spans="1:16" ht="15.75" thickBot="1">
      <c r="A30" s="12"/>
      <c r="B30" s="42">
        <v>581</v>
      </c>
      <c r="C30" s="19" t="s">
        <v>41</v>
      </c>
      <c r="D30" s="43">
        <v>0</v>
      </c>
      <c r="E30" s="43">
        <v>388</v>
      </c>
      <c r="F30" s="43">
        <v>0</v>
      </c>
      <c r="G30" s="43">
        <v>0</v>
      </c>
      <c r="H30" s="43">
        <v>0</v>
      </c>
      <c r="I30" s="43">
        <v>321779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322167</v>
      </c>
      <c r="O30" s="44">
        <f t="shared" si="1"/>
        <v>71.4339246119734</v>
      </c>
      <c r="P30" s="9"/>
    </row>
    <row r="31" spans="1:119" ht="16.5" thickBot="1">
      <c r="A31" s="13" t="s">
        <v>10</v>
      </c>
      <c r="B31" s="21"/>
      <c r="C31" s="20"/>
      <c r="D31" s="14">
        <f>SUM(D5,D13,D17,D23,D25,D29)</f>
        <v>4959138</v>
      </c>
      <c r="E31" s="14">
        <f aca="true" t="shared" si="9" ref="E31:M31">SUM(E5,E13,E17,E23,E25,E29)</f>
        <v>1396872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3607289</v>
      </c>
      <c r="J31" s="14">
        <f t="shared" si="9"/>
        <v>0</v>
      </c>
      <c r="K31" s="14">
        <f t="shared" si="9"/>
        <v>131421</v>
      </c>
      <c r="L31" s="14">
        <f t="shared" si="9"/>
        <v>0</v>
      </c>
      <c r="M31" s="14">
        <f t="shared" si="9"/>
        <v>0</v>
      </c>
      <c r="N31" s="14">
        <f t="shared" si="4"/>
        <v>10094720</v>
      </c>
      <c r="O31" s="35">
        <f t="shared" si="1"/>
        <v>2238.29711751663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57</v>
      </c>
      <c r="M33" s="90"/>
      <c r="N33" s="90"/>
      <c r="O33" s="39">
        <v>4510</v>
      </c>
    </row>
    <row r="34" spans="1:15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2022-09-26T20:46:36Z</cp:lastPrinted>
  <dcterms:created xsi:type="dcterms:W3CDTF">2000-08-31T21:26:31Z</dcterms:created>
  <dcterms:modified xsi:type="dcterms:W3CDTF">2022-09-26T20:46:40Z</dcterms:modified>
  <cp:category/>
  <cp:version/>
  <cp:contentType/>
  <cp:contentStatus/>
</cp:coreProperties>
</file>