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'2008'!$A$1:$O$87</definedName>
    <definedName name="_xlnm.Print_Area" localSheetId="12">'2009'!$A$1:$O$87</definedName>
    <definedName name="_xlnm.Print_Area" localSheetId="11">'2010'!$A$1:$O$87</definedName>
    <definedName name="_xlnm.Print_Area" localSheetId="10">'2011'!$A$1:$O$85</definedName>
    <definedName name="_xlnm.Print_Area" localSheetId="9">'2012'!$A$1:$O$85</definedName>
    <definedName name="_xlnm.Print_Area" localSheetId="8">'2013'!$A$1:$O$80</definedName>
    <definedName name="_xlnm.Print_Area" localSheetId="7">'2014'!$A$1:$O$85</definedName>
    <definedName name="_xlnm.Print_Area" localSheetId="6">'2015'!$A$1:$O$86</definedName>
    <definedName name="_xlnm.Print_Area" localSheetId="5">'2016'!$A$1:$O$81</definedName>
    <definedName name="_xlnm.Print_Area" localSheetId="4">'2017'!$A$1:$O$87</definedName>
    <definedName name="_xlnm.Print_Area" localSheetId="3">'2018'!$A$1:$O$83</definedName>
    <definedName name="_xlnm.Print_Area" localSheetId="2">'2019'!$A$1:$O$80</definedName>
    <definedName name="_xlnm.Print_Area" localSheetId="1">'2020'!$A$1:$O$83</definedName>
    <definedName name="_xlnm.Print_Area" localSheetId="0">'2021'!$A$1:$P$80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<sst xmlns="http://schemas.openxmlformats.org/spreadsheetml/2006/main" count="1345" uniqueCount="175">
  <si>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</si>
  <si>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</si>
  <si>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</si>
  <si>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</si>
  <si>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</si>
  <si>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</si>
  <si>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</si>
  <si>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</si>
  <si>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</si>
  <si>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</si>
  <si>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</si>
  <si>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</si>
  <si>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</si>
  <si>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</si>
  <si>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</si>
  <si>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</si>
  <si>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</si>
  <si>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</si>
  <si>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Impact Fees - Commercial - Culture / Recreation</t>
  </si>
  <si>
    <t>Special Assessments - Capital Improvement</t>
  </si>
  <si>
    <t>Special Assessments - Charges for Public Services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</si>
  <si>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</si>
  <si>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</si>
  <si>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</si>
  <si>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</si>
  <si>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</si>
  <si>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Transportation - Mass Transit</t>
  </si>
  <si>
    <t>Federal Grant - Transportation - Other Transportation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</si>
  <si>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</si>
  <si>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</si>
  <si>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</si>
  <si>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</si>
  <si>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</si>
  <si>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</si>
  <si>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</si>
  <si>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</si>
  <si>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</si>
  <si>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</si>
  <si>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</si>
  <si>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</si>
  <si>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</si>
  <si>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</si>
  <si>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</si>
  <si>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</si>
  <si>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</si>
  <si>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</si>
  <si>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</si>
  <si>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</si>
  <si>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</si>
  <si>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</si>
  <si>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</si>
  <si>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</si>
  <si>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</si>
  <si>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</si>
  <si>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</si>
  <si>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</si>
  <si>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</si>
  <si>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</si>
  <si>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</si>
  <si>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</si>
  <si>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</si>
  <si>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</si>
  <si>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Parking Facilities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</si>
  <si>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</si>
  <si>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</si>
  <si>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</si>
  <si>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</si>
  <si>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</si>
  <si>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</si>
  <si>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</si>
  <si>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</si>
  <si>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</si>
  <si>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</si>
  <si>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</si>
  <si>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</si>
  <si>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</si>
  <si>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</si>
  <si>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</si>
  <si>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</si>
  <si>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</si>
  <si>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</si>
  <si>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</si>
  <si>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Federal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</si>
  <si>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</si>
  <si>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</si>
  <si>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</si>
  <si>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</si>
  <si>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</si>
  <si>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</si>
  <si>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</si>
  <si>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</si>
  <si>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</si>
  <si>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</si>
  <si>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</si>
  <si>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</si>
  <si>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</si>
  <si>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</si>
  <si>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Fort Lauderdale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</si>
  <si>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</si>
  <si>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</si>
  <si>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</si>
  <si>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Physical Environment - Other Physical Environment</t>
  </si>
  <si>
    <t>State Grant - Transportation - Airport Development</t>
  </si>
  <si>
    <t>State Grant - Transportation - Other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</si>
  <si>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</si>
  <si>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</si>
  <si>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</si>
  <si>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</si>
  <si>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Shared Revenues - Public Safety - Firefighter Supplemental Compensation</t>
  </si>
  <si>
    <t>Physical Environment - Cemetary</t>
  </si>
  <si>
    <t>Proceeds - Proceeds from Refunding Bonds</t>
  </si>
  <si>
    <t>2011 Municipal Population:</t>
  </si>
  <si>
    <t>Local Fiscal Year Ended September 30, 2012</t>
  </si>
  <si>
    <t>State Shared Revenues - Public Safety - Enhanced 911 Fee</t>
  </si>
  <si>
    <t>State Shared Revenues - Economic Environment</t>
  </si>
  <si>
    <t>Proprietary Non-Operating Sources - State Grants and Donations</t>
  </si>
  <si>
    <t>2012 Municipal Population:</t>
  </si>
  <si>
    <t>Local Fiscal Year Ended September 30, 2008</t>
  </si>
  <si>
    <t>Permits and Franchise Fees</t>
  </si>
  <si>
    <t>Other Permits and Fees</t>
  </si>
  <si>
    <t>Federal Grant - Human Services - Other Human Services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</si>
  <si>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</si>
  <si>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</si>
  <si>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</si>
  <si>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</si>
  <si>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</si>
  <si>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</si>
  <si>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</si>
  <si>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</si>
  <si>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</si>
  <si>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</si>
  <si>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</si>
  <si>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Airports</t>
  </si>
  <si>
    <t>Transportation - Parking Facilities</t>
  </si>
  <si>
    <t>Sales - Disposition of Fixed Assets</t>
  </si>
  <si>
    <t>Proprietary Non-Operating - Interest</t>
  </si>
  <si>
    <t>Proprietary Non-Operating - Federal Grants and Donations</t>
  </si>
  <si>
    <t>Proprietary Non-Operating - Capital Contributions from Private Source</t>
  </si>
  <si>
    <t>2013 Municipal Population:</t>
  </si>
  <si>
    <t>Local Fiscal Year Ended September 30, 2014</t>
  </si>
  <si>
    <t>Franchise Fee - Water</t>
  </si>
  <si>
    <t>Grants from Other Local Units - Economic Environment</t>
  </si>
  <si>
    <t>Proprietary Non-Operating - Capital Contributions from Federal Government</t>
  </si>
  <si>
    <t>Proprietary Non-Operating - Capital Contributions from State Government</t>
  </si>
  <si>
    <t>2014 Municipal Population:</t>
  </si>
  <si>
    <t>Local Fiscal Year Ended September 30, 2015</t>
  </si>
  <si>
    <t>Franchise Fee - Solid Waste</t>
  </si>
  <si>
    <t>Other Permits, Fees, and Special Assessments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</si>
  <si>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</si>
  <si>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</si>
  <si>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</si>
  <si>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</si>
  <si>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Human Services - Public Welfare</t>
  </si>
  <si>
    <t>Non-Operating - Special Items (Gain)</t>
  </si>
  <si>
    <t>2017 Municipal Population:</t>
  </si>
  <si>
    <t>Local Fiscal Year Ended September 30, 2018</t>
  </si>
  <si>
    <t>Federal Grant - Other Federal Grants</t>
  </si>
  <si>
    <t>2018 Municipal Population:</t>
  </si>
  <si>
    <t>Local Fiscal Year Ended September 30, 2019</t>
  </si>
  <si>
    <t>Proprietary Non-Operating - Capital Contributions from Other Public Source</t>
  </si>
  <si>
    <t>2019 Municipal Population:</t>
  </si>
  <si>
    <t>Local Fiscal Year Ended September 30, 2020</t>
  </si>
  <si>
    <t>General Government - Administrative Service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</si>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</sst>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166</v>
      </c>
      <c r="N4" s="35" t="s">
        <v>9</v>
      </c>
      <c r="O4" s="35" t="s">
        <v>167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168</v>
      </c>
      <c r="B5" s="26"/>
      <c r="C5" s="26"/>
      <c r="D5" s="27">
        <f aca="true" t="shared" si="0" ref="D5:N5">SUM(D6:D13)</f>
        <v>212500105</v>
      </c>
      <c r="E5" s="27">
        <f t="shared" si="0"/>
        <v>0</v>
      </c>
      <c r="F5" s="27">
        <f t="shared" si="0"/>
        <v>8753481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132983</v>
      </c>
      <c r="O5" s="28">
        <f>SUM(D5:N5)</f>
        <v>221386569</v>
      </c>
      <c r="P5" s="33">
        <f aca="true" t="shared" si="1" ref="P5:P36">(O5/P$78)</f>
        <v>1189.764230744427</v>
      </c>
      <c r="Q5" s="6"/>
    </row>
    <row r="6" spans="1:17" ht="15">
      <c r="A6" s="12"/>
      <c r="B6" s="25">
        <v>311</v>
      </c>
      <c r="C6" s="20" t="s">
        <v>2</v>
      </c>
      <c r="D6" s="46">
        <v>162627129</v>
      </c>
      <c r="E6" s="46">
        <v>0</v>
      </c>
      <c r="F6" s="46">
        <v>8753481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132983</v>
      </c>
      <c r="O6" s="46">
        <f>SUM(D6:N6)</f>
        <v>171513593</v>
      </c>
      <c r="P6" s="47">
        <f t="shared" si="1"/>
        <v>921.7394666695329</v>
      </c>
      <c r="Q6" s="9"/>
    </row>
    <row r="7" spans="1:17" ht="15">
      <c r="A7" s="12"/>
      <c r="B7" s="25">
        <v>312.51</v>
      </c>
      <c r="C7" s="20" t="s">
        <v>95</v>
      </c>
      <c r="D7" s="46">
        <v>4160153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4160153</v>
      </c>
      <c r="P7" s="47">
        <f t="shared" si="1"/>
        <v>22.35727874631871</v>
      </c>
      <c r="Q7" s="9"/>
    </row>
    <row r="8" spans="1:17" ht="15">
      <c r="A8" s="12"/>
      <c r="B8" s="25">
        <v>312.52</v>
      </c>
      <c r="C8" s="20" t="s">
        <v>123</v>
      </c>
      <c r="D8" s="46">
        <v>2656454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2656454</v>
      </c>
      <c r="P8" s="47">
        <f t="shared" si="1"/>
        <v>14.276177475870075</v>
      </c>
      <c r="Q8" s="9"/>
    </row>
    <row r="9" spans="1:17" ht="15">
      <c r="A9" s="12"/>
      <c r="B9" s="25">
        <v>314.1</v>
      </c>
      <c r="C9" s="20" t="s">
        <v>10</v>
      </c>
      <c r="D9" s="46">
        <v>21943431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21943431</v>
      </c>
      <c r="P9" s="47">
        <f t="shared" si="1"/>
        <v>117.9272501558503</v>
      </c>
      <c r="Q9" s="9"/>
    </row>
    <row r="10" spans="1:17" ht="15">
      <c r="A10" s="12"/>
      <c r="B10" s="25">
        <v>314.3</v>
      </c>
      <c r="C10" s="20" t="s">
        <v>11</v>
      </c>
      <c r="D10" s="46">
        <v>6393507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6393507</v>
      </c>
      <c r="P10" s="47">
        <f t="shared" si="1"/>
        <v>34.35965411982201</v>
      </c>
      <c r="Q10" s="9"/>
    </row>
    <row r="11" spans="1:17" ht="15">
      <c r="A11" s="12"/>
      <c r="B11" s="25">
        <v>314.4</v>
      </c>
      <c r="C11" s="20" t="s">
        <v>13</v>
      </c>
      <c r="D11" s="46">
        <v>625380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625380</v>
      </c>
      <c r="P11" s="47">
        <f t="shared" si="1"/>
        <v>3.3608847997592384</v>
      </c>
      <c r="Q11" s="9"/>
    </row>
    <row r="12" spans="1:17" ht="15">
      <c r="A12" s="12"/>
      <c r="B12" s="25">
        <v>315.1</v>
      </c>
      <c r="C12" s="20" t="s">
        <v>169</v>
      </c>
      <c r="D12" s="46">
        <v>10897565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10897565</v>
      </c>
      <c r="P12" s="47">
        <f t="shared" si="1"/>
        <v>58.56512930200563</v>
      </c>
      <c r="Q12" s="9"/>
    </row>
    <row r="13" spans="1:17" ht="15">
      <c r="A13" s="12"/>
      <c r="B13" s="25">
        <v>316</v>
      </c>
      <c r="C13" s="20" t="s">
        <v>125</v>
      </c>
      <c r="D13" s="46">
        <v>3196486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3196486</v>
      </c>
      <c r="P13" s="47">
        <f t="shared" si="1"/>
        <v>17.17838947526817</v>
      </c>
      <c r="Q13" s="9"/>
    </row>
    <row r="14" spans="1:17" ht="15.75">
      <c r="A14" s="29" t="s">
        <v>15</v>
      </c>
      <c r="B14" s="30"/>
      <c r="C14" s="31"/>
      <c r="D14" s="32">
        <f aca="true" t="shared" si="3" ref="D14:N14">SUM(D15:D20)</f>
        <v>73271339</v>
      </c>
      <c r="E14" s="32">
        <f t="shared" si="3"/>
        <v>17755600</v>
      </c>
      <c r="F14" s="32">
        <f t="shared" si="3"/>
        <v>319441</v>
      </c>
      <c r="G14" s="32">
        <f t="shared" si="3"/>
        <v>1927388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aca="true" t="shared" si="4" ref="O14:O23">SUM(D14:N14)</f>
        <v>93273768</v>
      </c>
      <c r="P14" s="45">
        <f t="shared" si="1"/>
        <v>501.2670521722307</v>
      </c>
      <c r="Q14" s="10"/>
    </row>
    <row r="15" spans="1:17" ht="15">
      <c r="A15" s="12"/>
      <c r="B15" s="25">
        <v>322</v>
      </c>
      <c r="C15" s="20" t="s">
        <v>170</v>
      </c>
      <c r="D15" s="46">
        <v>425354</v>
      </c>
      <c r="E15" s="46">
        <v>16647135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17072489</v>
      </c>
      <c r="P15" s="47">
        <f t="shared" si="1"/>
        <v>91.75008598637116</v>
      </c>
      <c r="Q15" s="9"/>
    </row>
    <row r="16" spans="1:17" ht="15">
      <c r="A16" s="12"/>
      <c r="B16" s="25">
        <v>323.1</v>
      </c>
      <c r="C16" s="20" t="s">
        <v>16</v>
      </c>
      <c r="D16" s="46">
        <v>16543824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16543824</v>
      </c>
      <c r="P16" s="47">
        <f t="shared" si="1"/>
        <v>88.90896192953417</v>
      </c>
      <c r="Q16" s="9"/>
    </row>
    <row r="17" spans="1:17" ht="15">
      <c r="A17" s="12"/>
      <c r="B17" s="25">
        <v>323.4</v>
      </c>
      <c r="C17" s="20" t="s">
        <v>17</v>
      </c>
      <c r="D17" s="46">
        <v>579662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579662</v>
      </c>
      <c r="P17" s="47">
        <f t="shared" si="1"/>
        <v>3.1151894924654444</v>
      </c>
      <c r="Q17" s="9"/>
    </row>
    <row r="18" spans="1:17" ht="15">
      <c r="A18" s="12"/>
      <c r="B18" s="25">
        <v>323.7</v>
      </c>
      <c r="C18" s="20" t="s">
        <v>146</v>
      </c>
      <c r="D18" s="46">
        <v>7503834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7503834</v>
      </c>
      <c r="P18" s="47">
        <f t="shared" si="1"/>
        <v>40.32671596551946</v>
      </c>
      <c r="Q18" s="9"/>
    </row>
    <row r="19" spans="1:17" ht="15">
      <c r="A19" s="12"/>
      <c r="B19" s="25">
        <v>324.62</v>
      </c>
      <c r="C19" s="20" t="s">
        <v>18</v>
      </c>
      <c r="D19" s="46">
        <v>476043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476043</v>
      </c>
      <c r="P19" s="47">
        <f t="shared" si="1"/>
        <v>2.5583256303875834</v>
      </c>
      <c r="Q19" s="9"/>
    </row>
    <row r="20" spans="1:17" ht="15">
      <c r="A20" s="12"/>
      <c r="B20" s="25">
        <v>325.2</v>
      </c>
      <c r="C20" s="20" t="s">
        <v>20</v>
      </c>
      <c r="D20" s="46">
        <v>47742622</v>
      </c>
      <c r="E20" s="46">
        <v>1108465</v>
      </c>
      <c r="F20" s="46">
        <v>319441</v>
      </c>
      <c r="G20" s="46">
        <v>1927388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51097916</v>
      </c>
      <c r="P20" s="47">
        <f t="shared" si="1"/>
        <v>274.60777316795287</v>
      </c>
      <c r="Q20" s="9"/>
    </row>
    <row r="21" spans="1:17" ht="15.75">
      <c r="A21" s="29" t="s">
        <v>171</v>
      </c>
      <c r="B21" s="30"/>
      <c r="C21" s="31"/>
      <c r="D21" s="32">
        <f aca="true" t="shared" si="5" ref="D21:N21">SUM(D22:D41)</f>
        <v>23249192</v>
      </c>
      <c r="E21" s="32">
        <f t="shared" si="5"/>
        <v>21338764</v>
      </c>
      <c r="F21" s="32">
        <f t="shared" si="5"/>
        <v>0</v>
      </c>
      <c r="G21" s="32">
        <f t="shared" si="5"/>
        <v>1000000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45587956</v>
      </c>
      <c r="P21" s="45">
        <f t="shared" si="1"/>
        <v>244.99643156559685</v>
      </c>
      <c r="Q21" s="10"/>
    </row>
    <row r="22" spans="1:17" ht="15">
      <c r="A22" s="12"/>
      <c r="B22" s="25">
        <v>331.1</v>
      </c>
      <c r="C22" s="20" t="s">
        <v>100</v>
      </c>
      <c r="D22" s="46">
        <v>0</v>
      </c>
      <c r="E22" s="46">
        <v>45252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45252</v>
      </c>
      <c r="P22" s="47">
        <f t="shared" si="1"/>
        <v>0.24319095423375395</v>
      </c>
      <c r="Q22" s="9"/>
    </row>
    <row r="23" spans="1:17" ht="15">
      <c r="A23" s="12"/>
      <c r="B23" s="25">
        <v>331.2</v>
      </c>
      <c r="C23" s="20" t="s">
        <v>21</v>
      </c>
      <c r="D23" s="46">
        <v>0</v>
      </c>
      <c r="E23" s="46">
        <v>18612387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18612387</v>
      </c>
      <c r="P23" s="47">
        <f t="shared" si="1"/>
        <v>100.02572604742149</v>
      </c>
      <c r="Q23" s="9"/>
    </row>
    <row r="24" spans="1:17" ht="15">
      <c r="A24" s="12"/>
      <c r="B24" s="25">
        <v>331.49</v>
      </c>
      <c r="C24" s="20" t="s">
        <v>27</v>
      </c>
      <c r="D24" s="46">
        <v>0</v>
      </c>
      <c r="E24" s="46">
        <v>1150203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6" ref="O24:O35">SUM(D24:N24)</f>
        <v>1150203</v>
      </c>
      <c r="P24" s="47">
        <f t="shared" si="1"/>
        <v>6.181361379221394</v>
      </c>
      <c r="Q24" s="9"/>
    </row>
    <row r="25" spans="1:17" ht="15">
      <c r="A25" s="12"/>
      <c r="B25" s="25">
        <v>331.5</v>
      </c>
      <c r="C25" s="20" t="s">
        <v>23</v>
      </c>
      <c r="D25" s="46">
        <v>0</v>
      </c>
      <c r="E25" s="46">
        <v>552440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552440</v>
      </c>
      <c r="P25" s="47">
        <f t="shared" si="1"/>
        <v>2.968894430232808</v>
      </c>
      <c r="Q25" s="9"/>
    </row>
    <row r="26" spans="1:17" ht="15">
      <c r="A26" s="12"/>
      <c r="B26" s="25">
        <v>331.7</v>
      </c>
      <c r="C26" s="20" t="s">
        <v>24</v>
      </c>
      <c r="D26" s="46">
        <v>0</v>
      </c>
      <c r="E26" s="46">
        <v>115778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115778</v>
      </c>
      <c r="P26" s="47">
        <f t="shared" si="1"/>
        <v>0.6222081300113932</v>
      </c>
      <c r="Q26" s="9"/>
    </row>
    <row r="27" spans="1:17" ht="15">
      <c r="A27" s="12"/>
      <c r="B27" s="25">
        <v>331.9</v>
      </c>
      <c r="C27" s="20" t="s">
        <v>156</v>
      </c>
      <c r="D27" s="46">
        <v>0</v>
      </c>
      <c r="E27" s="46">
        <v>36858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36858</v>
      </c>
      <c r="P27" s="47">
        <f t="shared" si="1"/>
        <v>0.19808035426384918</v>
      </c>
      <c r="Q27" s="9"/>
    </row>
    <row r="28" spans="1:17" ht="15">
      <c r="A28" s="12"/>
      <c r="B28" s="25">
        <v>334.41</v>
      </c>
      <c r="C28" s="20" t="s">
        <v>102</v>
      </c>
      <c r="D28" s="46">
        <v>0</v>
      </c>
      <c r="E28" s="46">
        <v>25483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25483</v>
      </c>
      <c r="P28" s="47">
        <f t="shared" si="1"/>
        <v>0.13694941851716502</v>
      </c>
      <c r="Q28" s="9"/>
    </row>
    <row r="29" spans="1:17" ht="15">
      <c r="A29" s="12"/>
      <c r="B29" s="25">
        <v>334.5</v>
      </c>
      <c r="C29" s="20" t="s">
        <v>29</v>
      </c>
      <c r="D29" s="46">
        <v>0</v>
      </c>
      <c r="E29" s="46">
        <v>11673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11673</v>
      </c>
      <c r="P29" s="47">
        <f t="shared" si="1"/>
        <v>0.06273243190954234</v>
      </c>
      <c r="Q29" s="9"/>
    </row>
    <row r="30" spans="1:17" ht="15">
      <c r="A30" s="12"/>
      <c r="B30" s="25">
        <v>334.7</v>
      </c>
      <c r="C30" s="20" t="s">
        <v>30</v>
      </c>
      <c r="D30" s="46">
        <v>0</v>
      </c>
      <c r="E30" s="46">
        <v>30256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30256</v>
      </c>
      <c r="P30" s="47">
        <f t="shared" si="1"/>
        <v>0.16260022786388356</v>
      </c>
      <c r="Q30" s="9"/>
    </row>
    <row r="31" spans="1:17" ht="15">
      <c r="A31" s="12"/>
      <c r="B31" s="25">
        <v>335.125</v>
      </c>
      <c r="C31" s="20" t="s">
        <v>172</v>
      </c>
      <c r="D31" s="46">
        <v>6311877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6311877</v>
      </c>
      <c r="P31" s="47">
        <f t="shared" si="1"/>
        <v>33.92096240245921</v>
      </c>
      <c r="Q31" s="9"/>
    </row>
    <row r="32" spans="1:17" ht="15">
      <c r="A32" s="12"/>
      <c r="B32" s="25">
        <v>335.14</v>
      </c>
      <c r="C32" s="20" t="s">
        <v>127</v>
      </c>
      <c r="D32" s="46">
        <v>29245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29245</v>
      </c>
      <c r="P32" s="47">
        <f t="shared" si="1"/>
        <v>0.15716696403620026</v>
      </c>
      <c r="Q32" s="9"/>
    </row>
    <row r="33" spans="1:17" ht="15">
      <c r="A33" s="12"/>
      <c r="B33" s="25">
        <v>335.15</v>
      </c>
      <c r="C33" s="20" t="s">
        <v>128</v>
      </c>
      <c r="D33" s="46">
        <v>53996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53996</v>
      </c>
      <c r="P33" s="47">
        <f t="shared" si="1"/>
        <v>0.29018250607278745</v>
      </c>
      <c r="Q33" s="9"/>
    </row>
    <row r="34" spans="1:17" ht="15">
      <c r="A34" s="12"/>
      <c r="B34" s="25">
        <v>335.18</v>
      </c>
      <c r="C34" s="20" t="s">
        <v>173</v>
      </c>
      <c r="D34" s="46">
        <v>13287997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13287997</v>
      </c>
      <c r="P34" s="47">
        <f t="shared" si="1"/>
        <v>71.41166512607752</v>
      </c>
      <c r="Q34" s="9"/>
    </row>
    <row r="35" spans="1:17" ht="15">
      <c r="A35" s="12"/>
      <c r="B35" s="25">
        <v>335.21</v>
      </c>
      <c r="C35" s="20" t="s">
        <v>108</v>
      </c>
      <c r="D35" s="46">
        <v>383985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383985</v>
      </c>
      <c r="P35" s="47">
        <f t="shared" si="1"/>
        <v>2.063592295621144</v>
      </c>
      <c r="Q35" s="9"/>
    </row>
    <row r="36" spans="1:17" ht="15">
      <c r="A36" s="12"/>
      <c r="B36" s="25">
        <v>335.48</v>
      </c>
      <c r="C36" s="20" t="s">
        <v>36</v>
      </c>
      <c r="D36" s="46">
        <v>193455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7" ref="O36:O41">SUM(D36:N36)</f>
        <v>193455</v>
      </c>
      <c r="P36" s="47">
        <f t="shared" si="1"/>
        <v>1.0396558395494313</v>
      </c>
      <c r="Q36" s="9"/>
    </row>
    <row r="37" spans="1:17" ht="15">
      <c r="A37" s="12"/>
      <c r="B37" s="25">
        <v>337.2</v>
      </c>
      <c r="C37" s="20" t="s">
        <v>38</v>
      </c>
      <c r="D37" s="46">
        <v>0</v>
      </c>
      <c r="E37" s="46">
        <v>135917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135917</v>
      </c>
      <c r="P37" s="47">
        <f aca="true" t="shared" si="8" ref="P37:P68">(O37/P$78)</f>
        <v>0.7304381005610611</v>
      </c>
      <c r="Q37" s="9"/>
    </row>
    <row r="38" spans="1:17" ht="15">
      <c r="A38" s="12"/>
      <c r="B38" s="25">
        <v>337.4</v>
      </c>
      <c r="C38" s="20" t="s">
        <v>40</v>
      </c>
      <c r="D38" s="46">
        <v>0</v>
      </c>
      <c r="E38" s="46">
        <v>332054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332054</v>
      </c>
      <c r="P38" s="47">
        <f t="shared" si="8"/>
        <v>1.7845074055762162</v>
      </c>
      <c r="Q38" s="9"/>
    </row>
    <row r="39" spans="1:17" ht="15">
      <c r="A39" s="12"/>
      <c r="B39" s="25">
        <v>337.5</v>
      </c>
      <c r="C39" s="20" t="s">
        <v>141</v>
      </c>
      <c r="D39" s="46">
        <v>0</v>
      </c>
      <c r="E39" s="46">
        <v>55556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55556</v>
      </c>
      <c r="P39" s="47">
        <f t="shared" si="8"/>
        <v>0.2985661772609041</v>
      </c>
      <c r="Q39" s="9"/>
    </row>
    <row r="40" spans="1:17" ht="15">
      <c r="A40" s="12"/>
      <c r="B40" s="25">
        <v>337.7</v>
      </c>
      <c r="C40" s="20" t="s">
        <v>41</v>
      </c>
      <c r="D40" s="46">
        <v>0</v>
      </c>
      <c r="E40" s="46">
        <v>234907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234907</v>
      </c>
      <c r="P40" s="47">
        <f t="shared" si="8"/>
        <v>1.2624250306326448</v>
      </c>
      <c r="Q40" s="9"/>
    </row>
    <row r="41" spans="1:17" ht="15">
      <c r="A41" s="12"/>
      <c r="B41" s="25">
        <v>338</v>
      </c>
      <c r="C41" s="20" t="s">
        <v>43</v>
      </c>
      <c r="D41" s="46">
        <v>2988637</v>
      </c>
      <c r="E41" s="46">
        <v>0</v>
      </c>
      <c r="F41" s="46">
        <v>0</v>
      </c>
      <c r="G41" s="46">
        <v>1000000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3988637</v>
      </c>
      <c r="P41" s="47">
        <f t="shared" si="8"/>
        <v>21.435526344074464</v>
      </c>
      <c r="Q41" s="9"/>
    </row>
    <row r="42" spans="1:17" ht="15.75">
      <c r="A42" s="29" t="s">
        <v>48</v>
      </c>
      <c r="B42" s="30"/>
      <c r="C42" s="31"/>
      <c r="D42" s="32">
        <f aca="true" t="shared" si="9" ref="D42:N42">SUM(D43:D57)</f>
        <v>26630935</v>
      </c>
      <c r="E42" s="32">
        <f t="shared" si="9"/>
        <v>11640518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235933180</v>
      </c>
      <c r="J42" s="32">
        <f t="shared" si="9"/>
        <v>106998878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>SUM(D42:N42)</f>
        <v>381203511</v>
      </c>
      <c r="P42" s="45">
        <f t="shared" si="8"/>
        <v>2048.6441615253984</v>
      </c>
      <c r="Q42" s="10"/>
    </row>
    <row r="43" spans="1:17" ht="15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106998878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10" ref="O43:O57">SUM(D43:N43)</f>
        <v>106998878</v>
      </c>
      <c r="P43" s="47">
        <f t="shared" si="8"/>
        <v>575.0278273393667</v>
      </c>
      <c r="Q43" s="9"/>
    </row>
    <row r="44" spans="1:17" ht="15">
      <c r="A44" s="12"/>
      <c r="B44" s="25">
        <v>341.3</v>
      </c>
      <c r="C44" s="20" t="s">
        <v>162</v>
      </c>
      <c r="D44" s="46">
        <v>0</v>
      </c>
      <c r="E44" s="46">
        <v>81148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81148</v>
      </c>
      <c r="P44" s="47">
        <f t="shared" si="8"/>
        <v>0.43610137793159787</v>
      </c>
      <c r="Q44" s="9"/>
    </row>
    <row r="45" spans="1:17" ht="15">
      <c r="A45" s="12"/>
      <c r="B45" s="25">
        <v>341.9</v>
      </c>
      <c r="C45" s="20" t="s">
        <v>131</v>
      </c>
      <c r="D45" s="46">
        <v>4815968</v>
      </c>
      <c r="E45" s="46">
        <v>11559370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16375338</v>
      </c>
      <c r="P45" s="47">
        <f t="shared" si="8"/>
        <v>88.00349319632838</v>
      </c>
      <c r="Q45" s="9"/>
    </row>
    <row r="46" spans="1:17" ht="15">
      <c r="A46" s="12"/>
      <c r="B46" s="25">
        <v>342.1</v>
      </c>
      <c r="C46" s="20" t="s">
        <v>53</v>
      </c>
      <c r="D46" s="46">
        <v>1943469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1943469</v>
      </c>
      <c r="P46" s="47">
        <f t="shared" si="8"/>
        <v>10.444490423267911</v>
      </c>
      <c r="Q46" s="9"/>
    </row>
    <row r="47" spans="1:17" ht="15">
      <c r="A47" s="12"/>
      <c r="B47" s="25">
        <v>342.6</v>
      </c>
      <c r="C47" s="20" t="s">
        <v>55</v>
      </c>
      <c r="D47" s="46">
        <v>12749049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12749049</v>
      </c>
      <c r="P47" s="47">
        <f t="shared" si="8"/>
        <v>68.51527870332552</v>
      </c>
      <c r="Q47" s="9"/>
    </row>
    <row r="48" spans="1:17" ht="15">
      <c r="A48" s="12"/>
      <c r="B48" s="25">
        <v>342.9</v>
      </c>
      <c r="C48" s="20" t="s">
        <v>56</v>
      </c>
      <c r="D48" s="46">
        <v>575182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575182</v>
      </c>
      <c r="P48" s="47">
        <f t="shared" si="8"/>
        <v>3.091113308540596</v>
      </c>
      <c r="Q48" s="9"/>
    </row>
    <row r="49" spans="1:17" ht="15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21650625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21650625</v>
      </c>
      <c r="P49" s="47">
        <f t="shared" si="8"/>
        <v>116.35366731872998</v>
      </c>
      <c r="Q49" s="9"/>
    </row>
    <row r="50" spans="1:17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154655781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154655781</v>
      </c>
      <c r="P50" s="47">
        <f t="shared" si="8"/>
        <v>831.1430866957587</v>
      </c>
      <c r="Q50" s="9"/>
    </row>
    <row r="51" spans="1:17" ht="15">
      <c r="A51" s="12"/>
      <c r="B51" s="25">
        <v>343.8</v>
      </c>
      <c r="C51" s="20" t="s">
        <v>109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5776130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5776130</v>
      </c>
      <c r="P51" s="47">
        <f t="shared" si="8"/>
        <v>31.04177862808745</v>
      </c>
      <c r="Q51" s="9"/>
    </row>
    <row r="52" spans="1:17" ht="15">
      <c r="A52" s="12"/>
      <c r="B52" s="25">
        <v>343.9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27582167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27582167</v>
      </c>
      <c r="P52" s="47">
        <f t="shared" si="8"/>
        <v>148.23065306648897</v>
      </c>
      <c r="Q52" s="9"/>
    </row>
    <row r="53" spans="1:17" ht="15">
      <c r="A53" s="12"/>
      <c r="B53" s="25">
        <v>344.1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5799500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5799500</v>
      </c>
      <c r="P53" s="47">
        <f t="shared" si="8"/>
        <v>31.167372471463274</v>
      </c>
      <c r="Q53" s="9"/>
    </row>
    <row r="54" spans="1:17" ht="15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20468977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20468977</v>
      </c>
      <c r="P54" s="47">
        <f t="shared" si="8"/>
        <v>110.00331584943787</v>
      </c>
      <c r="Q54" s="9"/>
    </row>
    <row r="55" spans="1:17" ht="15">
      <c r="A55" s="12"/>
      <c r="B55" s="25">
        <v>347.2</v>
      </c>
      <c r="C55" s="20" t="s">
        <v>63</v>
      </c>
      <c r="D55" s="46">
        <v>5746050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5746050</v>
      </c>
      <c r="P55" s="47">
        <f t="shared" si="8"/>
        <v>30.880124250306327</v>
      </c>
      <c r="Q55" s="9"/>
    </row>
    <row r="56" spans="1:17" ht="15">
      <c r="A56" s="12"/>
      <c r="B56" s="25">
        <v>347.4</v>
      </c>
      <c r="C56" s="20" t="s">
        <v>64</v>
      </c>
      <c r="D56" s="46">
        <v>26500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26500</v>
      </c>
      <c r="P56" s="47">
        <f t="shared" si="8"/>
        <v>0.1424149272340334</v>
      </c>
      <c r="Q56" s="9"/>
    </row>
    <row r="57" spans="1:17" ht="15">
      <c r="A57" s="12"/>
      <c r="B57" s="25">
        <v>347.5</v>
      </c>
      <c r="C57" s="20" t="s">
        <v>65</v>
      </c>
      <c r="D57" s="46">
        <v>774717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774717</v>
      </c>
      <c r="P57" s="47">
        <f t="shared" si="8"/>
        <v>4.163443969130893</v>
      </c>
      <c r="Q57" s="9"/>
    </row>
    <row r="58" spans="1:17" ht="15.75">
      <c r="A58" s="29" t="s">
        <v>49</v>
      </c>
      <c r="B58" s="30"/>
      <c r="C58" s="31"/>
      <c r="D58" s="32">
        <f aca="true" t="shared" si="11" ref="D58:N58">SUM(D59:D61)</f>
        <v>1367032</v>
      </c>
      <c r="E58" s="32">
        <f t="shared" si="11"/>
        <v>2176092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2726403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aca="true" t="shared" si="12" ref="O58:O63">SUM(D58:N58)</f>
        <v>6269527</v>
      </c>
      <c r="P58" s="45">
        <f t="shared" si="8"/>
        <v>33.69336722629463</v>
      </c>
      <c r="Q58" s="10"/>
    </row>
    <row r="59" spans="1:17" ht="15">
      <c r="A59" s="13"/>
      <c r="B59" s="39">
        <v>351.1</v>
      </c>
      <c r="C59" s="21" t="s">
        <v>68</v>
      </c>
      <c r="D59" s="46">
        <v>444958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444958</v>
      </c>
      <c r="P59" s="47">
        <f t="shared" si="8"/>
        <v>2.3912702336679637</v>
      </c>
      <c r="Q59" s="9"/>
    </row>
    <row r="60" spans="1:17" ht="15">
      <c r="A60" s="13"/>
      <c r="B60" s="39">
        <v>354</v>
      </c>
      <c r="C60" s="21" t="s">
        <v>69</v>
      </c>
      <c r="D60" s="46">
        <v>922074</v>
      </c>
      <c r="E60" s="46">
        <v>0</v>
      </c>
      <c r="F60" s="46">
        <v>0</v>
      </c>
      <c r="G60" s="46">
        <v>0</v>
      </c>
      <c r="H60" s="46">
        <v>0</v>
      </c>
      <c r="I60" s="46">
        <v>2726403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3648477</v>
      </c>
      <c r="P60" s="47">
        <f t="shared" si="8"/>
        <v>19.607456093209226</v>
      </c>
      <c r="Q60" s="9"/>
    </row>
    <row r="61" spans="1:17" ht="15">
      <c r="A61" s="13"/>
      <c r="B61" s="39">
        <v>359</v>
      </c>
      <c r="C61" s="21" t="s">
        <v>70</v>
      </c>
      <c r="D61" s="46">
        <v>0</v>
      </c>
      <c r="E61" s="46">
        <v>2176092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2176092</v>
      </c>
      <c r="P61" s="47">
        <f t="shared" si="8"/>
        <v>11.694640899417442</v>
      </c>
      <c r="Q61" s="9"/>
    </row>
    <row r="62" spans="1:17" ht="15.75">
      <c r="A62" s="29" t="s">
        <v>3</v>
      </c>
      <c r="B62" s="30"/>
      <c r="C62" s="31"/>
      <c r="D62" s="32">
        <f aca="true" t="shared" si="13" ref="D62:N62">SUM(D63:D70)</f>
        <v>35264677</v>
      </c>
      <c r="E62" s="32">
        <f t="shared" si="13"/>
        <v>1928747</v>
      </c>
      <c r="F62" s="32">
        <f t="shared" si="13"/>
        <v>22679</v>
      </c>
      <c r="G62" s="32">
        <f t="shared" si="13"/>
        <v>564625</v>
      </c>
      <c r="H62" s="32">
        <f t="shared" si="13"/>
        <v>4909376</v>
      </c>
      <c r="I62" s="32">
        <f t="shared" si="13"/>
        <v>12256102</v>
      </c>
      <c r="J62" s="32">
        <f t="shared" si="13"/>
        <v>2496869</v>
      </c>
      <c r="K62" s="32">
        <f t="shared" si="13"/>
        <v>418168680</v>
      </c>
      <c r="L62" s="32">
        <f t="shared" si="13"/>
        <v>0</v>
      </c>
      <c r="M62" s="32">
        <f t="shared" si="13"/>
        <v>0</v>
      </c>
      <c r="N62" s="32">
        <f t="shared" si="13"/>
        <v>2</v>
      </c>
      <c r="O62" s="32">
        <f t="shared" si="12"/>
        <v>475611757</v>
      </c>
      <c r="P62" s="45">
        <f t="shared" si="8"/>
        <v>2556.0080665964447</v>
      </c>
      <c r="Q62" s="10"/>
    </row>
    <row r="63" spans="1:17" ht="15">
      <c r="A63" s="12"/>
      <c r="B63" s="25">
        <v>361.1</v>
      </c>
      <c r="C63" s="20" t="s">
        <v>71</v>
      </c>
      <c r="D63" s="46">
        <v>341341</v>
      </c>
      <c r="E63" s="46">
        <v>71084</v>
      </c>
      <c r="F63" s="46">
        <v>22679</v>
      </c>
      <c r="G63" s="46">
        <v>157376</v>
      </c>
      <c r="H63" s="46">
        <v>4501358</v>
      </c>
      <c r="I63" s="46">
        <v>0</v>
      </c>
      <c r="J63" s="46">
        <v>70061</v>
      </c>
      <c r="K63" s="46">
        <v>8052859</v>
      </c>
      <c r="L63" s="46">
        <v>0</v>
      </c>
      <c r="M63" s="46">
        <v>0</v>
      </c>
      <c r="N63" s="46">
        <v>0</v>
      </c>
      <c r="O63" s="46">
        <f t="shared" si="12"/>
        <v>13216758</v>
      </c>
      <c r="P63" s="47">
        <f t="shared" si="8"/>
        <v>71.02881618263505</v>
      </c>
      <c r="Q63" s="9"/>
    </row>
    <row r="64" spans="1:17" ht="15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23267081</v>
      </c>
      <c r="L64" s="46">
        <v>0</v>
      </c>
      <c r="M64" s="46">
        <v>0</v>
      </c>
      <c r="N64" s="46">
        <v>0</v>
      </c>
      <c r="O64" s="46">
        <f aca="true" t="shared" si="14" ref="O64:O70">SUM(D64:N64)</f>
        <v>23267081</v>
      </c>
      <c r="P64" s="47">
        <f t="shared" si="8"/>
        <v>125.04074141748532</v>
      </c>
      <c r="Q64" s="9"/>
    </row>
    <row r="65" spans="1:17" ht="15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334726105</v>
      </c>
      <c r="L65" s="46">
        <v>0</v>
      </c>
      <c r="M65" s="46">
        <v>0</v>
      </c>
      <c r="N65" s="46">
        <v>0</v>
      </c>
      <c r="O65" s="46">
        <f t="shared" si="14"/>
        <v>334726105</v>
      </c>
      <c r="P65" s="47">
        <f t="shared" si="8"/>
        <v>1798.8676938455255</v>
      </c>
      <c r="Q65" s="9"/>
    </row>
    <row r="66" spans="1:17" ht="15">
      <c r="A66" s="12"/>
      <c r="B66" s="25">
        <v>362</v>
      </c>
      <c r="C66" s="20" t="s">
        <v>74</v>
      </c>
      <c r="D66" s="46">
        <v>3990837</v>
      </c>
      <c r="E66" s="46">
        <v>375629</v>
      </c>
      <c r="F66" s="46">
        <v>0</v>
      </c>
      <c r="G66" s="46">
        <v>0</v>
      </c>
      <c r="H66" s="46">
        <v>0</v>
      </c>
      <c r="I66" s="46">
        <v>4719644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9086110</v>
      </c>
      <c r="P66" s="47">
        <f t="shared" si="8"/>
        <v>48.8301016788839</v>
      </c>
      <c r="Q66" s="9"/>
    </row>
    <row r="67" spans="1:17" ht="15">
      <c r="A67" s="12"/>
      <c r="B67" s="25">
        <v>364</v>
      </c>
      <c r="C67" s="20" t="s">
        <v>134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429850</v>
      </c>
      <c r="J67" s="46">
        <v>1192120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1621970</v>
      </c>
      <c r="P67" s="47">
        <f t="shared" si="8"/>
        <v>8.716707151916422</v>
      </c>
      <c r="Q67" s="9"/>
    </row>
    <row r="68" spans="1:17" ht="15">
      <c r="A68" s="12"/>
      <c r="B68" s="25">
        <v>366</v>
      </c>
      <c r="C68" s="20" t="s">
        <v>76</v>
      </c>
      <c r="D68" s="46">
        <v>454711</v>
      </c>
      <c r="E68" s="46">
        <v>10000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464711</v>
      </c>
      <c r="P68" s="47">
        <f t="shared" si="8"/>
        <v>2.4974257830133926</v>
      </c>
      <c r="Q68" s="9"/>
    </row>
    <row r="69" spans="1:17" ht="15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51704985</v>
      </c>
      <c r="L69" s="46">
        <v>0</v>
      </c>
      <c r="M69" s="46">
        <v>0</v>
      </c>
      <c r="N69" s="46">
        <v>0</v>
      </c>
      <c r="O69" s="46">
        <f t="shared" si="14"/>
        <v>51704985</v>
      </c>
      <c r="P69" s="47">
        <f>(O69/P$78)</f>
        <v>277.8702519400675</v>
      </c>
      <c r="Q69" s="9"/>
    </row>
    <row r="70" spans="1:17" ht="15">
      <c r="A70" s="12"/>
      <c r="B70" s="25">
        <v>369.9</v>
      </c>
      <c r="C70" s="20" t="s">
        <v>78</v>
      </c>
      <c r="D70" s="46">
        <v>30477788</v>
      </c>
      <c r="E70" s="46">
        <v>1472034</v>
      </c>
      <c r="F70" s="46">
        <v>0</v>
      </c>
      <c r="G70" s="46">
        <v>407249</v>
      </c>
      <c r="H70" s="46">
        <v>408018</v>
      </c>
      <c r="I70" s="46">
        <v>7106608</v>
      </c>
      <c r="J70" s="46">
        <v>1234688</v>
      </c>
      <c r="K70" s="46">
        <v>417650</v>
      </c>
      <c r="L70" s="46">
        <v>0</v>
      </c>
      <c r="M70" s="46">
        <v>0</v>
      </c>
      <c r="N70" s="46">
        <v>2</v>
      </c>
      <c r="O70" s="46">
        <f t="shared" si="14"/>
        <v>41524037</v>
      </c>
      <c r="P70" s="47">
        <f>(O70/P$78)</f>
        <v>223.15632859691738</v>
      </c>
      <c r="Q70" s="9"/>
    </row>
    <row r="71" spans="1:17" ht="15.75">
      <c r="A71" s="29" t="s">
        <v>50</v>
      </c>
      <c r="B71" s="30"/>
      <c r="C71" s="31"/>
      <c r="D71" s="32">
        <f aca="true" t="shared" si="15" ref="D71:N71">SUM(D72:D75)</f>
        <v>0</v>
      </c>
      <c r="E71" s="32">
        <f t="shared" si="15"/>
        <v>7555652</v>
      </c>
      <c r="F71" s="32">
        <f t="shared" si="15"/>
        <v>29744275</v>
      </c>
      <c r="G71" s="32">
        <f t="shared" si="15"/>
        <v>9970785</v>
      </c>
      <c r="H71" s="32">
        <f t="shared" si="15"/>
        <v>0</v>
      </c>
      <c r="I71" s="32">
        <f t="shared" si="15"/>
        <v>18898378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 aca="true" t="shared" si="16" ref="O71:O76">SUM(D71:N71)</f>
        <v>66169090</v>
      </c>
      <c r="P71" s="45">
        <f>(O71/P$78)</f>
        <v>355.60249575442293</v>
      </c>
      <c r="Q71" s="9"/>
    </row>
    <row r="72" spans="1:17" ht="15">
      <c r="A72" s="12"/>
      <c r="B72" s="25">
        <v>381</v>
      </c>
      <c r="C72" s="20" t="s">
        <v>79</v>
      </c>
      <c r="D72" s="46">
        <v>0</v>
      </c>
      <c r="E72" s="46">
        <v>7555652</v>
      </c>
      <c r="F72" s="46">
        <v>29744275</v>
      </c>
      <c r="G72" s="46">
        <v>9970785</v>
      </c>
      <c r="H72" s="46">
        <v>0</v>
      </c>
      <c r="I72" s="46">
        <v>11378058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6"/>
        <v>58648770</v>
      </c>
      <c r="P72" s="47">
        <f>(O72/P$78)</f>
        <v>315.1871815817193</v>
      </c>
      <c r="Q72" s="9"/>
    </row>
    <row r="73" spans="1:17" ht="15">
      <c r="A73" s="12"/>
      <c r="B73" s="25">
        <v>389.1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312578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6"/>
        <v>312578</v>
      </c>
      <c r="P73" s="47">
        <f>(O73/P$78)</f>
        <v>1.6798404952814978</v>
      </c>
      <c r="Q73" s="9"/>
    </row>
    <row r="74" spans="1:17" ht="15">
      <c r="A74" s="12"/>
      <c r="B74" s="25">
        <v>389.2</v>
      </c>
      <c r="C74" s="20" t="s">
        <v>82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3995546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3995546</v>
      </c>
      <c r="P74" s="47">
        <f>(O74/P$78)</f>
        <v>21.472656333971067</v>
      </c>
      <c r="Q74" s="9"/>
    </row>
    <row r="75" spans="1:17" ht="15.75" thickBot="1">
      <c r="A75" s="12"/>
      <c r="B75" s="25">
        <v>389.8</v>
      </c>
      <c r="C75" s="20" t="s">
        <v>87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3212196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6"/>
        <v>3212196</v>
      </c>
      <c r="P75" s="47">
        <f>(O75/P$78)</f>
        <v>17.26281734345106</v>
      </c>
      <c r="Q75" s="9"/>
    </row>
    <row r="76" spans="1:120" ht="16.5" thickBot="1">
      <c r="A76" s="14" t="s">
        <v>66</v>
      </c>
      <c r="B76" s="23"/>
      <c r="C76" s="22"/>
      <c r="D76" s="15">
        <f aca="true" t="shared" si="17" ref="D76:N76">SUM(D5,D14,D21,D42,D58,D62,D71)</f>
        <v>372283280</v>
      </c>
      <c r="E76" s="15">
        <f t="shared" si="17"/>
        <v>62395373</v>
      </c>
      <c r="F76" s="15">
        <f t="shared" si="17"/>
        <v>38839876</v>
      </c>
      <c r="G76" s="15">
        <f t="shared" si="17"/>
        <v>13462798</v>
      </c>
      <c r="H76" s="15">
        <f t="shared" si="17"/>
        <v>4909376</v>
      </c>
      <c r="I76" s="15">
        <f t="shared" si="17"/>
        <v>269814063</v>
      </c>
      <c r="J76" s="15">
        <f t="shared" si="17"/>
        <v>109495747</v>
      </c>
      <c r="K76" s="15">
        <f t="shared" si="17"/>
        <v>418168680</v>
      </c>
      <c r="L76" s="15">
        <f t="shared" si="17"/>
        <v>0</v>
      </c>
      <c r="M76" s="15">
        <f t="shared" si="17"/>
        <v>0</v>
      </c>
      <c r="N76" s="15">
        <f t="shared" si="17"/>
        <v>132985</v>
      </c>
      <c r="O76" s="15">
        <f t="shared" si="16"/>
        <v>1289502178</v>
      </c>
      <c r="P76" s="38">
        <f>(O76/P$78)</f>
        <v>6929.975805584815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6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6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51" t="s">
        <v>174</v>
      </c>
      <c r="N78" s="51"/>
      <c r="O78" s="51"/>
      <c r="P78" s="43">
        <v>186076</v>
      </c>
    </row>
    <row r="79" spans="1:16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  <row r="80" spans="1:16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7"/>
    </row>
  </sheetData>
  <sheetProtection/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136284378</v>
      </c>
      <c r="E5" s="27">
        <f t="shared" si="0"/>
        <v>0</v>
      </c>
      <c r="F5" s="27">
        <f t="shared" si="0"/>
        <v>3818217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77943</v>
      </c>
      <c r="N5" s="28">
        <f aca="true" t="shared" si="1" ref="N5:N23">SUM(D5:M5)</f>
        <v>140180538</v>
      </c>
      <c r="O5" s="33">
        <f aca="true" t="shared" si="2" ref="O5:O36">(N5/O$83)</f>
        <v>831.3645761053288</v>
      </c>
      <c r="P5" s="6"/>
    </row>
    <row r="6" spans="1:16" ht="15">
      <c r="A6" s="12"/>
      <c r="B6" s="25">
        <v>311</v>
      </c>
      <c r="C6" s="20" t="s">
        <v>2</v>
      </c>
      <c r="D6" s="46">
        <v>92799634</v>
      </c>
      <c r="E6" s="46">
        <v>0</v>
      </c>
      <c r="F6" s="46">
        <v>3818217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77943</v>
      </c>
      <c r="N6" s="46">
        <f t="shared" si="1"/>
        <v>96695794</v>
      </c>
      <c r="O6" s="47">
        <f t="shared" si="2"/>
        <v>573.4708893040358</v>
      </c>
      <c r="P6" s="9"/>
    </row>
    <row r="7" spans="1:16" ht="15">
      <c r="A7" s="12"/>
      <c r="B7" s="25">
        <v>312.51</v>
      </c>
      <c r="C7" s="20" t="s">
        <v>99</v>
      </c>
      <c r="D7" s="46">
        <v>3504173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3504173</v>
      </c>
      <c r="O7" s="47">
        <f t="shared" si="2"/>
        <v>20.78209530587433</v>
      </c>
      <c r="P7" s="9"/>
    </row>
    <row r="8" spans="1:16" ht="15">
      <c r="A8" s="12"/>
      <c r="B8" s="25">
        <v>312.52</v>
      </c>
      <c r="C8" s="20" t="s">
        <v>96</v>
      </c>
      <c r="D8" s="46">
        <v>1816365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1816365</v>
      </c>
      <c r="O8" s="47">
        <f t="shared" si="2"/>
        <v>10.772262254247842</v>
      </c>
      <c r="P8" s="9"/>
    </row>
    <row r="9" spans="1:16" ht="15">
      <c r="A9" s="12"/>
      <c r="B9" s="25">
        <v>314.1</v>
      </c>
      <c r="C9" s="20" t="s">
        <v>10</v>
      </c>
      <c r="D9" s="46">
        <v>16557010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16557010</v>
      </c>
      <c r="O9" s="47">
        <f t="shared" si="2"/>
        <v>98.19417015093556</v>
      </c>
      <c r="P9" s="9"/>
    </row>
    <row r="10" spans="1:16" ht="15">
      <c r="A10" s="12"/>
      <c r="B10" s="25">
        <v>314.3</v>
      </c>
      <c r="C10" s="20" t="s">
        <v>11</v>
      </c>
      <c r="D10" s="46">
        <v>4454044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4454044</v>
      </c>
      <c r="O10" s="47">
        <f t="shared" si="2"/>
        <v>26.415467188565668</v>
      </c>
      <c r="P10" s="9"/>
    </row>
    <row r="11" spans="1:16" ht="15">
      <c r="A11" s="12"/>
      <c r="B11" s="25">
        <v>314.4</v>
      </c>
      <c r="C11" s="20" t="s">
        <v>13</v>
      </c>
      <c r="D11" s="46">
        <v>612129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612129</v>
      </c>
      <c r="O11" s="47">
        <f t="shared" si="2"/>
        <v>3.630335379414643</v>
      </c>
      <c r="P11" s="9"/>
    </row>
    <row r="12" spans="1:16" ht="15">
      <c r="A12" s="12"/>
      <c r="B12" s="25">
        <v>315</v>
      </c>
      <c r="C12" s="20" t="s">
        <v>107</v>
      </c>
      <c r="D12" s="46">
        <v>13763290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13763290</v>
      </c>
      <c r="O12" s="47">
        <f t="shared" si="2"/>
        <v>81.62553746701064</v>
      </c>
      <c r="P12" s="9"/>
    </row>
    <row r="13" spans="1:16" ht="15">
      <c r="A13" s="12"/>
      <c r="B13" s="25">
        <v>316</v>
      </c>
      <c r="C13" s="20" t="s">
        <v>14</v>
      </c>
      <c r="D13" s="46">
        <v>2777733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2777733</v>
      </c>
      <c r="O13" s="47">
        <f t="shared" si="2"/>
        <v>16.473819055244196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36431484</v>
      </c>
      <c r="E14" s="32">
        <f t="shared" si="3"/>
        <v>12430589</v>
      </c>
      <c r="F14" s="32">
        <f t="shared" si="3"/>
        <v>0</v>
      </c>
      <c r="G14" s="32">
        <f t="shared" si="3"/>
        <v>228811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49090884</v>
      </c>
      <c r="O14" s="45">
        <f t="shared" si="2"/>
        <v>291.1418557067877</v>
      </c>
      <c r="P14" s="10"/>
    </row>
    <row r="15" spans="1:16" ht="15">
      <c r="A15" s="12"/>
      <c r="B15" s="25">
        <v>322</v>
      </c>
      <c r="C15" s="20" t="s">
        <v>0</v>
      </c>
      <c r="D15" s="46">
        <v>251788</v>
      </c>
      <c r="E15" s="46">
        <v>11883494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12135282</v>
      </c>
      <c r="O15" s="47">
        <f t="shared" si="2"/>
        <v>71.97035850902945</v>
      </c>
      <c r="P15" s="9"/>
    </row>
    <row r="16" spans="1:16" ht="15">
      <c r="A16" s="12"/>
      <c r="B16" s="25">
        <v>323.1</v>
      </c>
      <c r="C16" s="20" t="s">
        <v>16</v>
      </c>
      <c r="D16" s="46">
        <v>15561277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15561277</v>
      </c>
      <c r="O16" s="47">
        <f t="shared" si="2"/>
        <v>92.28880585950242</v>
      </c>
      <c r="P16" s="9"/>
    </row>
    <row r="17" spans="1:16" ht="15">
      <c r="A17" s="12"/>
      <c r="B17" s="25">
        <v>323.4</v>
      </c>
      <c r="C17" s="20" t="s">
        <v>17</v>
      </c>
      <c r="D17" s="46">
        <v>310655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310655</v>
      </c>
      <c r="O17" s="47">
        <f t="shared" si="2"/>
        <v>1.84239243246449</v>
      </c>
      <c r="P17" s="9"/>
    </row>
    <row r="18" spans="1:16" ht="15">
      <c r="A18" s="12"/>
      <c r="B18" s="25">
        <v>324.62</v>
      </c>
      <c r="C18" s="20" t="s">
        <v>18</v>
      </c>
      <c r="D18" s="46">
        <v>47853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47853</v>
      </c>
      <c r="O18" s="47">
        <f t="shared" si="2"/>
        <v>0.28380037363223914</v>
      </c>
      <c r="P18" s="9"/>
    </row>
    <row r="19" spans="1:16" ht="15">
      <c r="A19" s="12"/>
      <c r="B19" s="25">
        <v>325.1</v>
      </c>
      <c r="C19" s="20" t="s">
        <v>19</v>
      </c>
      <c r="D19" s="46">
        <v>0</v>
      </c>
      <c r="E19" s="46">
        <v>547095</v>
      </c>
      <c r="F19" s="46">
        <v>0</v>
      </c>
      <c r="G19" s="46">
        <v>73496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620591</v>
      </c>
      <c r="O19" s="47">
        <f t="shared" si="2"/>
        <v>3.6805207128665898</v>
      </c>
      <c r="P19" s="9"/>
    </row>
    <row r="20" spans="1:16" ht="15">
      <c r="A20" s="12"/>
      <c r="B20" s="25">
        <v>325.2</v>
      </c>
      <c r="C20" s="20" t="s">
        <v>20</v>
      </c>
      <c r="D20" s="46">
        <v>20259911</v>
      </c>
      <c r="E20" s="46">
        <v>0</v>
      </c>
      <c r="F20" s="46">
        <v>0</v>
      </c>
      <c r="G20" s="46">
        <v>155315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20415226</v>
      </c>
      <c r="O20" s="47">
        <f t="shared" si="2"/>
        <v>121.07597781929248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SUM(D22:D43)</f>
        <v>17033379</v>
      </c>
      <c r="E21" s="32">
        <f t="shared" si="4"/>
        <v>33755561</v>
      </c>
      <c r="F21" s="32">
        <f t="shared" si="4"/>
        <v>0</v>
      </c>
      <c r="G21" s="32">
        <f t="shared" si="4"/>
        <v>877025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51665965</v>
      </c>
      <c r="O21" s="45">
        <f t="shared" si="2"/>
        <v>306.41381253150666</v>
      </c>
      <c r="P21" s="10"/>
    </row>
    <row r="22" spans="1:16" ht="15">
      <c r="A22" s="12"/>
      <c r="B22" s="25">
        <v>331.1</v>
      </c>
      <c r="C22" s="20" t="s">
        <v>100</v>
      </c>
      <c r="D22" s="46">
        <v>0</v>
      </c>
      <c r="E22" s="46">
        <v>436778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436778</v>
      </c>
      <c r="O22" s="47">
        <f t="shared" si="2"/>
        <v>2.5903863831806184</v>
      </c>
      <c r="P22" s="9"/>
    </row>
    <row r="23" spans="1:16" ht="15">
      <c r="A23" s="12"/>
      <c r="B23" s="25">
        <v>331.2</v>
      </c>
      <c r="C23" s="20" t="s">
        <v>21</v>
      </c>
      <c r="D23" s="46">
        <v>0</v>
      </c>
      <c r="E23" s="46">
        <v>2781598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2781598</v>
      </c>
      <c r="O23" s="47">
        <f t="shared" si="2"/>
        <v>16.49674109658097</v>
      </c>
      <c r="P23" s="9"/>
    </row>
    <row r="24" spans="1:16" ht="15">
      <c r="A24" s="12"/>
      <c r="B24" s="25">
        <v>331.39</v>
      </c>
      <c r="C24" s="20" t="s">
        <v>101</v>
      </c>
      <c r="D24" s="46">
        <v>0</v>
      </c>
      <c r="E24" s="46">
        <v>260982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260982</v>
      </c>
      <c r="O24" s="47">
        <f t="shared" si="2"/>
        <v>1.5477982385908726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1786752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1786752</v>
      </c>
      <c r="O25" s="47">
        <f t="shared" si="2"/>
        <v>10.596637309847878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1352998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1352998</v>
      </c>
      <c r="O26" s="47">
        <f t="shared" si="2"/>
        <v>8.024185274145243</v>
      </c>
      <c r="P26" s="9"/>
    </row>
    <row r="27" spans="1:16" ht="15">
      <c r="A27" s="12"/>
      <c r="B27" s="25">
        <v>331.5</v>
      </c>
      <c r="C27" s="20" t="s">
        <v>23</v>
      </c>
      <c r="D27" s="46">
        <v>0</v>
      </c>
      <c r="E27" s="46">
        <v>13644042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13644042</v>
      </c>
      <c r="O27" s="47">
        <f t="shared" si="2"/>
        <v>80.9183168757228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103926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103926</v>
      </c>
      <c r="O28" s="47">
        <f t="shared" si="2"/>
        <v>0.6163508584645494</v>
      </c>
      <c r="P28" s="9"/>
    </row>
    <row r="29" spans="1:16" ht="15">
      <c r="A29" s="12"/>
      <c r="B29" s="25">
        <v>334.2</v>
      </c>
      <c r="C29" s="20" t="s">
        <v>25</v>
      </c>
      <c r="D29" s="46">
        <v>0</v>
      </c>
      <c r="E29" s="46">
        <v>4001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4001</v>
      </c>
      <c r="O29" s="47">
        <f t="shared" si="2"/>
        <v>0.023728612519645347</v>
      </c>
      <c r="P29" s="9"/>
    </row>
    <row r="30" spans="1:16" ht="15">
      <c r="A30" s="12"/>
      <c r="B30" s="25">
        <v>334.41</v>
      </c>
      <c r="C30" s="20" t="s">
        <v>102</v>
      </c>
      <c r="D30" s="46">
        <v>0</v>
      </c>
      <c r="E30" s="46">
        <v>1804329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1804329</v>
      </c>
      <c r="O30" s="47">
        <f t="shared" si="2"/>
        <v>10.700880704563652</v>
      </c>
      <c r="P30" s="9"/>
    </row>
    <row r="31" spans="1:16" ht="15">
      <c r="A31" s="12"/>
      <c r="B31" s="25">
        <v>335.12</v>
      </c>
      <c r="C31" s="20" t="s">
        <v>31</v>
      </c>
      <c r="D31" s="46">
        <v>4816873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4816873</v>
      </c>
      <c r="O31" s="47">
        <f t="shared" si="2"/>
        <v>28.56728642172998</v>
      </c>
      <c r="P31" s="9"/>
    </row>
    <row r="32" spans="1:16" ht="15">
      <c r="A32" s="12"/>
      <c r="B32" s="25">
        <v>335.14</v>
      </c>
      <c r="C32" s="20" t="s">
        <v>32</v>
      </c>
      <c r="D32" s="46">
        <v>29909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29909</v>
      </c>
      <c r="O32" s="47">
        <f t="shared" si="2"/>
        <v>0.17738042285680397</v>
      </c>
      <c r="P32" s="9"/>
    </row>
    <row r="33" spans="1:16" ht="15">
      <c r="A33" s="12"/>
      <c r="B33" s="25">
        <v>335.15</v>
      </c>
      <c r="C33" s="20" t="s">
        <v>33</v>
      </c>
      <c r="D33" s="46">
        <v>252039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252039</v>
      </c>
      <c r="O33" s="47">
        <f t="shared" si="2"/>
        <v>1.4947602526465618</v>
      </c>
      <c r="P33" s="9"/>
    </row>
    <row r="34" spans="1:16" ht="15">
      <c r="A34" s="12"/>
      <c r="B34" s="25">
        <v>335.18</v>
      </c>
      <c r="C34" s="20" t="s">
        <v>34</v>
      </c>
      <c r="D34" s="46">
        <v>9085424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9085424</v>
      </c>
      <c r="O34" s="47">
        <f t="shared" si="2"/>
        <v>53.882655754233014</v>
      </c>
      <c r="P34" s="9"/>
    </row>
    <row r="35" spans="1:16" ht="15">
      <c r="A35" s="12"/>
      <c r="B35" s="25">
        <v>335.21</v>
      </c>
      <c r="C35" s="20" t="s">
        <v>108</v>
      </c>
      <c r="D35" s="46">
        <v>157624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157624</v>
      </c>
      <c r="O35" s="47">
        <f t="shared" si="2"/>
        <v>0.9348160009489073</v>
      </c>
      <c r="P35" s="9"/>
    </row>
    <row r="36" spans="1:16" ht="15">
      <c r="A36" s="12"/>
      <c r="B36" s="25">
        <v>335.22</v>
      </c>
      <c r="C36" s="20" t="s">
        <v>113</v>
      </c>
      <c r="D36" s="46">
        <v>528504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528504</v>
      </c>
      <c r="O36" s="47">
        <f t="shared" si="2"/>
        <v>3.13438306200516</v>
      </c>
      <c r="P36" s="9"/>
    </row>
    <row r="37" spans="1:16" ht="15">
      <c r="A37" s="12"/>
      <c r="B37" s="25">
        <v>335.49</v>
      </c>
      <c r="C37" s="20" t="s">
        <v>36</v>
      </c>
      <c r="D37" s="46">
        <v>220406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220406</v>
      </c>
      <c r="O37" s="47">
        <f aca="true" t="shared" si="7" ref="O37:O68">(N37/O$83)</f>
        <v>1.3071553539127598</v>
      </c>
      <c r="P37" s="9"/>
    </row>
    <row r="38" spans="1:16" ht="15">
      <c r="A38" s="12"/>
      <c r="B38" s="25">
        <v>335.5</v>
      </c>
      <c r="C38" s="20" t="s">
        <v>114</v>
      </c>
      <c r="D38" s="46">
        <v>0</v>
      </c>
      <c r="E38" s="46">
        <v>1308890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1308890</v>
      </c>
      <c r="O38" s="47">
        <f t="shared" si="7"/>
        <v>7.762595261394301</v>
      </c>
      <c r="P38" s="9"/>
    </row>
    <row r="39" spans="1:16" ht="15">
      <c r="A39" s="12"/>
      <c r="B39" s="25">
        <v>337.2</v>
      </c>
      <c r="C39" s="20" t="s">
        <v>38</v>
      </c>
      <c r="D39" s="46">
        <v>0</v>
      </c>
      <c r="E39" s="46">
        <v>64666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64666</v>
      </c>
      <c r="O39" s="47">
        <f t="shared" si="7"/>
        <v>0.3835127361148178</v>
      </c>
      <c r="P39" s="9"/>
    </row>
    <row r="40" spans="1:16" ht="15">
      <c r="A40" s="12"/>
      <c r="B40" s="25">
        <v>337.3</v>
      </c>
      <c r="C40" s="20" t="s">
        <v>39</v>
      </c>
      <c r="D40" s="46">
        <v>0</v>
      </c>
      <c r="E40" s="46">
        <v>2016967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2016967</v>
      </c>
      <c r="O40" s="47">
        <f t="shared" si="7"/>
        <v>11.961966610325296</v>
      </c>
      <c r="P40" s="9"/>
    </row>
    <row r="41" spans="1:16" ht="15">
      <c r="A41" s="12"/>
      <c r="B41" s="25">
        <v>337.4</v>
      </c>
      <c r="C41" s="20" t="s">
        <v>40</v>
      </c>
      <c r="D41" s="46">
        <v>0</v>
      </c>
      <c r="E41" s="46">
        <v>772716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772716</v>
      </c>
      <c r="O41" s="47">
        <f t="shared" si="7"/>
        <v>4.582723956943332</v>
      </c>
      <c r="P41" s="9"/>
    </row>
    <row r="42" spans="1:16" ht="15">
      <c r="A42" s="12"/>
      <c r="B42" s="25">
        <v>337.7</v>
      </c>
      <c r="C42" s="20" t="s">
        <v>41</v>
      </c>
      <c r="D42" s="46">
        <v>0</v>
      </c>
      <c r="E42" s="46">
        <v>414301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414301</v>
      </c>
      <c r="O42" s="47">
        <f t="shared" si="7"/>
        <v>2.4570827031995965</v>
      </c>
      <c r="P42" s="9"/>
    </row>
    <row r="43" spans="1:16" ht="15">
      <c r="A43" s="12"/>
      <c r="B43" s="25">
        <v>338</v>
      </c>
      <c r="C43" s="20" t="s">
        <v>43</v>
      </c>
      <c r="D43" s="46">
        <v>1942600</v>
      </c>
      <c r="E43" s="46">
        <v>7002615</v>
      </c>
      <c r="F43" s="46">
        <v>0</v>
      </c>
      <c r="G43" s="46">
        <v>877025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9822240</v>
      </c>
      <c r="O43" s="47">
        <f t="shared" si="7"/>
        <v>58.25246864157993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SUM(D45:D60)</f>
        <v>20138971</v>
      </c>
      <c r="E44" s="32">
        <f t="shared" si="9"/>
        <v>269952</v>
      </c>
      <c r="F44" s="32">
        <f t="shared" si="9"/>
        <v>0</v>
      </c>
      <c r="G44" s="32">
        <f t="shared" si="9"/>
        <v>0</v>
      </c>
      <c r="H44" s="32">
        <f t="shared" si="9"/>
        <v>613691</v>
      </c>
      <c r="I44" s="32">
        <f t="shared" si="9"/>
        <v>143611684</v>
      </c>
      <c r="J44" s="32">
        <f t="shared" si="9"/>
        <v>59786345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224420643</v>
      </c>
      <c r="O44" s="45">
        <f t="shared" si="7"/>
        <v>1330.9648785695224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8110</v>
      </c>
      <c r="F45" s="46">
        <v>0</v>
      </c>
      <c r="G45" s="46">
        <v>0</v>
      </c>
      <c r="H45" s="46">
        <v>0</v>
      </c>
      <c r="I45" s="46">
        <v>0</v>
      </c>
      <c r="J45" s="46">
        <v>59786345</v>
      </c>
      <c r="K45" s="46">
        <v>0</v>
      </c>
      <c r="L45" s="46">
        <v>0</v>
      </c>
      <c r="M45" s="46">
        <v>0</v>
      </c>
      <c r="N45" s="46">
        <f aca="true" t="shared" si="10" ref="N45:N60">SUM(D45:M45)</f>
        <v>59794455</v>
      </c>
      <c r="O45" s="47">
        <f t="shared" si="7"/>
        <v>354.62120807757316</v>
      </c>
      <c r="P45" s="9"/>
    </row>
    <row r="46" spans="1:16" ht="15">
      <c r="A46" s="12"/>
      <c r="B46" s="25">
        <v>341.9</v>
      </c>
      <c r="C46" s="20" t="s">
        <v>52</v>
      </c>
      <c r="D46" s="46">
        <v>1399504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1399504</v>
      </c>
      <c r="O46" s="47">
        <f t="shared" si="7"/>
        <v>8.299997034664768</v>
      </c>
      <c r="P46" s="9"/>
    </row>
    <row r="47" spans="1:16" ht="15">
      <c r="A47" s="12"/>
      <c r="B47" s="25">
        <v>342.1</v>
      </c>
      <c r="C47" s="20" t="s">
        <v>53</v>
      </c>
      <c r="D47" s="46">
        <v>237207</v>
      </c>
      <c r="E47" s="46">
        <v>185008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422215</v>
      </c>
      <c r="O47" s="47">
        <f t="shared" si="7"/>
        <v>2.5040180292382055</v>
      </c>
      <c r="P47" s="9"/>
    </row>
    <row r="48" spans="1:16" ht="15">
      <c r="A48" s="12"/>
      <c r="B48" s="25">
        <v>342.2</v>
      </c>
      <c r="C48" s="20" t="s">
        <v>54</v>
      </c>
      <c r="D48" s="46">
        <v>1768148</v>
      </c>
      <c r="E48" s="46">
        <v>46252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1814400</v>
      </c>
      <c r="O48" s="47">
        <f t="shared" si="7"/>
        <v>10.760608486789431</v>
      </c>
      <c r="P48" s="9"/>
    </row>
    <row r="49" spans="1:16" ht="15">
      <c r="A49" s="12"/>
      <c r="B49" s="25">
        <v>342.6</v>
      </c>
      <c r="C49" s="20" t="s">
        <v>55</v>
      </c>
      <c r="D49" s="46">
        <v>7276909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7276909</v>
      </c>
      <c r="O49" s="47">
        <f t="shared" si="7"/>
        <v>43.15694926311419</v>
      </c>
      <c r="P49" s="9"/>
    </row>
    <row r="50" spans="1:16" ht="15">
      <c r="A50" s="12"/>
      <c r="B50" s="25">
        <v>342.9</v>
      </c>
      <c r="C50" s="20" t="s">
        <v>56</v>
      </c>
      <c r="D50" s="46">
        <v>1194859</v>
      </c>
      <c r="E50" s="46">
        <v>30582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1225441</v>
      </c>
      <c r="O50" s="47">
        <f t="shared" si="7"/>
        <v>7.267686741986181</v>
      </c>
      <c r="P50" s="9"/>
    </row>
    <row r="51" spans="1:16" ht="15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18270742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18270742</v>
      </c>
      <c r="O51" s="47">
        <f t="shared" si="7"/>
        <v>108.35774990362661</v>
      </c>
      <c r="P51" s="9"/>
    </row>
    <row r="52" spans="1:16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105836231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105836231</v>
      </c>
      <c r="O52" s="47">
        <f t="shared" si="7"/>
        <v>627.6798090324111</v>
      </c>
      <c r="P52" s="9"/>
    </row>
    <row r="53" spans="1:16" ht="15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491331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491331</v>
      </c>
      <c r="O53" s="47">
        <f t="shared" si="7"/>
        <v>2.9139222489102394</v>
      </c>
      <c r="P53" s="9"/>
    </row>
    <row r="54" spans="1:16" ht="15">
      <c r="A54" s="12"/>
      <c r="B54" s="25">
        <v>343.8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613691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613691</v>
      </c>
      <c r="O54" s="47">
        <f t="shared" si="7"/>
        <v>3.639599086676749</v>
      </c>
      <c r="P54" s="9"/>
    </row>
    <row r="55" spans="1:16" ht="15">
      <c r="A55" s="12"/>
      <c r="B55" s="25">
        <v>343.9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5343857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5343857</v>
      </c>
      <c r="O55" s="47">
        <f t="shared" si="7"/>
        <v>31.69265486463245</v>
      </c>
      <c r="P55" s="9"/>
    </row>
    <row r="56" spans="1:16" ht="15">
      <c r="A56" s="12"/>
      <c r="B56" s="25">
        <v>344.1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3477926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3477926</v>
      </c>
      <c r="O56" s="47">
        <f t="shared" si="7"/>
        <v>20.62643299825045</v>
      </c>
      <c r="P56" s="9"/>
    </row>
    <row r="57" spans="1:16" ht="15">
      <c r="A57" s="12"/>
      <c r="B57" s="25">
        <v>344.5</v>
      </c>
      <c r="C57" s="20" t="s">
        <v>62</v>
      </c>
      <c r="D57" s="46">
        <v>975349</v>
      </c>
      <c r="E57" s="46">
        <v>0</v>
      </c>
      <c r="F57" s="46">
        <v>0</v>
      </c>
      <c r="G57" s="46">
        <v>0</v>
      </c>
      <c r="H57" s="46">
        <v>0</v>
      </c>
      <c r="I57" s="46">
        <v>10191597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11166946</v>
      </c>
      <c r="O57" s="47">
        <f t="shared" si="7"/>
        <v>66.22747679625182</v>
      </c>
      <c r="P57" s="9"/>
    </row>
    <row r="58" spans="1:16" ht="15">
      <c r="A58" s="12"/>
      <c r="B58" s="25">
        <v>347.2</v>
      </c>
      <c r="C58" s="20" t="s">
        <v>63</v>
      </c>
      <c r="D58" s="46">
        <v>3189575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3189575</v>
      </c>
      <c r="O58" s="47">
        <f t="shared" si="7"/>
        <v>18.916318239777006</v>
      </c>
      <c r="P58" s="9"/>
    </row>
    <row r="59" spans="1:16" ht="15">
      <c r="A59" s="12"/>
      <c r="B59" s="25">
        <v>347.4</v>
      </c>
      <c r="C59" s="20" t="s">
        <v>64</v>
      </c>
      <c r="D59" s="46">
        <v>37809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37809</v>
      </c>
      <c r="O59" s="47">
        <f t="shared" si="7"/>
        <v>0.2242327195089405</v>
      </c>
      <c r="P59" s="9"/>
    </row>
    <row r="60" spans="1:16" ht="15">
      <c r="A60" s="12"/>
      <c r="B60" s="25">
        <v>347.5</v>
      </c>
      <c r="C60" s="20" t="s">
        <v>65</v>
      </c>
      <c r="D60" s="46">
        <v>4059611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4059611</v>
      </c>
      <c r="O60" s="47">
        <f t="shared" si="7"/>
        <v>24.076215046110963</v>
      </c>
      <c r="P60" s="9"/>
    </row>
    <row r="61" spans="1:16" ht="15.75">
      <c r="A61" s="29" t="s">
        <v>49</v>
      </c>
      <c r="B61" s="30"/>
      <c r="C61" s="31"/>
      <c r="D61" s="32">
        <f aca="true" t="shared" si="11" ref="D61:M61">SUM(D62:D64)</f>
        <v>2785551</v>
      </c>
      <c r="E61" s="32">
        <f t="shared" si="11"/>
        <v>751188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2492110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6028849</v>
      </c>
      <c r="O61" s="45">
        <f t="shared" si="7"/>
        <v>35.755116685941346</v>
      </c>
      <c r="P61" s="10"/>
    </row>
    <row r="62" spans="1:16" ht="15">
      <c r="A62" s="13"/>
      <c r="B62" s="39">
        <v>351.1</v>
      </c>
      <c r="C62" s="21" t="s">
        <v>68</v>
      </c>
      <c r="D62" s="46">
        <v>1758670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1758670</v>
      </c>
      <c r="O62" s="47">
        <f t="shared" si="7"/>
        <v>10.430092221925689</v>
      </c>
      <c r="P62" s="9"/>
    </row>
    <row r="63" spans="1:16" ht="15">
      <c r="A63" s="13"/>
      <c r="B63" s="39">
        <v>354</v>
      </c>
      <c r="C63" s="21" t="s">
        <v>69</v>
      </c>
      <c r="D63" s="46">
        <v>1026881</v>
      </c>
      <c r="E63" s="46">
        <v>0</v>
      </c>
      <c r="F63" s="46">
        <v>0</v>
      </c>
      <c r="G63" s="46">
        <v>0</v>
      </c>
      <c r="H63" s="46">
        <v>0</v>
      </c>
      <c r="I63" s="46">
        <v>2492110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3518991</v>
      </c>
      <c r="O63" s="47">
        <f t="shared" si="7"/>
        <v>20.869975980784627</v>
      </c>
      <c r="P63" s="9"/>
    </row>
    <row r="64" spans="1:16" ht="15">
      <c r="A64" s="13"/>
      <c r="B64" s="39">
        <v>359</v>
      </c>
      <c r="C64" s="21" t="s">
        <v>70</v>
      </c>
      <c r="D64" s="46">
        <v>0</v>
      </c>
      <c r="E64" s="46">
        <v>751188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751188</v>
      </c>
      <c r="O64" s="47">
        <f t="shared" si="7"/>
        <v>4.455048483231029</v>
      </c>
      <c r="P64" s="9"/>
    </row>
    <row r="65" spans="1:16" ht="15.75">
      <c r="A65" s="29" t="s">
        <v>3</v>
      </c>
      <c r="B65" s="30"/>
      <c r="C65" s="31"/>
      <c r="D65" s="32">
        <f aca="true" t="shared" si="13" ref="D65:M65">SUM(D66:D73)</f>
        <v>39075521</v>
      </c>
      <c r="E65" s="32">
        <f t="shared" si="13"/>
        <v>2811851</v>
      </c>
      <c r="F65" s="32">
        <f t="shared" si="13"/>
        <v>6194</v>
      </c>
      <c r="G65" s="32">
        <f t="shared" si="13"/>
        <v>483828</v>
      </c>
      <c r="H65" s="32">
        <f t="shared" si="13"/>
        <v>3420265</v>
      </c>
      <c r="I65" s="32">
        <f t="shared" si="13"/>
        <v>3262846</v>
      </c>
      <c r="J65" s="32">
        <f t="shared" si="13"/>
        <v>972164</v>
      </c>
      <c r="K65" s="32">
        <f t="shared" si="13"/>
        <v>196438979</v>
      </c>
      <c r="L65" s="32">
        <f t="shared" si="13"/>
        <v>0</v>
      </c>
      <c r="M65" s="32">
        <f t="shared" si="13"/>
        <v>7334</v>
      </c>
      <c r="N65" s="32">
        <f t="shared" si="12"/>
        <v>246478982</v>
      </c>
      <c r="O65" s="45">
        <f t="shared" si="7"/>
        <v>1461.7856181241289</v>
      </c>
      <c r="P65" s="10"/>
    </row>
    <row r="66" spans="1:16" ht="15">
      <c r="A66" s="12"/>
      <c r="B66" s="25">
        <v>361.1</v>
      </c>
      <c r="C66" s="20" t="s">
        <v>71</v>
      </c>
      <c r="D66" s="46">
        <v>425314</v>
      </c>
      <c r="E66" s="46">
        <v>360897</v>
      </c>
      <c r="F66" s="46">
        <v>6194</v>
      </c>
      <c r="G66" s="46">
        <v>410322</v>
      </c>
      <c r="H66" s="46">
        <v>3417262</v>
      </c>
      <c r="I66" s="46">
        <v>0</v>
      </c>
      <c r="J66" s="46">
        <v>270618</v>
      </c>
      <c r="K66" s="46">
        <v>13651000</v>
      </c>
      <c r="L66" s="46">
        <v>0</v>
      </c>
      <c r="M66" s="46">
        <v>508</v>
      </c>
      <c r="N66" s="46">
        <f t="shared" si="12"/>
        <v>18542115</v>
      </c>
      <c r="O66" s="47">
        <f t="shared" si="7"/>
        <v>109.96717373899119</v>
      </c>
      <c r="P66" s="9"/>
    </row>
    <row r="67" spans="1:16" ht="15">
      <c r="A67" s="12"/>
      <c r="B67" s="25">
        <v>361.2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6270144</v>
      </c>
      <c r="L67" s="46">
        <v>0</v>
      </c>
      <c r="M67" s="46">
        <v>0</v>
      </c>
      <c r="N67" s="46">
        <f aca="true" t="shared" si="14" ref="N67:N73">SUM(D67:M67)</f>
        <v>6270144</v>
      </c>
      <c r="O67" s="47">
        <f t="shared" si="7"/>
        <v>37.186157815141</v>
      </c>
      <c r="P67" s="9"/>
    </row>
    <row r="68" spans="1:16" ht="15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106037364</v>
      </c>
      <c r="L68" s="46">
        <v>0</v>
      </c>
      <c r="M68" s="46">
        <v>0</v>
      </c>
      <c r="N68" s="46">
        <f t="shared" si="14"/>
        <v>106037364</v>
      </c>
      <c r="O68" s="47">
        <f t="shared" si="7"/>
        <v>628.872662574504</v>
      </c>
      <c r="P68" s="9"/>
    </row>
    <row r="69" spans="1:16" ht="15">
      <c r="A69" s="12"/>
      <c r="B69" s="25">
        <v>362</v>
      </c>
      <c r="C69" s="20" t="s">
        <v>74</v>
      </c>
      <c r="D69" s="46">
        <v>2964095</v>
      </c>
      <c r="E69" s="46">
        <v>156206</v>
      </c>
      <c r="F69" s="46">
        <v>0</v>
      </c>
      <c r="G69" s="46">
        <v>0</v>
      </c>
      <c r="H69" s="46">
        <v>0</v>
      </c>
      <c r="I69" s="46">
        <v>3318203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6438504</v>
      </c>
      <c r="O69" s="47">
        <f aca="true" t="shared" si="15" ref="O69:O81">(N69/O$83)</f>
        <v>38.18464549417312</v>
      </c>
      <c r="P69" s="9"/>
    </row>
    <row r="70" spans="1:16" ht="15">
      <c r="A70" s="12"/>
      <c r="B70" s="25">
        <v>364</v>
      </c>
      <c r="C70" s="20" t="s">
        <v>75</v>
      </c>
      <c r="D70" s="46">
        <v>353758</v>
      </c>
      <c r="E70" s="46">
        <v>0</v>
      </c>
      <c r="F70" s="46">
        <v>0</v>
      </c>
      <c r="G70" s="46">
        <v>0</v>
      </c>
      <c r="H70" s="46">
        <v>0</v>
      </c>
      <c r="I70" s="46">
        <v>-839711</v>
      </c>
      <c r="J70" s="46">
        <v>-1120</v>
      </c>
      <c r="K70" s="46">
        <v>0</v>
      </c>
      <c r="L70" s="46">
        <v>0</v>
      </c>
      <c r="M70" s="46">
        <v>0</v>
      </c>
      <c r="N70" s="46">
        <f t="shared" si="14"/>
        <v>-487073</v>
      </c>
      <c r="O70" s="47">
        <f t="shared" si="15"/>
        <v>-2.888669454081784</v>
      </c>
      <c r="P70" s="9"/>
    </row>
    <row r="71" spans="1:16" ht="15">
      <c r="A71" s="12"/>
      <c r="B71" s="25">
        <v>366</v>
      </c>
      <c r="C71" s="20" t="s">
        <v>76</v>
      </c>
      <c r="D71" s="46">
        <v>549498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549498</v>
      </c>
      <c r="O71" s="47">
        <f t="shared" si="15"/>
        <v>3.258891557690597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67757053</v>
      </c>
      <c r="L72" s="46">
        <v>0</v>
      </c>
      <c r="M72" s="46">
        <v>0</v>
      </c>
      <c r="N72" s="46">
        <f t="shared" si="14"/>
        <v>67757053</v>
      </c>
      <c r="O72" s="47">
        <f t="shared" si="15"/>
        <v>401.8447528393085</v>
      </c>
      <c r="P72" s="9"/>
    </row>
    <row r="73" spans="1:16" ht="15">
      <c r="A73" s="12"/>
      <c r="B73" s="25">
        <v>369.9</v>
      </c>
      <c r="C73" s="20" t="s">
        <v>78</v>
      </c>
      <c r="D73" s="46">
        <v>34782856</v>
      </c>
      <c r="E73" s="46">
        <v>2294748</v>
      </c>
      <c r="F73" s="46">
        <v>0</v>
      </c>
      <c r="G73" s="46">
        <v>73506</v>
      </c>
      <c r="H73" s="46">
        <v>3003</v>
      </c>
      <c r="I73" s="46">
        <v>784354</v>
      </c>
      <c r="J73" s="46">
        <v>702666</v>
      </c>
      <c r="K73" s="46">
        <v>2723418</v>
      </c>
      <c r="L73" s="46">
        <v>0</v>
      </c>
      <c r="M73" s="46">
        <v>6826</v>
      </c>
      <c r="N73" s="46">
        <f t="shared" si="14"/>
        <v>41371377</v>
      </c>
      <c r="O73" s="47">
        <f t="shared" si="15"/>
        <v>245.36000355840227</v>
      </c>
      <c r="P73" s="9"/>
    </row>
    <row r="74" spans="1:16" ht="15.75">
      <c r="A74" s="29" t="s">
        <v>50</v>
      </c>
      <c r="B74" s="30"/>
      <c r="C74" s="31"/>
      <c r="D74" s="32">
        <f aca="true" t="shared" si="16" ref="D74:M74">SUM(D75:D80)</f>
        <v>12801227</v>
      </c>
      <c r="E74" s="32">
        <f t="shared" si="16"/>
        <v>5237528</v>
      </c>
      <c r="F74" s="32">
        <f t="shared" si="16"/>
        <v>15516221</v>
      </c>
      <c r="G74" s="32">
        <f t="shared" si="16"/>
        <v>6698054</v>
      </c>
      <c r="H74" s="32">
        <f t="shared" si="16"/>
        <v>111543</v>
      </c>
      <c r="I74" s="32">
        <f t="shared" si="16"/>
        <v>3372074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aca="true" t="shared" si="17" ref="N74:N81">SUM(D74:M74)</f>
        <v>43736647</v>
      </c>
      <c r="O74" s="45">
        <f t="shared" si="15"/>
        <v>259.3876404827566</v>
      </c>
      <c r="P74" s="9"/>
    </row>
    <row r="75" spans="1:16" ht="15">
      <c r="A75" s="12"/>
      <c r="B75" s="25">
        <v>381</v>
      </c>
      <c r="C75" s="20" t="s">
        <v>79</v>
      </c>
      <c r="D75" s="46">
        <v>12801227</v>
      </c>
      <c r="E75" s="46">
        <v>5237528</v>
      </c>
      <c r="F75" s="46">
        <v>15516221</v>
      </c>
      <c r="G75" s="46">
        <v>6698054</v>
      </c>
      <c r="H75" s="46">
        <v>111543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40364573</v>
      </c>
      <c r="O75" s="47">
        <f t="shared" si="15"/>
        <v>239.38898081428104</v>
      </c>
      <c r="P75" s="9"/>
    </row>
    <row r="76" spans="1:16" ht="15">
      <c r="A76" s="12"/>
      <c r="B76" s="25">
        <v>389.1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1209495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1209495</v>
      </c>
      <c r="O76" s="47">
        <f t="shared" si="15"/>
        <v>7.173116270794413</v>
      </c>
      <c r="P76" s="9"/>
    </row>
    <row r="77" spans="1:16" ht="15">
      <c r="A77" s="12"/>
      <c r="B77" s="25">
        <v>389.3</v>
      </c>
      <c r="C77" s="20" t="s">
        <v>115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1091104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1091104</v>
      </c>
      <c r="O77" s="47">
        <f t="shared" si="15"/>
        <v>6.470978264092755</v>
      </c>
      <c r="P77" s="9"/>
    </row>
    <row r="78" spans="1:16" ht="15">
      <c r="A78" s="12"/>
      <c r="B78" s="25">
        <v>389.5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72317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72317</v>
      </c>
      <c r="O78" s="47">
        <f t="shared" si="15"/>
        <v>0.4288882958218427</v>
      </c>
      <c r="P78" s="9"/>
    </row>
    <row r="79" spans="1:16" ht="15">
      <c r="A79" s="12"/>
      <c r="B79" s="25">
        <v>389.6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100592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100592</v>
      </c>
      <c r="O79" s="47">
        <f t="shared" si="15"/>
        <v>0.5965780031432554</v>
      </c>
      <c r="P79" s="9"/>
    </row>
    <row r="80" spans="1:16" ht="15.75" thickBot="1">
      <c r="A80" s="12"/>
      <c r="B80" s="25">
        <v>389.8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898566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898566</v>
      </c>
      <c r="O80" s="47">
        <f t="shared" si="15"/>
        <v>5.329098834623254</v>
      </c>
      <c r="P80" s="9"/>
    </row>
    <row r="81" spans="1:119" ht="16.5" thickBot="1">
      <c r="A81" s="14" t="s">
        <v>66</v>
      </c>
      <c r="B81" s="23"/>
      <c r="C81" s="22"/>
      <c r="D81" s="15">
        <f aca="true" t="shared" si="18" ref="D81:M81">SUM(D5,D14,D21,D44,D61,D65,D74)</f>
        <v>264550511</v>
      </c>
      <c r="E81" s="15">
        <f t="shared" si="18"/>
        <v>55256669</v>
      </c>
      <c r="F81" s="15">
        <f t="shared" si="18"/>
        <v>19340632</v>
      </c>
      <c r="G81" s="15">
        <f t="shared" si="18"/>
        <v>8287718</v>
      </c>
      <c r="H81" s="15">
        <f t="shared" si="18"/>
        <v>4145499</v>
      </c>
      <c r="I81" s="15">
        <f t="shared" si="18"/>
        <v>152738714</v>
      </c>
      <c r="J81" s="15">
        <f t="shared" si="18"/>
        <v>60758509</v>
      </c>
      <c r="K81" s="15">
        <f t="shared" si="18"/>
        <v>196438979</v>
      </c>
      <c r="L81" s="15">
        <f t="shared" si="18"/>
        <v>0</v>
      </c>
      <c r="M81" s="15">
        <f t="shared" si="18"/>
        <v>85277</v>
      </c>
      <c r="N81" s="15">
        <f t="shared" si="17"/>
        <v>761602508</v>
      </c>
      <c r="O81" s="38">
        <f t="shared" si="15"/>
        <v>4516.813498205972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116</v>
      </c>
      <c r="M83" s="51"/>
      <c r="N83" s="51"/>
      <c r="O83" s="43">
        <v>168615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139026222</v>
      </c>
      <c r="E5" s="27">
        <f t="shared" si="0"/>
        <v>0</v>
      </c>
      <c r="F5" s="27">
        <f t="shared" si="0"/>
        <v>5083903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41326</v>
      </c>
      <c r="N5" s="28">
        <f aca="true" t="shared" si="1" ref="N5:N23">SUM(D5:M5)</f>
        <v>144151451</v>
      </c>
      <c r="O5" s="33">
        <f aca="true" t="shared" si="2" ref="O5:O36">(N5/O$83)</f>
        <v>867.3111579074035</v>
      </c>
      <c r="P5" s="6"/>
    </row>
    <row r="6" spans="1:16" ht="15">
      <c r="A6" s="12"/>
      <c r="B6" s="25">
        <v>311</v>
      </c>
      <c r="C6" s="20" t="s">
        <v>2</v>
      </c>
      <c r="D6" s="46">
        <v>96703744</v>
      </c>
      <c r="E6" s="46">
        <v>0</v>
      </c>
      <c r="F6" s="46">
        <v>5083903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41326</v>
      </c>
      <c r="N6" s="46">
        <f t="shared" si="1"/>
        <v>101828973</v>
      </c>
      <c r="O6" s="47">
        <f t="shared" si="2"/>
        <v>612.6709364940887</v>
      </c>
      <c r="P6" s="9"/>
    </row>
    <row r="7" spans="1:16" ht="15">
      <c r="A7" s="12"/>
      <c r="B7" s="25">
        <v>312.51</v>
      </c>
      <c r="C7" s="20" t="s">
        <v>99</v>
      </c>
      <c r="D7" s="46">
        <v>3215261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3215261</v>
      </c>
      <c r="O7" s="47">
        <f t="shared" si="2"/>
        <v>19.345152071237326</v>
      </c>
      <c r="P7" s="9"/>
    </row>
    <row r="8" spans="1:16" ht="15">
      <c r="A8" s="12"/>
      <c r="B8" s="25">
        <v>312.52</v>
      </c>
      <c r="C8" s="20" t="s">
        <v>96</v>
      </c>
      <c r="D8" s="46">
        <v>1520669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1520669</v>
      </c>
      <c r="O8" s="47">
        <f t="shared" si="2"/>
        <v>9.149357720886856</v>
      </c>
      <c r="P8" s="9"/>
    </row>
    <row r="9" spans="1:16" ht="15">
      <c r="A9" s="12"/>
      <c r="B9" s="25">
        <v>314.1</v>
      </c>
      <c r="C9" s="20" t="s">
        <v>10</v>
      </c>
      <c r="D9" s="46">
        <v>16252773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16252773</v>
      </c>
      <c r="O9" s="47">
        <f t="shared" si="2"/>
        <v>97.78750940104088</v>
      </c>
      <c r="P9" s="9"/>
    </row>
    <row r="10" spans="1:16" ht="15">
      <c r="A10" s="12"/>
      <c r="B10" s="25">
        <v>314.3</v>
      </c>
      <c r="C10" s="20" t="s">
        <v>11</v>
      </c>
      <c r="D10" s="46">
        <v>4462339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4462339</v>
      </c>
      <c r="O10" s="47">
        <f t="shared" si="2"/>
        <v>26.84840407929966</v>
      </c>
      <c r="P10" s="9"/>
    </row>
    <row r="11" spans="1:16" ht="15">
      <c r="A11" s="12"/>
      <c r="B11" s="25">
        <v>314.4</v>
      </c>
      <c r="C11" s="20" t="s">
        <v>13</v>
      </c>
      <c r="D11" s="46">
        <v>499504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499504</v>
      </c>
      <c r="O11" s="47">
        <f t="shared" si="2"/>
        <v>3.005348816220932</v>
      </c>
      <c r="P11" s="9"/>
    </row>
    <row r="12" spans="1:16" ht="15">
      <c r="A12" s="12"/>
      <c r="B12" s="25">
        <v>315</v>
      </c>
      <c r="C12" s="20" t="s">
        <v>107</v>
      </c>
      <c r="D12" s="46">
        <v>13511022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13511022</v>
      </c>
      <c r="O12" s="47">
        <f t="shared" si="2"/>
        <v>81.29130892572425</v>
      </c>
      <c r="P12" s="9"/>
    </row>
    <row r="13" spans="1:16" ht="15">
      <c r="A13" s="12"/>
      <c r="B13" s="25">
        <v>316</v>
      </c>
      <c r="C13" s="20" t="s">
        <v>14</v>
      </c>
      <c r="D13" s="46">
        <v>2860910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2860910</v>
      </c>
      <c r="O13" s="47">
        <f t="shared" si="2"/>
        <v>17.213140398904965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37569538</v>
      </c>
      <c r="E14" s="32">
        <f t="shared" si="3"/>
        <v>11187200</v>
      </c>
      <c r="F14" s="32">
        <f t="shared" si="3"/>
        <v>0</v>
      </c>
      <c r="G14" s="32">
        <f t="shared" si="3"/>
        <v>110838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48867576</v>
      </c>
      <c r="O14" s="45">
        <f t="shared" si="2"/>
        <v>294.0198910983424</v>
      </c>
      <c r="P14" s="10"/>
    </row>
    <row r="15" spans="1:16" ht="15">
      <c r="A15" s="12"/>
      <c r="B15" s="25">
        <v>322</v>
      </c>
      <c r="C15" s="20" t="s">
        <v>0</v>
      </c>
      <c r="D15" s="46">
        <v>261615</v>
      </c>
      <c r="E15" s="46">
        <v>10611017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10872632</v>
      </c>
      <c r="O15" s="47">
        <f t="shared" si="2"/>
        <v>65.4169970819169</v>
      </c>
      <c r="P15" s="9"/>
    </row>
    <row r="16" spans="1:16" ht="15">
      <c r="A16" s="12"/>
      <c r="B16" s="25">
        <v>323.1</v>
      </c>
      <c r="C16" s="20" t="s">
        <v>16</v>
      </c>
      <c r="D16" s="46">
        <v>16141012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16141012</v>
      </c>
      <c r="O16" s="47">
        <f t="shared" si="2"/>
        <v>97.11508077374327</v>
      </c>
      <c r="P16" s="9"/>
    </row>
    <row r="17" spans="1:16" ht="15">
      <c r="A17" s="12"/>
      <c r="B17" s="25">
        <v>323.4</v>
      </c>
      <c r="C17" s="20" t="s">
        <v>17</v>
      </c>
      <c r="D17" s="46">
        <v>298162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298162</v>
      </c>
      <c r="O17" s="47">
        <f t="shared" si="2"/>
        <v>1.7939412171715652</v>
      </c>
      <c r="P17" s="9"/>
    </row>
    <row r="18" spans="1:16" ht="15">
      <c r="A18" s="12"/>
      <c r="B18" s="25">
        <v>324.62</v>
      </c>
      <c r="C18" s="20" t="s">
        <v>18</v>
      </c>
      <c r="D18" s="46">
        <v>492970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492970</v>
      </c>
      <c r="O18" s="47">
        <f t="shared" si="2"/>
        <v>2.9660359194970067</v>
      </c>
      <c r="P18" s="9"/>
    </row>
    <row r="19" spans="1:16" ht="15">
      <c r="A19" s="12"/>
      <c r="B19" s="25">
        <v>325.1</v>
      </c>
      <c r="C19" s="20" t="s">
        <v>19</v>
      </c>
      <c r="D19" s="46">
        <v>0</v>
      </c>
      <c r="E19" s="46">
        <v>0</v>
      </c>
      <c r="F19" s="46">
        <v>0</v>
      </c>
      <c r="G19" s="46">
        <v>110838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110838</v>
      </c>
      <c r="O19" s="47">
        <f t="shared" si="2"/>
        <v>0.6668752444270629</v>
      </c>
      <c r="P19" s="9"/>
    </row>
    <row r="20" spans="1:16" ht="15">
      <c r="A20" s="12"/>
      <c r="B20" s="25">
        <v>325.2</v>
      </c>
      <c r="C20" s="20" t="s">
        <v>20</v>
      </c>
      <c r="D20" s="46">
        <v>20375779</v>
      </c>
      <c r="E20" s="46">
        <v>576183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20951962</v>
      </c>
      <c r="O20" s="47">
        <f t="shared" si="2"/>
        <v>126.0609608615866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SUM(D22:D43)</f>
        <v>17099268</v>
      </c>
      <c r="E21" s="32">
        <f t="shared" si="4"/>
        <v>32092789</v>
      </c>
      <c r="F21" s="32">
        <f t="shared" si="4"/>
        <v>0</v>
      </c>
      <c r="G21" s="32">
        <f t="shared" si="4"/>
        <v>978700</v>
      </c>
      <c r="H21" s="32">
        <f t="shared" si="4"/>
        <v>0</v>
      </c>
      <c r="I21" s="32">
        <f t="shared" si="4"/>
        <v>248680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50419437</v>
      </c>
      <c r="O21" s="45">
        <f t="shared" si="2"/>
        <v>303.3569206702566</v>
      </c>
      <c r="P21" s="10"/>
    </row>
    <row r="22" spans="1:16" ht="15">
      <c r="A22" s="12"/>
      <c r="B22" s="25">
        <v>331.1</v>
      </c>
      <c r="C22" s="20" t="s">
        <v>100</v>
      </c>
      <c r="D22" s="46">
        <v>0</v>
      </c>
      <c r="E22" s="46">
        <v>308757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308757</v>
      </c>
      <c r="O22" s="47">
        <f t="shared" si="2"/>
        <v>1.8576877951926838</v>
      </c>
      <c r="P22" s="9"/>
    </row>
    <row r="23" spans="1:16" ht="15">
      <c r="A23" s="12"/>
      <c r="B23" s="25">
        <v>331.2</v>
      </c>
      <c r="C23" s="20" t="s">
        <v>21</v>
      </c>
      <c r="D23" s="46">
        <v>0</v>
      </c>
      <c r="E23" s="46">
        <v>2969357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2969357</v>
      </c>
      <c r="O23" s="47">
        <f t="shared" si="2"/>
        <v>17.86562979453085</v>
      </c>
      <c r="P23" s="9"/>
    </row>
    <row r="24" spans="1:16" ht="15">
      <c r="A24" s="12"/>
      <c r="B24" s="25">
        <v>331.39</v>
      </c>
      <c r="C24" s="20" t="s">
        <v>101</v>
      </c>
      <c r="D24" s="46">
        <v>0</v>
      </c>
      <c r="E24" s="46">
        <v>1145351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1145351</v>
      </c>
      <c r="O24" s="47">
        <f t="shared" si="2"/>
        <v>6.891194609067116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1696848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1696848</v>
      </c>
      <c r="O25" s="47">
        <f t="shared" si="2"/>
        <v>10.209367949219338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1636876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1636876</v>
      </c>
      <c r="O26" s="47">
        <f t="shared" si="2"/>
        <v>9.848536445955297</v>
      </c>
      <c r="P26" s="9"/>
    </row>
    <row r="27" spans="1:16" ht="15">
      <c r="A27" s="12"/>
      <c r="B27" s="25">
        <v>331.5</v>
      </c>
      <c r="C27" s="20" t="s">
        <v>23</v>
      </c>
      <c r="D27" s="46">
        <v>84164</v>
      </c>
      <c r="E27" s="46">
        <v>9142545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9226709</v>
      </c>
      <c r="O27" s="47">
        <f t="shared" si="2"/>
        <v>55.51402785716434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276395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276395</v>
      </c>
      <c r="O28" s="47">
        <f t="shared" si="2"/>
        <v>1.662976444751963</v>
      </c>
      <c r="P28" s="9"/>
    </row>
    <row r="29" spans="1:16" ht="15">
      <c r="A29" s="12"/>
      <c r="B29" s="25">
        <v>334.2</v>
      </c>
      <c r="C29" s="20" t="s">
        <v>25</v>
      </c>
      <c r="D29" s="46">
        <v>0</v>
      </c>
      <c r="E29" s="46">
        <v>157487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157487</v>
      </c>
      <c r="O29" s="47">
        <f t="shared" si="2"/>
        <v>0.947546704371108</v>
      </c>
      <c r="P29" s="9"/>
    </row>
    <row r="30" spans="1:16" ht="15">
      <c r="A30" s="12"/>
      <c r="B30" s="25">
        <v>334.41</v>
      </c>
      <c r="C30" s="20" t="s">
        <v>102</v>
      </c>
      <c r="D30" s="46">
        <v>0</v>
      </c>
      <c r="E30" s="46">
        <v>183564</v>
      </c>
      <c r="F30" s="46">
        <v>0</v>
      </c>
      <c r="G30" s="46">
        <v>0</v>
      </c>
      <c r="H30" s="46">
        <v>0</v>
      </c>
      <c r="I30" s="46">
        <v>248680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432244</v>
      </c>
      <c r="O30" s="47">
        <f t="shared" si="2"/>
        <v>2.6006678499443456</v>
      </c>
      <c r="P30" s="9"/>
    </row>
    <row r="31" spans="1:16" ht="15">
      <c r="A31" s="12"/>
      <c r="B31" s="25">
        <v>334.5</v>
      </c>
      <c r="C31" s="20" t="s">
        <v>29</v>
      </c>
      <c r="D31" s="46">
        <v>0</v>
      </c>
      <c r="E31" s="46">
        <v>555523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555523</v>
      </c>
      <c r="O31" s="47">
        <f t="shared" si="2"/>
        <v>3.34239643813363</v>
      </c>
      <c r="P31" s="9"/>
    </row>
    <row r="32" spans="1:16" ht="15">
      <c r="A32" s="12"/>
      <c r="B32" s="25">
        <v>334.7</v>
      </c>
      <c r="C32" s="20" t="s">
        <v>30</v>
      </c>
      <c r="D32" s="46">
        <v>0</v>
      </c>
      <c r="E32" s="46">
        <v>129611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129611</v>
      </c>
      <c r="O32" s="47">
        <f t="shared" si="2"/>
        <v>0.7798261183478234</v>
      </c>
      <c r="P32" s="9"/>
    </row>
    <row r="33" spans="1:16" ht="15">
      <c r="A33" s="12"/>
      <c r="B33" s="25">
        <v>335.12</v>
      </c>
      <c r="C33" s="20" t="s">
        <v>31</v>
      </c>
      <c r="D33" s="46">
        <v>4663469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4663469</v>
      </c>
      <c r="O33" s="47">
        <f t="shared" si="2"/>
        <v>28.058536145121987</v>
      </c>
      <c r="P33" s="9"/>
    </row>
    <row r="34" spans="1:16" ht="15">
      <c r="A34" s="12"/>
      <c r="B34" s="25">
        <v>335.14</v>
      </c>
      <c r="C34" s="20" t="s">
        <v>32</v>
      </c>
      <c r="D34" s="46">
        <v>32661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32661</v>
      </c>
      <c r="O34" s="47">
        <f t="shared" si="2"/>
        <v>0.19651033362413886</v>
      </c>
      <c r="P34" s="9"/>
    </row>
    <row r="35" spans="1:16" ht="15">
      <c r="A35" s="12"/>
      <c r="B35" s="25">
        <v>335.15</v>
      </c>
      <c r="C35" s="20" t="s">
        <v>33</v>
      </c>
      <c r="D35" s="46">
        <v>241903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241903</v>
      </c>
      <c r="O35" s="47">
        <f t="shared" si="2"/>
        <v>1.4554495953792004</v>
      </c>
      <c r="P35" s="9"/>
    </row>
    <row r="36" spans="1:16" ht="15">
      <c r="A36" s="12"/>
      <c r="B36" s="25">
        <v>335.18</v>
      </c>
      <c r="C36" s="20" t="s">
        <v>34</v>
      </c>
      <c r="D36" s="46">
        <v>9503251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9503251</v>
      </c>
      <c r="O36" s="47">
        <f t="shared" si="2"/>
        <v>57.1778887518426</v>
      </c>
      <c r="P36" s="9"/>
    </row>
    <row r="37" spans="1:16" ht="15">
      <c r="A37" s="12"/>
      <c r="B37" s="25">
        <v>335.21</v>
      </c>
      <c r="C37" s="20" t="s">
        <v>108</v>
      </c>
      <c r="D37" s="46">
        <v>150086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150086</v>
      </c>
      <c r="O37" s="47">
        <f aca="true" t="shared" si="7" ref="O37:O68">(N37/O$83)</f>
        <v>0.9030173580818869</v>
      </c>
      <c r="P37" s="9"/>
    </row>
    <row r="38" spans="1:16" ht="15">
      <c r="A38" s="12"/>
      <c r="B38" s="25">
        <v>335.49</v>
      </c>
      <c r="C38" s="20" t="s">
        <v>36</v>
      </c>
      <c r="D38" s="46">
        <v>163125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163125</v>
      </c>
      <c r="O38" s="47">
        <f t="shared" si="7"/>
        <v>0.9814686682109444</v>
      </c>
      <c r="P38" s="9"/>
    </row>
    <row r="39" spans="1:16" ht="15">
      <c r="A39" s="12"/>
      <c r="B39" s="25">
        <v>337.2</v>
      </c>
      <c r="C39" s="20" t="s">
        <v>38</v>
      </c>
      <c r="D39" s="46">
        <v>0</v>
      </c>
      <c r="E39" s="46">
        <v>106156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106156</v>
      </c>
      <c r="O39" s="47">
        <f t="shared" si="7"/>
        <v>0.6387052134412322</v>
      </c>
      <c r="P39" s="9"/>
    </row>
    <row r="40" spans="1:16" ht="15">
      <c r="A40" s="12"/>
      <c r="B40" s="25">
        <v>337.3</v>
      </c>
      <c r="C40" s="20" t="s">
        <v>39</v>
      </c>
      <c r="D40" s="46">
        <v>0</v>
      </c>
      <c r="E40" s="46">
        <v>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</v>
      </c>
      <c r="O40" s="47">
        <f t="shared" si="7"/>
        <v>6.0166661652778193E-05</v>
      </c>
      <c r="P40" s="9"/>
    </row>
    <row r="41" spans="1:16" ht="15">
      <c r="A41" s="12"/>
      <c r="B41" s="25">
        <v>337.4</v>
      </c>
      <c r="C41" s="20" t="s">
        <v>40</v>
      </c>
      <c r="D41" s="46">
        <v>0</v>
      </c>
      <c r="E41" s="46">
        <v>1547034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1547034</v>
      </c>
      <c r="O41" s="47">
        <f t="shared" si="7"/>
        <v>9.307987124334407</v>
      </c>
      <c r="P41" s="9"/>
    </row>
    <row r="42" spans="1:16" ht="15">
      <c r="A42" s="12"/>
      <c r="B42" s="25">
        <v>337.7</v>
      </c>
      <c r="C42" s="20" t="s">
        <v>41</v>
      </c>
      <c r="D42" s="46">
        <v>0</v>
      </c>
      <c r="E42" s="46">
        <v>4750485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4750485</v>
      </c>
      <c r="O42" s="47">
        <f t="shared" si="7"/>
        <v>28.582082368159803</v>
      </c>
      <c r="P42" s="9"/>
    </row>
    <row r="43" spans="1:16" ht="15">
      <c r="A43" s="12"/>
      <c r="B43" s="25">
        <v>338</v>
      </c>
      <c r="C43" s="20" t="s">
        <v>43</v>
      </c>
      <c r="D43" s="46">
        <v>2260609</v>
      </c>
      <c r="E43" s="46">
        <v>7486790</v>
      </c>
      <c r="F43" s="46">
        <v>0</v>
      </c>
      <c r="G43" s="46">
        <v>978700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10726099</v>
      </c>
      <c r="O43" s="47">
        <f t="shared" si="7"/>
        <v>64.53535693872026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SUM(D45:D59)</f>
        <v>19426937</v>
      </c>
      <c r="E44" s="32">
        <f t="shared" si="9"/>
        <v>212197</v>
      </c>
      <c r="F44" s="32">
        <f t="shared" si="9"/>
        <v>0</v>
      </c>
      <c r="G44" s="32">
        <f t="shared" si="9"/>
        <v>0</v>
      </c>
      <c r="H44" s="32">
        <f t="shared" si="9"/>
        <v>578150</v>
      </c>
      <c r="I44" s="32">
        <f t="shared" si="9"/>
        <v>143361413</v>
      </c>
      <c r="J44" s="32">
        <f t="shared" si="9"/>
        <v>54920481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218499178</v>
      </c>
      <c r="O44" s="45">
        <f t="shared" si="7"/>
        <v>1314.6366114136158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54920481</v>
      </c>
      <c r="K45" s="46">
        <v>0</v>
      </c>
      <c r="L45" s="46">
        <v>0</v>
      </c>
      <c r="M45" s="46">
        <v>0</v>
      </c>
      <c r="N45" s="46">
        <f aca="true" t="shared" si="10" ref="N45:N59">SUM(D45:M45)</f>
        <v>54920481</v>
      </c>
      <c r="O45" s="47">
        <f t="shared" si="7"/>
        <v>330.4381998134833</v>
      </c>
      <c r="P45" s="9"/>
    </row>
    <row r="46" spans="1:16" ht="15">
      <c r="A46" s="12"/>
      <c r="B46" s="25">
        <v>341.9</v>
      </c>
      <c r="C46" s="20" t="s">
        <v>52</v>
      </c>
      <c r="D46" s="46">
        <v>1198668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1198668</v>
      </c>
      <c r="O46" s="47">
        <f t="shared" si="7"/>
        <v>7.211985199001234</v>
      </c>
      <c r="P46" s="9"/>
    </row>
    <row r="47" spans="1:16" ht="15">
      <c r="A47" s="12"/>
      <c r="B47" s="25">
        <v>342.1</v>
      </c>
      <c r="C47" s="20" t="s">
        <v>53</v>
      </c>
      <c r="D47" s="46">
        <v>256865</v>
      </c>
      <c r="E47" s="46">
        <v>188445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445310</v>
      </c>
      <c r="O47" s="47">
        <f t="shared" si="7"/>
        <v>2.6792816100598658</v>
      </c>
      <c r="P47" s="9"/>
    </row>
    <row r="48" spans="1:16" ht="15">
      <c r="A48" s="12"/>
      <c r="B48" s="25">
        <v>342.2</v>
      </c>
      <c r="C48" s="20" t="s">
        <v>54</v>
      </c>
      <c r="D48" s="46">
        <v>1759722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1759722</v>
      </c>
      <c r="O48" s="47">
        <f t="shared" si="7"/>
        <v>10.587659817695016</v>
      </c>
      <c r="P48" s="9"/>
    </row>
    <row r="49" spans="1:16" ht="15">
      <c r="A49" s="12"/>
      <c r="B49" s="25">
        <v>342.6</v>
      </c>
      <c r="C49" s="20" t="s">
        <v>55</v>
      </c>
      <c r="D49" s="46">
        <v>7285138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7285138</v>
      </c>
      <c r="O49" s="47">
        <f t="shared" si="7"/>
        <v>43.832243313979724</v>
      </c>
      <c r="P49" s="9"/>
    </row>
    <row r="50" spans="1:16" ht="15">
      <c r="A50" s="12"/>
      <c r="B50" s="25">
        <v>342.9</v>
      </c>
      <c r="C50" s="20" t="s">
        <v>56</v>
      </c>
      <c r="D50" s="46">
        <v>1150055</v>
      </c>
      <c r="E50" s="46">
        <v>23752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1173807</v>
      </c>
      <c r="O50" s="47">
        <f t="shared" si="7"/>
        <v>7.062404861466262</v>
      </c>
      <c r="P50" s="9"/>
    </row>
    <row r="51" spans="1:16" ht="15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19244685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19244685</v>
      </c>
      <c r="O51" s="47">
        <f t="shared" si="7"/>
        <v>115.78884510092958</v>
      </c>
      <c r="P51" s="9"/>
    </row>
    <row r="52" spans="1:16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105395277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105395277</v>
      </c>
      <c r="O52" s="47">
        <f t="shared" si="7"/>
        <v>634.1281971059835</v>
      </c>
      <c r="P52" s="9"/>
    </row>
    <row r="53" spans="1:16" ht="15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451033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451033</v>
      </c>
      <c r="O53" s="47">
        <f t="shared" si="7"/>
        <v>2.713714990523751</v>
      </c>
      <c r="P53" s="9"/>
    </row>
    <row r="54" spans="1:16" ht="15">
      <c r="A54" s="12"/>
      <c r="B54" s="25">
        <v>343.8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578150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578150</v>
      </c>
      <c r="O54" s="47">
        <f t="shared" si="7"/>
        <v>3.4785355434553713</v>
      </c>
      <c r="P54" s="9"/>
    </row>
    <row r="55" spans="1:16" ht="15">
      <c r="A55" s="12"/>
      <c r="B55" s="25">
        <v>343.9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8520392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8520392</v>
      </c>
      <c r="O55" s="47">
        <f t="shared" si="7"/>
        <v>51.264354261303815</v>
      </c>
      <c r="P55" s="9"/>
    </row>
    <row r="56" spans="1:16" ht="15">
      <c r="A56" s="12"/>
      <c r="B56" s="25">
        <v>344.5</v>
      </c>
      <c r="C56" s="20" t="s">
        <v>62</v>
      </c>
      <c r="D56" s="46">
        <v>842181</v>
      </c>
      <c r="E56" s="46">
        <v>0</v>
      </c>
      <c r="F56" s="46">
        <v>0</v>
      </c>
      <c r="G56" s="46">
        <v>0</v>
      </c>
      <c r="H56" s="46">
        <v>0</v>
      </c>
      <c r="I56" s="46">
        <v>9750026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10592207</v>
      </c>
      <c r="O56" s="47">
        <f t="shared" si="7"/>
        <v>63.72977347251888</v>
      </c>
      <c r="P56" s="9"/>
    </row>
    <row r="57" spans="1:16" ht="15">
      <c r="A57" s="12"/>
      <c r="B57" s="25">
        <v>347.2</v>
      </c>
      <c r="C57" s="20" t="s">
        <v>63</v>
      </c>
      <c r="D57" s="46">
        <v>2815853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2815853</v>
      </c>
      <c r="O57" s="47">
        <f t="shared" si="7"/>
        <v>16.942047471496043</v>
      </c>
      <c r="P57" s="9"/>
    </row>
    <row r="58" spans="1:16" ht="15">
      <c r="A58" s="12"/>
      <c r="B58" s="25">
        <v>347.4</v>
      </c>
      <c r="C58" s="20" t="s">
        <v>64</v>
      </c>
      <c r="D58" s="46">
        <v>31666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31666</v>
      </c>
      <c r="O58" s="47">
        <f t="shared" si="7"/>
        <v>0.19052375078968745</v>
      </c>
      <c r="P58" s="9"/>
    </row>
    <row r="59" spans="1:16" ht="15">
      <c r="A59" s="12"/>
      <c r="B59" s="25">
        <v>347.5</v>
      </c>
      <c r="C59" s="20" t="s">
        <v>65</v>
      </c>
      <c r="D59" s="46">
        <v>4086789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4086789</v>
      </c>
      <c r="O59" s="47">
        <f t="shared" si="7"/>
        <v>24.588845100929575</v>
      </c>
      <c r="P59" s="9"/>
    </row>
    <row r="60" spans="1:16" ht="15.75">
      <c r="A60" s="29" t="s">
        <v>49</v>
      </c>
      <c r="B60" s="30"/>
      <c r="C60" s="31"/>
      <c r="D60" s="32">
        <f aca="true" t="shared" si="11" ref="D60:M60">SUM(D61:D63)</f>
        <v>2690287</v>
      </c>
      <c r="E60" s="32">
        <f t="shared" si="11"/>
        <v>1078976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2610955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5">SUM(D60:M60)</f>
        <v>6380218</v>
      </c>
      <c r="O60" s="45">
        <f t="shared" si="7"/>
        <v>38.38764176769652</v>
      </c>
      <c r="P60" s="10"/>
    </row>
    <row r="61" spans="1:16" ht="15">
      <c r="A61" s="13"/>
      <c r="B61" s="39">
        <v>351.1</v>
      </c>
      <c r="C61" s="21" t="s">
        <v>68</v>
      </c>
      <c r="D61" s="46">
        <v>1551992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1551992</v>
      </c>
      <c r="O61" s="47">
        <f t="shared" si="7"/>
        <v>9.337817755181854</v>
      </c>
      <c r="P61" s="9"/>
    </row>
    <row r="62" spans="1:16" ht="15">
      <c r="A62" s="13"/>
      <c r="B62" s="39">
        <v>354</v>
      </c>
      <c r="C62" s="21" t="s">
        <v>69</v>
      </c>
      <c r="D62" s="46">
        <v>1138295</v>
      </c>
      <c r="E62" s="46">
        <v>0</v>
      </c>
      <c r="F62" s="46">
        <v>0</v>
      </c>
      <c r="G62" s="46">
        <v>0</v>
      </c>
      <c r="H62" s="46">
        <v>0</v>
      </c>
      <c r="I62" s="46">
        <v>2610955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3749250</v>
      </c>
      <c r="O62" s="47">
        <f t="shared" si="7"/>
        <v>22.557985620167866</v>
      </c>
      <c r="P62" s="9"/>
    </row>
    <row r="63" spans="1:16" ht="15">
      <c r="A63" s="13"/>
      <c r="B63" s="39">
        <v>359</v>
      </c>
      <c r="C63" s="21" t="s">
        <v>70</v>
      </c>
      <c r="D63" s="46">
        <v>0</v>
      </c>
      <c r="E63" s="46">
        <v>1078976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1078976</v>
      </c>
      <c r="O63" s="47">
        <f t="shared" si="7"/>
        <v>6.491838392346801</v>
      </c>
      <c r="P63" s="9"/>
    </row>
    <row r="64" spans="1:16" ht="15.75">
      <c r="A64" s="29" t="s">
        <v>3</v>
      </c>
      <c r="B64" s="30"/>
      <c r="C64" s="31"/>
      <c r="D64" s="32">
        <f aca="true" t="shared" si="13" ref="D64:M64">SUM(D65:D72)</f>
        <v>27493802</v>
      </c>
      <c r="E64" s="32">
        <f t="shared" si="13"/>
        <v>1480412</v>
      </c>
      <c r="F64" s="32">
        <f t="shared" si="13"/>
        <v>196</v>
      </c>
      <c r="G64" s="32">
        <f t="shared" si="13"/>
        <v>460555</v>
      </c>
      <c r="H64" s="32">
        <f t="shared" si="13"/>
        <v>346287</v>
      </c>
      <c r="I64" s="32">
        <f t="shared" si="13"/>
        <v>4878906</v>
      </c>
      <c r="J64" s="32">
        <f t="shared" si="13"/>
        <v>640227</v>
      </c>
      <c r="K64" s="32">
        <f t="shared" si="13"/>
        <v>66801870</v>
      </c>
      <c r="L64" s="32">
        <f t="shared" si="13"/>
        <v>0</v>
      </c>
      <c r="M64" s="32">
        <f t="shared" si="13"/>
        <v>1329</v>
      </c>
      <c r="N64" s="32">
        <f t="shared" si="12"/>
        <v>102103584</v>
      </c>
      <c r="O64" s="45">
        <f t="shared" si="7"/>
        <v>614.3231792064017</v>
      </c>
      <c r="P64" s="10"/>
    </row>
    <row r="65" spans="1:16" ht="15">
      <c r="A65" s="12"/>
      <c r="B65" s="25">
        <v>361.1</v>
      </c>
      <c r="C65" s="20" t="s">
        <v>71</v>
      </c>
      <c r="D65" s="46">
        <v>436702</v>
      </c>
      <c r="E65" s="46">
        <v>272025</v>
      </c>
      <c r="F65" s="46">
        <v>196</v>
      </c>
      <c r="G65" s="46">
        <v>238649</v>
      </c>
      <c r="H65" s="46">
        <v>702068</v>
      </c>
      <c r="I65" s="46">
        <v>0</v>
      </c>
      <c r="J65" s="46">
        <v>326657</v>
      </c>
      <c r="K65" s="46">
        <v>8951997</v>
      </c>
      <c r="L65" s="46">
        <v>0</v>
      </c>
      <c r="M65" s="46">
        <v>1329</v>
      </c>
      <c r="N65" s="46">
        <f t="shared" si="12"/>
        <v>10929623</v>
      </c>
      <c r="O65" s="47">
        <f t="shared" si="7"/>
        <v>65.75989290334226</v>
      </c>
      <c r="P65" s="9"/>
    </row>
    <row r="66" spans="1:16" ht="15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5130869</v>
      </c>
      <c r="L66" s="46">
        <v>0</v>
      </c>
      <c r="M66" s="46">
        <v>0</v>
      </c>
      <c r="N66" s="46">
        <f aca="true" t="shared" si="14" ref="N66:N72">SUM(D66:M66)</f>
        <v>5130869</v>
      </c>
      <c r="O66" s="47">
        <f t="shared" si="7"/>
        <v>30.87072591077284</v>
      </c>
      <c r="P66" s="9"/>
    </row>
    <row r="67" spans="1:16" ht="15">
      <c r="A67" s="12"/>
      <c r="B67" s="25">
        <v>361.3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-359384</v>
      </c>
      <c r="I67" s="46">
        <v>0</v>
      </c>
      <c r="J67" s="46">
        <v>0</v>
      </c>
      <c r="K67" s="46">
        <v>-15462763</v>
      </c>
      <c r="L67" s="46">
        <v>0</v>
      </c>
      <c r="M67" s="46">
        <v>0</v>
      </c>
      <c r="N67" s="46">
        <f t="shared" si="14"/>
        <v>-15822147</v>
      </c>
      <c r="O67" s="47">
        <f t="shared" si="7"/>
        <v>-95.19657651695195</v>
      </c>
      <c r="P67" s="9"/>
    </row>
    <row r="68" spans="1:16" ht="15">
      <c r="A68" s="12"/>
      <c r="B68" s="25">
        <v>362</v>
      </c>
      <c r="C68" s="20" t="s">
        <v>74</v>
      </c>
      <c r="D68" s="46">
        <v>2852586</v>
      </c>
      <c r="E68" s="46">
        <v>170406</v>
      </c>
      <c r="F68" s="46">
        <v>0</v>
      </c>
      <c r="G68" s="46">
        <v>0</v>
      </c>
      <c r="H68" s="46">
        <v>0</v>
      </c>
      <c r="I68" s="46">
        <v>3200078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6223070</v>
      </c>
      <c r="O68" s="47">
        <f t="shared" si="7"/>
        <v>37.44213471315544</v>
      </c>
      <c r="P68" s="9"/>
    </row>
    <row r="69" spans="1:16" ht="15">
      <c r="A69" s="12"/>
      <c r="B69" s="25">
        <v>364</v>
      </c>
      <c r="C69" s="20" t="s">
        <v>75</v>
      </c>
      <c r="D69" s="46">
        <v>401411</v>
      </c>
      <c r="E69" s="46">
        <v>0</v>
      </c>
      <c r="F69" s="46">
        <v>0</v>
      </c>
      <c r="G69" s="46">
        <v>0</v>
      </c>
      <c r="H69" s="46">
        <v>0</v>
      </c>
      <c r="I69" s="46">
        <v>-1323330</v>
      </c>
      <c r="J69" s="46">
        <v>-346047</v>
      </c>
      <c r="K69" s="46">
        <v>0</v>
      </c>
      <c r="L69" s="46">
        <v>0</v>
      </c>
      <c r="M69" s="46">
        <v>0</v>
      </c>
      <c r="N69" s="46">
        <f t="shared" si="14"/>
        <v>-1267966</v>
      </c>
      <c r="O69" s="47">
        <f aca="true" t="shared" si="15" ref="O69:O81">(N69/O$83)</f>
        <v>-7.628928130922656</v>
      </c>
      <c r="P69" s="9"/>
    </row>
    <row r="70" spans="1:16" ht="15">
      <c r="A70" s="12"/>
      <c r="B70" s="25">
        <v>366</v>
      </c>
      <c r="C70" s="20" t="s">
        <v>76</v>
      </c>
      <c r="D70" s="46">
        <v>792337</v>
      </c>
      <c r="E70" s="46">
        <v>0</v>
      </c>
      <c r="F70" s="46">
        <v>0</v>
      </c>
      <c r="G70" s="46">
        <v>122049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914386</v>
      </c>
      <c r="O70" s="47">
        <f t="shared" si="15"/>
        <v>5.5015553082037245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66122670</v>
      </c>
      <c r="L71" s="46">
        <v>0</v>
      </c>
      <c r="M71" s="46">
        <v>0</v>
      </c>
      <c r="N71" s="46">
        <f t="shared" si="14"/>
        <v>66122670</v>
      </c>
      <c r="O71" s="47">
        <f t="shared" si="15"/>
        <v>397.83803134683075</v>
      </c>
      <c r="P71" s="9"/>
    </row>
    <row r="72" spans="1:16" ht="15">
      <c r="A72" s="12"/>
      <c r="B72" s="25">
        <v>369.9</v>
      </c>
      <c r="C72" s="20" t="s">
        <v>78</v>
      </c>
      <c r="D72" s="46">
        <v>23010766</v>
      </c>
      <c r="E72" s="46">
        <v>1037981</v>
      </c>
      <c r="F72" s="46">
        <v>0</v>
      </c>
      <c r="G72" s="46">
        <v>99857</v>
      </c>
      <c r="H72" s="46">
        <v>3603</v>
      </c>
      <c r="I72" s="46">
        <v>3002158</v>
      </c>
      <c r="J72" s="46">
        <v>659617</v>
      </c>
      <c r="K72" s="46">
        <v>2059097</v>
      </c>
      <c r="L72" s="46">
        <v>0</v>
      </c>
      <c r="M72" s="46">
        <v>0</v>
      </c>
      <c r="N72" s="46">
        <f t="shared" si="14"/>
        <v>29873079</v>
      </c>
      <c r="O72" s="47">
        <f t="shared" si="15"/>
        <v>179.73634367197135</v>
      </c>
      <c r="P72" s="9"/>
    </row>
    <row r="73" spans="1:16" ht="15.75">
      <c r="A73" s="29" t="s">
        <v>50</v>
      </c>
      <c r="B73" s="30"/>
      <c r="C73" s="31"/>
      <c r="D73" s="32">
        <f aca="true" t="shared" si="16" ref="D73:M73">SUM(D74:D80)</f>
        <v>1519812</v>
      </c>
      <c r="E73" s="32">
        <f t="shared" si="16"/>
        <v>6387230</v>
      </c>
      <c r="F73" s="32">
        <f t="shared" si="16"/>
        <v>43540771</v>
      </c>
      <c r="G73" s="32">
        <f t="shared" si="16"/>
        <v>81323515</v>
      </c>
      <c r="H73" s="32">
        <f t="shared" si="16"/>
        <v>0</v>
      </c>
      <c r="I73" s="32">
        <f t="shared" si="16"/>
        <v>2873162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135644490</v>
      </c>
      <c r="O73" s="45">
        <f t="shared" si="15"/>
        <v>816.1276134893656</v>
      </c>
      <c r="P73" s="9"/>
    </row>
    <row r="74" spans="1:16" ht="15">
      <c r="A74" s="12"/>
      <c r="B74" s="25">
        <v>381</v>
      </c>
      <c r="C74" s="20" t="s">
        <v>79</v>
      </c>
      <c r="D74" s="46">
        <v>1519812</v>
      </c>
      <c r="E74" s="46">
        <v>6387230</v>
      </c>
      <c r="F74" s="46">
        <v>4801009</v>
      </c>
      <c r="G74" s="46">
        <v>51146121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63854172</v>
      </c>
      <c r="O74" s="47">
        <f t="shared" si="15"/>
        <v>384.1892361842303</v>
      </c>
      <c r="P74" s="9"/>
    </row>
    <row r="75" spans="1:16" ht="15">
      <c r="A75" s="12"/>
      <c r="B75" s="25">
        <v>384</v>
      </c>
      <c r="C75" s="20" t="s">
        <v>80</v>
      </c>
      <c r="D75" s="46">
        <v>0</v>
      </c>
      <c r="E75" s="46">
        <v>0</v>
      </c>
      <c r="F75" s="46">
        <v>649762</v>
      </c>
      <c r="G75" s="46">
        <v>30177394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aca="true" t="shared" si="17" ref="N75:N80">SUM(D75:M75)</f>
        <v>30827156</v>
      </c>
      <c r="O75" s="47">
        <f t="shared" si="15"/>
        <v>185.47670647694113</v>
      </c>
      <c r="P75" s="9"/>
    </row>
    <row r="76" spans="1:16" ht="15">
      <c r="A76" s="12"/>
      <c r="B76" s="25">
        <v>385</v>
      </c>
      <c r="C76" s="20" t="s">
        <v>110</v>
      </c>
      <c r="D76" s="46">
        <v>0</v>
      </c>
      <c r="E76" s="46">
        <v>0</v>
      </c>
      <c r="F76" s="46">
        <v>38090000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38090000</v>
      </c>
      <c r="O76" s="47">
        <f t="shared" si="15"/>
        <v>229.17481423543214</v>
      </c>
      <c r="P76" s="9"/>
    </row>
    <row r="77" spans="1:16" ht="15">
      <c r="A77" s="12"/>
      <c r="B77" s="25">
        <v>389.1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1412567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1412567</v>
      </c>
      <c r="O77" s="47">
        <f t="shared" si="15"/>
        <v>8.498944075087994</v>
      </c>
      <c r="P77" s="9"/>
    </row>
    <row r="78" spans="1:16" ht="15">
      <c r="A78" s="12"/>
      <c r="B78" s="25">
        <v>389.5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50563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50563</v>
      </c>
      <c r="O78" s="47">
        <f t="shared" si="15"/>
        <v>0.3042206913149424</v>
      </c>
      <c r="P78" s="9"/>
    </row>
    <row r="79" spans="1:16" ht="15">
      <c r="A79" s="12"/>
      <c r="B79" s="25">
        <v>389.6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797693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797693</v>
      </c>
      <c r="O79" s="47">
        <f t="shared" si="15"/>
        <v>4.79945248337896</v>
      </c>
      <c r="P79" s="9"/>
    </row>
    <row r="80" spans="1:16" ht="15.75" thickBot="1">
      <c r="A80" s="12"/>
      <c r="B80" s="25">
        <v>389.8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612339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612339</v>
      </c>
      <c r="O80" s="47">
        <f t="shared" si="15"/>
        <v>3.684239342980055</v>
      </c>
      <c r="P80" s="9"/>
    </row>
    <row r="81" spans="1:119" ht="16.5" thickBot="1">
      <c r="A81" s="14" t="s">
        <v>66</v>
      </c>
      <c r="B81" s="23"/>
      <c r="C81" s="22"/>
      <c r="D81" s="15">
        <f aca="true" t="shared" si="18" ref="D81:M81">SUM(D5,D14,D21,D44,D60,D64,D73)</f>
        <v>244825866</v>
      </c>
      <c r="E81" s="15">
        <f t="shared" si="18"/>
        <v>52438804</v>
      </c>
      <c r="F81" s="15">
        <f t="shared" si="18"/>
        <v>48624870</v>
      </c>
      <c r="G81" s="15">
        <f t="shared" si="18"/>
        <v>82873608</v>
      </c>
      <c r="H81" s="15">
        <f t="shared" si="18"/>
        <v>924437</v>
      </c>
      <c r="I81" s="15">
        <f t="shared" si="18"/>
        <v>153973116</v>
      </c>
      <c r="J81" s="15">
        <f t="shared" si="18"/>
        <v>55560708</v>
      </c>
      <c r="K81" s="15">
        <f t="shared" si="18"/>
        <v>66801870</v>
      </c>
      <c r="L81" s="15">
        <f t="shared" si="18"/>
        <v>0</v>
      </c>
      <c r="M81" s="15">
        <f t="shared" si="18"/>
        <v>42655</v>
      </c>
      <c r="N81" s="15">
        <f>SUM(D81:M81)</f>
        <v>706065934</v>
      </c>
      <c r="O81" s="38">
        <f t="shared" si="15"/>
        <v>4248.163015553082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111</v>
      </c>
      <c r="M83" s="51"/>
      <c r="N83" s="51"/>
      <c r="O83" s="43">
        <v>166205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154960658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62424</v>
      </c>
      <c r="N5" s="28">
        <f aca="true" t="shared" si="1" ref="N5:N23">SUM(D5:M5)</f>
        <v>155023082</v>
      </c>
      <c r="O5" s="33">
        <f aca="true" t="shared" si="2" ref="O5:O36">(N5/O$85)</f>
        <v>936.5765189915479</v>
      </c>
      <c r="P5" s="6"/>
    </row>
    <row r="6" spans="1:16" ht="15">
      <c r="A6" s="12"/>
      <c r="B6" s="25">
        <v>311</v>
      </c>
      <c r="C6" s="20" t="s">
        <v>2</v>
      </c>
      <c r="D6" s="46">
        <v>112811703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62424</v>
      </c>
      <c r="N6" s="46">
        <f t="shared" si="1"/>
        <v>112874127</v>
      </c>
      <c r="O6" s="47">
        <f t="shared" si="2"/>
        <v>681.9323650775431</v>
      </c>
      <c r="P6" s="9"/>
    </row>
    <row r="7" spans="1:16" ht="15">
      <c r="A7" s="12"/>
      <c r="B7" s="25">
        <v>312.51</v>
      </c>
      <c r="C7" s="20" t="s">
        <v>99</v>
      </c>
      <c r="D7" s="46">
        <v>3194103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3194103</v>
      </c>
      <c r="O7" s="47">
        <f t="shared" si="2"/>
        <v>19.29726741621909</v>
      </c>
      <c r="P7" s="9"/>
    </row>
    <row r="8" spans="1:16" ht="15">
      <c r="A8" s="12"/>
      <c r="B8" s="25">
        <v>312.52</v>
      </c>
      <c r="C8" s="20" t="s">
        <v>96</v>
      </c>
      <c r="D8" s="46">
        <v>1622473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1622473</v>
      </c>
      <c r="O8" s="47">
        <f t="shared" si="2"/>
        <v>9.802218449622707</v>
      </c>
      <c r="P8" s="9"/>
    </row>
    <row r="9" spans="1:16" ht="15">
      <c r="A9" s="12"/>
      <c r="B9" s="25">
        <v>314.1</v>
      </c>
      <c r="C9" s="20" t="s">
        <v>10</v>
      </c>
      <c r="D9" s="46">
        <v>16089695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16089695</v>
      </c>
      <c r="O9" s="47">
        <f t="shared" si="2"/>
        <v>97.20636656375927</v>
      </c>
      <c r="P9" s="9"/>
    </row>
    <row r="10" spans="1:16" ht="15">
      <c r="A10" s="12"/>
      <c r="B10" s="25">
        <v>314.2</v>
      </c>
      <c r="C10" s="20" t="s">
        <v>12</v>
      </c>
      <c r="D10" s="46">
        <v>13754980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13754980</v>
      </c>
      <c r="O10" s="47">
        <f t="shared" si="2"/>
        <v>83.10111707879967</v>
      </c>
      <c r="P10" s="9"/>
    </row>
    <row r="11" spans="1:16" ht="15">
      <c r="A11" s="12"/>
      <c r="B11" s="25">
        <v>314.3</v>
      </c>
      <c r="C11" s="20" t="s">
        <v>11</v>
      </c>
      <c r="D11" s="46">
        <v>4372129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4372129</v>
      </c>
      <c r="O11" s="47">
        <f t="shared" si="2"/>
        <v>26.414346215888013</v>
      </c>
      <c r="P11" s="9"/>
    </row>
    <row r="12" spans="1:16" ht="15">
      <c r="A12" s="12"/>
      <c r="B12" s="25">
        <v>314.4</v>
      </c>
      <c r="C12" s="20" t="s">
        <v>13</v>
      </c>
      <c r="D12" s="46">
        <v>537515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537515</v>
      </c>
      <c r="O12" s="47">
        <f t="shared" si="2"/>
        <v>3.24741271500293</v>
      </c>
      <c r="P12" s="9"/>
    </row>
    <row r="13" spans="1:16" ht="15">
      <c r="A13" s="12"/>
      <c r="B13" s="25">
        <v>316</v>
      </c>
      <c r="C13" s="20" t="s">
        <v>14</v>
      </c>
      <c r="D13" s="46">
        <v>2578060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2578060</v>
      </c>
      <c r="O13" s="47">
        <f t="shared" si="2"/>
        <v>15.575425474713178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43692771</v>
      </c>
      <c r="E14" s="32">
        <f t="shared" si="3"/>
        <v>527593</v>
      </c>
      <c r="F14" s="32">
        <f t="shared" si="3"/>
        <v>0</v>
      </c>
      <c r="G14" s="32">
        <f t="shared" si="3"/>
        <v>145113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44365477</v>
      </c>
      <c r="O14" s="45">
        <f t="shared" si="2"/>
        <v>268.0353369058911</v>
      </c>
      <c r="P14" s="10"/>
    </row>
    <row r="15" spans="1:16" ht="15">
      <c r="A15" s="12"/>
      <c r="B15" s="25">
        <v>322</v>
      </c>
      <c r="C15" s="20" t="s">
        <v>0</v>
      </c>
      <c r="D15" s="46">
        <v>5453730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5453730</v>
      </c>
      <c r="O15" s="47">
        <f t="shared" si="2"/>
        <v>32.94887053606491</v>
      </c>
      <c r="P15" s="9"/>
    </row>
    <row r="16" spans="1:16" ht="15">
      <c r="A16" s="12"/>
      <c r="B16" s="25">
        <v>323.1</v>
      </c>
      <c r="C16" s="20" t="s">
        <v>16</v>
      </c>
      <c r="D16" s="46">
        <v>17872611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17872611</v>
      </c>
      <c r="O16" s="47">
        <f t="shared" si="2"/>
        <v>107.97790612671504</v>
      </c>
      <c r="P16" s="9"/>
    </row>
    <row r="17" spans="1:16" ht="15">
      <c r="A17" s="12"/>
      <c r="B17" s="25">
        <v>323.4</v>
      </c>
      <c r="C17" s="20" t="s">
        <v>17</v>
      </c>
      <c r="D17" s="46">
        <v>352250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352250</v>
      </c>
      <c r="O17" s="47">
        <f t="shared" si="2"/>
        <v>2.1281287570761416</v>
      </c>
      <c r="P17" s="9"/>
    </row>
    <row r="18" spans="1:16" ht="15">
      <c r="A18" s="12"/>
      <c r="B18" s="25">
        <v>324.62</v>
      </c>
      <c r="C18" s="20" t="s">
        <v>18</v>
      </c>
      <c r="D18" s="46">
        <v>170547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170547</v>
      </c>
      <c r="O18" s="47">
        <f t="shared" si="2"/>
        <v>1.0303647271343213</v>
      </c>
      <c r="P18" s="9"/>
    </row>
    <row r="19" spans="1:16" ht="15">
      <c r="A19" s="12"/>
      <c r="B19" s="25">
        <v>325.1</v>
      </c>
      <c r="C19" s="20" t="s">
        <v>19</v>
      </c>
      <c r="D19" s="46">
        <v>0</v>
      </c>
      <c r="E19" s="46">
        <v>0</v>
      </c>
      <c r="F19" s="46">
        <v>0</v>
      </c>
      <c r="G19" s="46">
        <v>145113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145113</v>
      </c>
      <c r="O19" s="47">
        <f t="shared" si="2"/>
        <v>0.8767044665027398</v>
      </c>
      <c r="P19" s="9"/>
    </row>
    <row r="20" spans="1:16" ht="15">
      <c r="A20" s="12"/>
      <c r="B20" s="25">
        <v>325.2</v>
      </c>
      <c r="C20" s="20" t="s">
        <v>20</v>
      </c>
      <c r="D20" s="46">
        <v>19843633</v>
      </c>
      <c r="E20" s="46">
        <v>527593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20371226</v>
      </c>
      <c r="O20" s="47">
        <f t="shared" si="2"/>
        <v>123.07336229239795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SUM(D22:D46)</f>
        <v>16427691</v>
      </c>
      <c r="E21" s="32">
        <f t="shared" si="4"/>
        <v>33568228</v>
      </c>
      <c r="F21" s="32">
        <f t="shared" si="4"/>
        <v>0</v>
      </c>
      <c r="G21" s="32">
        <f t="shared" si="4"/>
        <v>973534</v>
      </c>
      <c r="H21" s="32">
        <f t="shared" si="4"/>
        <v>0</v>
      </c>
      <c r="I21" s="32">
        <f t="shared" si="4"/>
        <v>2773782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53743235</v>
      </c>
      <c r="O21" s="45">
        <f t="shared" si="2"/>
        <v>324.6913382591937</v>
      </c>
      <c r="P21" s="10"/>
    </row>
    <row r="22" spans="1:16" ht="15">
      <c r="A22" s="12"/>
      <c r="B22" s="25">
        <v>331.1</v>
      </c>
      <c r="C22" s="20" t="s">
        <v>100</v>
      </c>
      <c r="D22" s="46">
        <v>0</v>
      </c>
      <c r="E22" s="46">
        <v>141213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141213</v>
      </c>
      <c r="O22" s="47">
        <f t="shared" si="2"/>
        <v>0.8531425015556938</v>
      </c>
      <c r="P22" s="9"/>
    </row>
    <row r="23" spans="1:16" ht="15">
      <c r="A23" s="12"/>
      <c r="B23" s="25">
        <v>331.2</v>
      </c>
      <c r="C23" s="20" t="s">
        <v>21</v>
      </c>
      <c r="D23" s="46">
        <v>164444</v>
      </c>
      <c r="E23" s="46">
        <v>3200248</v>
      </c>
      <c r="F23" s="46">
        <v>0</v>
      </c>
      <c r="G23" s="46">
        <v>0</v>
      </c>
      <c r="H23" s="46">
        <v>0</v>
      </c>
      <c r="I23" s="46">
        <v>2893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3367585</v>
      </c>
      <c r="O23" s="47">
        <f t="shared" si="2"/>
        <v>20.345364032358432</v>
      </c>
      <c r="P23" s="9"/>
    </row>
    <row r="24" spans="1:16" ht="15">
      <c r="A24" s="12"/>
      <c r="B24" s="25">
        <v>331.39</v>
      </c>
      <c r="C24" s="20" t="s">
        <v>101</v>
      </c>
      <c r="D24" s="46">
        <v>0</v>
      </c>
      <c r="E24" s="46">
        <v>165528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165528</v>
      </c>
      <c r="O24" s="47">
        <f t="shared" si="2"/>
        <v>1.0000422907063151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114195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114195</v>
      </c>
      <c r="O25" s="47">
        <f t="shared" si="2"/>
        <v>0.6899124582379275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1448490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1448490</v>
      </c>
      <c r="O26" s="47">
        <f t="shared" si="2"/>
        <v>8.75109502721709</v>
      </c>
      <c r="P26" s="9"/>
    </row>
    <row r="27" spans="1:16" ht="15">
      <c r="A27" s="12"/>
      <c r="B27" s="25">
        <v>331.5</v>
      </c>
      <c r="C27" s="20" t="s">
        <v>23</v>
      </c>
      <c r="D27" s="46">
        <v>4012</v>
      </c>
      <c r="E27" s="46">
        <v>16358470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16362482</v>
      </c>
      <c r="O27" s="47">
        <f t="shared" si="2"/>
        <v>98.85441726427463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83712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83712</v>
      </c>
      <c r="O28" s="47">
        <f t="shared" si="2"/>
        <v>0.5057485152941319</v>
      </c>
      <c r="P28" s="9"/>
    </row>
    <row r="29" spans="1:16" ht="15">
      <c r="A29" s="12"/>
      <c r="B29" s="25">
        <v>334.2</v>
      </c>
      <c r="C29" s="20" t="s">
        <v>25</v>
      </c>
      <c r="D29" s="46">
        <v>0</v>
      </c>
      <c r="E29" s="46">
        <v>142169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142169</v>
      </c>
      <c r="O29" s="47">
        <f t="shared" si="2"/>
        <v>0.8589182037324569</v>
      </c>
      <c r="P29" s="9"/>
    </row>
    <row r="30" spans="1:16" ht="15">
      <c r="A30" s="12"/>
      <c r="B30" s="25">
        <v>334.39</v>
      </c>
      <c r="C30" s="20" t="s">
        <v>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226827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40">SUM(D30:M30)</f>
        <v>226827</v>
      </c>
      <c r="O30" s="47">
        <f t="shared" si="2"/>
        <v>1.3703820059086158</v>
      </c>
      <c r="P30" s="9"/>
    </row>
    <row r="31" spans="1:16" ht="15">
      <c r="A31" s="12"/>
      <c r="B31" s="25">
        <v>334.41</v>
      </c>
      <c r="C31" s="20" t="s">
        <v>102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2179547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2179547</v>
      </c>
      <c r="O31" s="47">
        <f t="shared" si="2"/>
        <v>13.16779743959981</v>
      </c>
      <c r="P31" s="9"/>
    </row>
    <row r="32" spans="1:16" ht="15">
      <c r="A32" s="12"/>
      <c r="B32" s="25">
        <v>334.49</v>
      </c>
      <c r="C32" s="20" t="s">
        <v>103</v>
      </c>
      <c r="D32" s="46">
        <v>0</v>
      </c>
      <c r="E32" s="46">
        <v>300000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300000</v>
      </c>
      <c r="O32" s="47">
        <f t="shared" si="2"/>
        <v>1.812458842080461</v>
      </c>
      <c r="P32" s="9"/>
    </row>
    <row r="33" spans="1:16" ht="15">
      <c r="A33" s="12"/>
      <c r="B33" s="25">
        <v>334.5</v>
      </c>
      <c r="C33" s="20" t="s">
        <v>29</v>
      </c>
      <c r="D33" s="46">
        <v>0</v>
      </c>
      <c r="E33" s="46">
        <v>965252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965252</v>
      </c>
      <c r="O33" s="47">
        <f t="shared" si="2"/>
        <v>5.831598407452831</v>
      </c>
      <c r="P33" s="9"/>
    </row>
    <row r="34" spans="1:16" ht="15">
      <c r="A34" s="12"/>
      <c r="B34" s="25">
        <v>334.7</v>
      </c>
      <c r="C34" s="20" t="s">
        <v>30</v>
      </c>
      <c r="D34" s="46">
        <v>0</v>
      </c>
      <c r="E34" s="46">
        <v>210500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210500</v>
      </c>
      <c r="O34" s="47">
        <f t="shared" si="2"/>
        <v>1.2717419541931236</v>
      </c>
      <c r="P34" s="9"/>
    </row>
    <row r="35" spans="1:16" ht="15">
      <c r="A35" s="12"/>
      <c r="B35" s="25">
        <v>335.12</v>
      </c>
      <c r="C35" s="20" t="s">
        <v>31</v>
      </c>
      <c r="D35" s="46">
        <v>4531766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4531766</v>
      </c>
      <c r="O35" s="47">
        <f t="shared" si="2"/>
        <v>27.378797856465344</v>
      </c>
      <c r="P35" s="9"/>
    </row>
    <row r="36" spans="1:16" ht="15">
      <c r="A36" s="12"/>
      <c r="B36" s="25">
        <v>335.14</v>
      </c>
      <c r="C36" s="20" t="s">
        <v>32</v>
      </c>
      <c r="D36" s="46">
        <v>32340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32340</v>
      </c>
      <c r="O36" s="47">
        <f t="shared" si="2"/>
        <v>0.1953830631762737</v>
      </c>
      <c r="P36" s="9"/>
    </row>
    <row r="37" spans="1:16" ht="15">
      <c r="A37" s="12"/>
      <c r="B37" s="25">
        <v>335.15</v>
      </c>
      <c r="C37" s="20" t="s">
        <v>33</v>
      </c>
      <c r="D37" s="46">
        <v>232000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232000</v>
      </c>
      <c r="O37" s="47">
        <f aca="true" t="shared" si="7" ref="O37:O68">(N37/O$85)</f>
        <v>1.4016348378755565</v>
      </c>
      <c r="P37" s="9"/>
    </row>
    <row r="38" spans="1:16" ht="15">
      <c r="A38" s="12"/>
      <c r="B38" s="25">
        <v>335.18</v>
      </c>
      <c r="C38" s="20" t="s">
        <v>34</v>
      </c>
      <c r="D38" s="46">
        <v>9084883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9084883</v>
      </c>
      <c r="O38" s="47">
        <f t="shared" si="7"/>
        <v>54.88658840872155</v>
      </c>
      <c r="P38" s="9"/>
    </row>
    <row r="39" spans="1:16" ht="15">
      <c r="A39" s="12"/>
      <c r="B39" s="25">
        <v>335.29</v>
      </c>
      <c r="C39" s="20" t="s">
        <v>35</v>
      </c>
      <c r="D39" s="46">
        <v>136882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136882</v>
      </c>
      <c r="O39" s="47">
        <f t="shared" si="7"/>
        <v>0.8269766374055256</v>
      </c>
      <c r="P39" s="9"/>
    </row>
    <row r="40" spans="1:16" ht="15">
      <c r="A40" s="12"/>
      <c r="B40" s="25">
        <v>335.49</v>
      </c>
      <c r="C40" s="20" t="s">
        <v>36</v>
      </c>
      <c r="D40" s="46">
        <v>187950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187950</v>
      </c>
      <c r="O40" s="47">
        <f t="shared" si="7"/>
        <v>1.1355054645634088</v>
      </c>
      <c r="P40" s="9"/>
    </row>
    <row r="41" spans="1:16" ht="15">
      <c r="A41" s="12"/>
      <c r="B41" s="25">
        <v>337.2</v>
      </c>
      <c r="C41" s="20" t="s">
        <v>38</v>
      </c>
      <c r="D41" s="46">
        <v>0</v>
      </c>
      <c r="E41" s="46">
        <v>128170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8" ref="N41:N47">SUM(D41:M41)</f>
        <v>128170</v>
      </c>
      <c r="O41" s="47">
        <f t="shared" si="7"/>
        <v>0.774342832631509</v>
      </c>
      <c r="P41" s="9"/>
    </row>
    <row r="42" spans="1:16" ht="15">
      <c r="A42" s="12"/>
      <c r="B42" s="25">
        <v>337.3</v>
      </c>
      <c r="C42" s="20" t="s">
        <v>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364515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364515</v>
      </c>
      <c r="O42" s="47">
        <f t="shared" si="7"/>
        <v>2.2022281160698642</v>
      </c>
      <c r="P42" s="9"/>
    </row>
    <row r="43" spans="1:16" ht="15">
      <c r="A43" s="12"/>
      <c r="B43" s="25">
        <v>337.4</v>
      </c>
      <c r="C43" s="20" t="s">
        <v>40</v>
      </c>
      <c r="D43" s="46">
        <v>0</v>
      </c>
      <c r="E43" s="46">
        <v>1436023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1436023</v>
      </c>
      <c r="O43" s="47">
        <f t="shared" si="7"/>
        <v>8.6757752792697</v>
      </c>
      <c r="P43" s="9"/>
    </row>
    <row r="44" spans="1:16" ht="15">
      <c r="A44" s="12"/>
      <c r="B44" s="25">
        <v>337.7</v>
      </c>
      <c r="C44" s="20" t="s">
        <v>41</v>
      </c>
      <c r="D44" s="46">
        <v>0</v>
      </c>
      <c r="E44" s="46">
        <v>296213</v>
      </c>
      <c r="F44" s="46">
        <v>0</v>
      </c>
      <c r="G44" s="46">
        <v>7500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303713</v>
      </c>
      <c r="O44" s="47">
        <f t="shared" si="7"/>
        <v>1.8348910410159436</v>
      </c>
      <c r="P44" s="9"/>
    </row>
    <row r="45" spans="1:16" ht="15">
      <c r="A45" s="12"/>
      <c r="B45" s="25">
        <v>337.9</v>
      </c>
      <c r="C45" s="20" t="s">
        <v>42</v>
      </c>
      <c r="D45" s="46">
        <v>0</v>
      </c>
      <c r="E45" s="46">
        <v>16430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16430</v>
      </c>
      <c r="O45" s="47">
        <f t="shared" si="7"/>
        <v>0.09926232925127325</v>
      </c>
      <c r="P45" s="9"/>
    </row>
    <row r="46" spans="1:16" ht="15">
      <c r="A46" s="12"/>
      <c r="B46" s="25">
        <v>338</v>
      </c>
      <c r="C46" s="20" t="s">
        <v>43</v>
      </c>
      <c r="D46" s="46">
        <v>2053414</v>
      </c>
      <c r="E46" s="46">
        <v>8561615</v>
      </c>
      <c r="F46" s="46">
        <v>0</v>
      </c>
      <c r="G46" s="46">
        <v>966034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11581063</v>
      </c>
      <c r="O46" s="47">
        <f t="shared" si="7"/>
        <v>69.96733345013624</v>
      </c>
      <c r="P46" s="9"/>
    </row>
    <row r="47" spans="1:16" ht="15.75">
      <c r="A47" s="29" t="s">
        <v>48</v>
      </c>
      <c r="B47" s="30"/>
      <c r="C47" s="31"/>
      <c r="D47" s="32">
        <f aca="true" t="shared" si="9" ref="D47:M47">SUM(D48:D62)</f>
        <v>17829591</v>
      </c>
      <c r="E47" s="32">
        <f t="shared" si="9"/>
        <v>29126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142590313</v>
      </c>
      <c r="J47" s="32">
        <f t="shared" si="9"/>
        <v>59120166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219569196</v>
      </c>
      <c r="O47" s="45">
        <f t="shared" si="7"/>
        <v>1326.5337691289926</v>
      </c>
      <c r="P47" s="10"/>
    </row>
    <row r="48" spans="1:16" ht="15">
      <c r="A48" s="12"/>
      <c r="B48" s="25">
        <v>341.2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59120166</v>
      </c>
      <c r="K48" s="46">
        <v>0</v>
      </c>
      <c r="L48" s="46">
        <v>0</v>
      </c>
      <c r="M48" s="46">
        <v>0</v>
      </c>
      <c r="N48" s="46">
        <f aca="true" t="shared" si="10" ref="N48:N62">SUM(D48:M48)</f>
        <v>59120166</v>
      </c>
      <c r="O48" s="47">
        <f t="shared" si="7"/>
        <v>357.17622537321546</v>
      </c>
      <c r="P48" s="9"/>
    </row>
    <row r="49" spans="1:16" ht="15">
      <c r="A49" s="12"/>
      <c r="B49" s="25">
        <v>341.9</v>
      </c>
      <c r="C49" s="20" t="s">
        <v>52</v>
      </c>
      <c r="D49" s="46">
        <v>748344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748344</v>
      </c>
      <c r="O49" s="47">
        <f t="shared" si="7"/>
        <v>4.521142332392869</v>
      </c>
      <c r="P49" s="9"/>
    </row>
    <row r="50" spans="1:16" ht="15">
      <c r="A50" s="12"/>
      <c r="B50" s="25">
        <v>342.1</v>
      </c>
      <c r="C50" s="20" t="s">
        <v>53</v>
      </c>
      <c r="D50" s="46">
        <v>203586</v>
      </c>
      <c r="E50" s="46">
        <v>29126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232712</v>
      </c>
      <c r="O50" s="47">
        <f t="shared" si="7"/>
        <v>1.405936406860761</v>
      </c>
      <c r="P50" s="9"/>
    </row>
    <row r="51" spans="1:16" ht="15">
      <c r="A51" s="12"/>
      <c r="B51" s="25">
        <v>342.2</v>
      </c>
      <c r="C51" s="20" t="s">
        <v>54</v>
      </c>
      <c r="D51" s="46">
        <v>1514540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1514540</v>
      </c>
      <c r="O51" s="47">
        <f t="shared" si="7"/>
        <v>9.150138048948472</v>
      </c>
      <c r="P51" s="9"/>
    </row>
    <row r="52" spans="1:16" ht="15">
      <c r="A52" s="12"/>
      <c r="B52" s="25">
        <v>342.6</v>
      </c>
      <c r="C52" s="20" t="s">
        <v>55</v>
      </c>
      <c r="D52" s="46">
        <v>6136747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6136747</v>
      </c>
      <c r="O52" s="47">
        <f t="shared" si="7"/>
        <v>37.07533787253581</v>
      </c>
      <c r="P52" s="9"/>
    </row>
    <row r="53" spans="1:16" ht="15">
      <c r="A53" s="12"/>
      <c r="B53" s="25">
        <v>342.9</v>
      </c>
      <c r="C53" s="20" t="s">
        <v>56</v>
      </c>
      <c r="D53" s="46">
        <v>1378945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1378945</v>
      </c>
      <c r="O53" s="47">
        <f t="shared" si="7"/>
        <v>8.330936859975472</v>
      </c>
      <c r="P53" s="9"/>
    </row>
    <row r="54" spans="1:16" ht="15">
      <c r="A54" s="12"/>
      <c r="B54" s="25">
        <v>343.4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18793441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18793441</v>
      </c>
      <c r="O54" s="47">
        <f t="shared" si="7"/>
        <v>113.54112771189155</v>
      </c>
      <c r="P54" s="9"/>
    </row>
    <row r="55" spans="1:16" ht="15">
      <c r="A55" s="12"/>
      <c r="B55" s="25">
        <v>343.6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105959129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105959129</v>
      </c>
      <c r="O55" s="47">
        <f t="shared" si="7"/>
        <v>640.1552008506474</v>
      </c>
      <c r="P55" s="9"/>
    </row>
    <row r="56" spans="1:16" ht="15">
      <c r="A56" s="12"/>
      <c r="B56" s="25">
        <v>343.7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1201423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1201423</v>
      </c>
      <c r="O56" s="47">
        <f t="shared" si="7"/>
        <v>7.258432464762779</v>
      </c>
      <c r="P56" s="9"/>
    </row>
    <row r="57" spans="1:16" ht="15">
      <c r="A57" s="12"/>
      <c r="B57" s="25">
        <v>343.9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4864092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4864092</v>
      </c>
      <c r="O57" s="47">
        <f t="shared" si="7"/>
        <v>29.386555180309447</v>
      </c>
      <c r="P57" s="9"/>
    </row>
    <row r="58" spans="1:16" ht="15">
      <c r="A58" s="12"/>
      <c r="B58" s="25">
        <v>344.1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2931911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2931911</v>
      </c>
      <c r="O58" s="47">
        <f t="shared" si="7"/>
        <v>17.713226720476555</v>
      </c>
      <c r="P58" s="9"/>
    </row>
    <row r="59" spans="1:16" ht="15">
      <c r="A59" s="12"/>
      <c r="B59" s="25">
        <v>344.5</v>
      </c>
      <c r="C59" s="20" t="s">
        <v>62</v>
      </c>
      <c r="D59" s="46">
        <v>870602</v>
      </c>
      <c r="E59" s="46">
        <v>0</v>
      </c>
      <c r="F59" s="46">
        <v>0</v>
      </c>
      <c r="G59" s="46">
        <v>0</v>
      </c>
      <c r="H59" s="46">
        <v>0</v>
      </c>
      <c r="I59" s="46">
        <v>8840317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9710919</v>
      </c>
      <c r="O59" s="47">
        <f t="shared" si="7"/>
        <v>58.668803354257165</v>
      </c>
      <c r="P59" s="9"/>
    </row>
    <row r="60" spans="1:16" ht="15">
      <c r="A60" s="12"/>
      <c r="B60" s="25">
        <v>347.2</v>
      </c>
      <c r="C60" s="20" t="s">
        <v>63</v>
      </c>
      <c r="D60" s="46">
        <v>3543117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3543117</v>
      </c>
      <c r="O60" s="47">
        <f t="shared" si="7"/>
        <v>21.405845783918657</v>
      </c>
      <c r="P60" s="9"/>
    </row>
    <row r="61" spans="1:16" ht="15">
      <c r="A61" s="12"/>
      <c r="B61" s="25">
        <v>347.4</v>
      </c>
      <c r="C61" s="20" t="s">
        <v>64</v>
      </c>
      <c r="D61" s="46">
        <v>43443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43443</v>
      </c>
      <c r="O61" s="47">
        <f t="shared" si="7"/>
        <v>0.26246216492167157</v>
      </c>
      <c r="P61" s="9"/>
    </row>
    <row r="62" spans="1:16" ht="15">
      <c r="A62" s="12"/>
      <c r="B62" s="25">
        <v>347.5</v>
      </c>
      <c r="C62" s="20" t="s">
        <v>65</v>
      </c>
      <c r="D62" s="46">
        <v>3390267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3390267</v>
      </c>
      <c r="O62" s="47">
        <f t="shared" si="7"/>
        <v>20.48239800387866</v>
      </c>
      <c r="P62" s="9"/>
    </row>
    <row r="63" spans="1:16" ht="15.75">
      <c r="A63" s="29" t="s">
        <v>49</v>
      </c>
      <c r="B63" s="30"/>
      <c r="C63" s="31"/>
      <c r="D63" s="32">
        <f aca="true" t="shared" si="11" ref="D63:M63">SUM(D64:D66)</f>
        <v>1654881</v>
      </c>
      <c r="E63" s="32">
        <f t="shared" si="11"/>
        <v>879347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2658103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68">SUM(D63:M63)</f>
        <v>5192331</v>
      </c>
      <c r="O63" s="45">
        <f t="shared" si="7"/>
        <v>31.369620773194942</v>
      </c>
      <c r="P63" s="10"/>
    </row>
    <row r="64" spans="1:16" ht="15">
      <c r="A64" s="13"/>
      <c r="B64" s="39">
        <v>351.1</v>
      </c>
      <c r="C64" s="21" t="s">
        <v>68</v>
      </c>
      <c r="D64" s="46">
        <v>673838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673838</v>
      </c>
      <c r="O64" s="47">
        <f t="shared" si="7"/>
        <v>4.071012137432713</v>
      </c>
      <c r="P64" s="9"/>
    </row>
    <row r="65" spans="1:16" ht="15">
      <c r="A65" s="13"/>
      <c r="B65" s="39">
        <v>354</v>
      </c>
      <c r="C65" s="21" t="s">
        <v>69</v>
      </c>
      <c r="D65" s="46">
        <v>981043</v>
      </c>
      <c r="E65" s="46">
        <v>0</v>
      </c>
      <c r="F65" s="46">
        <v>0</v>
      </c>
      <c r="G65" s="46">
        <v>0</v>
      </c>
      <c r="H65" s="46">
        <v>0</v>
      </c>
      <c r="I65" s="46">
        <v>2658103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3639146</v>
      </c>
      <c r="O65" s="47">
        <f t="shared" si="7"/>
        <v>21.98600781773914</v>
      </c>
      <c r="P65" s="9"/>
    </row>
    <row r="66" spans="1:16" ht="15">
      <c r="A66" s="13"/>
      <c r="B66" s="39">
        <v>359</v>
      </c>
      <c r="C66" s="21" t="s">
        <v>70</v>
      </c>
      <c r="D66" s="46">
        <v>0</v>
      </c>
      <c r="E66" s="46">
        <v>879347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879347</v>
      </c>
      <c r="O66" s="47">
        <f t="shared" si="7"/>
        <v>5.312600818023091</v>
      </c>
      <c r="P66" s="9"/>
    </row>
    <row r="67" spans="1:16" ht="15.75">
      <c r="A67" s="29" t="s">
        <v>3</v>
      </c>
      <c r="B67" s="30"/>
      <c r="C67" s="31"/>
      <c r="D67" s="32">
        <f aca="true" t="shared" si="13" ref="D67:M67">SUM(D68:D75)</f>
        <v>27758732</v>
      </c>
      <c r="E67" s="32">
        <f t="shared" si="13"/>
        <v>997030</v>
      </c>
      <c r="F67" s="32">
        <f t="shared" si="13"/>
        <v>5170</v>
      </c>
      <c r="G67" s="32">
        <f t="shared" si="13"/>
        <v>365645</v>
      </c>
      <c r="H67" s="32">
        <f t="shared" si="13"/>
        <v>2958438</v>
      </c>
      <c r="I67" s="32">
        <f t="shared" si="13"/>
        <v>3056392</v>
      </c>
      <c r="J67" s="32">
        <f t="shared" si="13"/>
        <v>1300312</v>
      </c>
      <c r="K67" s="32">
        <f t="shared" si="13"/>
        <v>121296555</v>
      </c>
      <c r="L67" s="32">
        <f t="shared" si="13"/>
        <v>0</v>
      </c>
      <c r="M67" s="32">
        <f t="shared" si="13"/>
        <v>1748</v>
      </c>
      <c r="N67" s="32">
        <f t="shared" si="12"/>
        <v>157740022</v>
      </c>
      <c r="O67" s="45">
        <f t="shared" si="7"/>
        <v>952.9909920795549</v>
      </c>
      <c r="P67" s="10"/>
    </row>
    <row r="68" spans="1:16" ht="15">
      <c r="A68" s="12"/>
      <c r="B68" s="25">
        <v>361.1</v>
      </c>
      <c r="C68" s="20" t="s">
        <v>71</v>
      </c>
      <c r="D68" s="46">
        <v>830298</v>
      </c>
      <c r="E68" s="46">
        <v>384590</v>
      </c>
      <c r="F68" s="46">
        <v>5170</v>
      </c>
      <c r="G68" s="46">
        <v>299846</v>
      </c>
      <c r="H68" s="46">
        <v>588160</v>
      </c>
      <c r="I68" s="46">
        <v>0</v>
      </c>
      <c r="J68" s="46">
        <v>560022</v>
      </c>
      <c r="K68" s="46">
        <v>7841543</v>
      </c>
      <c r="L68" s="46">
        <v>0</v>
      </c>
      <c r="M68" s="46">
        <v>1748</v>
      </c>
      <c r="N68" s="46">
        <f t="shared" si="12"/>
        <v>10511377</v>
      </c>
      <c r="O68" s="47">
        <f t="shared" si="7"/>
        <v>63.504793953637304</v>
      </c>
      <c r="P68" s="9"/>
    </row>
    <row r="69" spans="1:16" ht="15">
      <c r="A69" s="12"/>
      <c r="B69" s="25">
        <v>361.2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5142836</v>
      </c>
      <c r="L69" s="46">
        <v>0</v>
      </c>
      <c r="M69" s="46">
        <v>0</v>
      </c>
      <c r="N69" s="46">
        <f aca="true" t="shared" si="14" ref="N69:N75">SUM(D69:M69)</f>
        <v>5142836</v>
      </c>
      <c r="O69" s="47">
        <f aca="true" t="shared" si="15" ref="O69:O83">(N69/O$85)</f>
        <v>31.070595271899034</v>
      </c>
      <c r="P69" s="9"/>
    </row>
    <row r="70" spans="1:16" ht="15">
      <c r="A70" s="12"/>
      <c r="B70" s="25">
        <v>361.3</v>
      </c>
      <c r="C70" s="20" t="s">
        <v>73</v>
      </c>
      <c r="D70" s="46">
        <v>0</v>
      </c>
      <c r="E70" s="46">
        <v>0</v>
      </c>
      <c r="F70" s="46">
        <v>0</v>
      </c>
      <c r="G70" s="46">
        <v>0</v>
      </c>
      <c r="H70" s="46">
        <v>1685067</v>
      </c>
      <c r="I70" s="46">
        <v>0</v>
      </c>
      <c r="J70" s="46">
        <v>0</v>
      </c>
      <c r="K70" s="46">
        <v>46869047</v>
      </c>
      <c r="L70" s="46">
        <v>0</v>
      </c>
      <c r="M70" s="46">
        <v>0</v>
      </c>
      <c r="N70" s="46">
        <f t="shared" si="14"/>
        <v>48554114</v>
      </c>
      <c r="O70" s="47">
        <f t="shared" si="15"/>
        <v>293.34111079560904</v>
      </c>
      <c r="P70" s="9"/>
    </row>
    <row r="71" spans="1:16" ht="15">
      <c r="A71" s="12"/>
      <c r="B71" s="25">
        <v>362</v>
      </c>
      <c r="C71" s="20" t="s">
        <v>74</v>
      </c>
      <c r="D71" s="46">
        <v>2544549</v>
      </c>
      <c r="E71" s="46">
        <v>170406</v>
      </c>
      <c r="F71" s="46">
        <v>0</v>
      </c>
      <c r="G71" s="46">
        <v>0</v>
      </c>
      <c r="H71" s="46">
        <v>0</v>
      </c>
      <c r="I71" s="46">
        <v>3145656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5860611</v>
      </c>
      <c r="O71" s="47">
        <f t="shared" si="15"/>
        <v>35.40705408981338</v>
      </c>
      <c r="P71" s="9"/>
    </row>
    <row r="72" spans="1:16" ht="15">
      <c r="A72" s="12"/>
      <c r="B72" s="25">
        <v>364</v>
      </c>
      <c r="C72" s="20" t="s">
        <v>75</v>
      </c>
      <c r="D72" s="46">
        <v>1025772</v>
      </c>
      <c r="E72" s="46">
        <v>0</v>
      </c>
      <c r="F72" s="46">
        <v>0</v>
      </c>
      <c r="G72" s="46">
        <v>0</v>
      </c>
      <c r="H72" s="46">
        <v>0</v>
      </c>
      <c r="I72" s="46">
        <v>-1151604</v>
      </c>
      <c r="J72" s="46">
        <v>-219232</v>
      </c>
      <c r="K72" s="46">
        <v>0</v>
      </c>
      <c r="L72" s="46">
        <v>0</v>
      </c>
      <c r="M72" s="46">
        <v>0</v>
      </c>
      <c r="N72" s="46">
        <f t="shared" si="14"/>
        <v>-345064</v>
      </c>
      <c r="O72" s="47">
        <f t="shared" si="15"/>
        <v>-2.084714326278841</v>
      </c>
      <c r="P72" s="9"/>
    </row>
    <row r="73" spans="1:16" ht="15">
      <c r="A73" s="12"/>
      <c r="B73" s="25">
        <v>366</v>
      </c>
      <c r="C73" s="20" t="s">
        <v>76</v>
      </c>
      <c r="D73" s="46">
        <v>454211</v>
      </c>
      <c r="E73" s="46">
        <v>0</v>
      </c>
      <c r="F73" s="46">
        <v>0</v>
      </c>
      <c r="G73" s="46">
        <v>65799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520010</v>
      </c>
      <c r="O73" s="47">
        <f t="shared" si="15"/>
        <v>3.141655741567535</v>
      </c>
      <c r="P73" s="9"/>
    </row>
    <row r="74" spans="1:16" ht="15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59439591</v>
      </c>
      <c r="L74" s="46">
        <v>0</v>
      </c>
      <c r="M74" s="46">
        <v>0</v>
      </c>
      <c r="N74" s="46">
        <f t="shared" si="14"/>
        <v>59439591</v>
      </c>
      <c r="O74" s="47">
        <f t="shared" si="15"/>
        <v>359.10604092532066</v>
      </c>
      <c r="P74" s="9"/>
    </row>
    <row r="75" spans="1:16" ht="15">
      <c r="A75" s="12"/>
      <c r="B75" s="25">
        <v>369.9</v>
      </c>
      <c r="C75" s="20" t="s">
        <v>78</v>
      </c>
      <c r="D75" s="46">
        <v>22903902</v>
      </c>
      <c r="E75" s="46">
        <v>442034</v>
      </c>
      <c r="F75" s="46">
        <v>0</v>
      </c>
      <c r="G75" s="46">
        <v>0</v>
      </c>
      <c r="H75" s="46">
        <v>685211</v>
      </c>
      <c r="I75" s="46">
        <v>1062340</v>
      </c>
      <c r="J75" s="46">
        <v>959522</v>
      </c>
      <c r="K75" s="46">
        <v>2003538</v>
      </c>
      <c r="L75" s="46">
        <v>0</v>
      </c>
      <c r="M75" s="46">
        <v>0</v>
      </c>
      <c r="N75" s="46">
        <f t="shared" si="14"/>
        <v>28056547</v>
      </c>
      <c r="O75" s="47">
        <f t="shared" si="15"/>
        <v>169.50445562798677</v>
      </c>
      <c r="P75" s="9"/>
    </row>
    <row r="76" spans="1:16" ht="15.75">
      <c r="A76" s="29" t="s">
        <v>50</v>
      </c>
      <c r="B76" s="30"/>
      <c r="C76" s="31"/>
      <c r="D76" s="32">
        <f aca="true" t="shared" si="16" ref="D76:M76">SUM(D77:D82)</f>
        <v>0</v>
      </c>
      <c r="E76" s="32">
        <f t="shared" si="16"/>
        <v>7522563</v>
      </c>
      <c r="F76" s="32">
        <f t="shared" si="16"/>
        <v>7560686</v>
      </c>
      <c r="G76" s="32">
        <f t="shared" si="16"/>
        <v>597482</v>
      </c>
      <c r="H76" s="32">
        <f t="shared" si="16"/>
        <v>0</v>
      </c>
      <c r="I76" s="32">
        <f t="shared" si="16"/>
        <v>5606523</v>
      </c>
      <c r="J76" s="32">
        <f t="shared" si="16"/>
        <v>0</v>
      </c>
      <c r="K76" s="32">
        <f t="shared" si="16"/>
        <v>5515</v>
      </c>
      <c r="L76" s="32">
        <f t="shared" si="16"/>
        <v>0</v>
      </c>
      <c r="M76" s="32">
        <f t="shared" si="16"/>
        <v>0</v>
      </c>
      <c r="N76" s="32">
        <f aca="true" t="shared" si="17" ref="N76:N83">SUM(D76:M76)</f>
        <v>21292769</v>
      </c>
      <c r="O76" s="45">
        <f t="shared" si="15"/>
        <v>128.64089148808912</v>
      </c>
      <c r="P76" s="9"/>
    </row>
    <row r="77" spans="1:16" ht="15">
      <c r="A77" s="12"/>
      <c r="B77" s="25">
        <v>381</v>
      </c>
      <c r="C77" s="20" t="s">
        <v>79</v>
      </c>
      <c r="D77" s="46">
        <v>0</v>
      </c>
      <c r="E77" s="46">
        <v>7522563</v>
      </c>
      <c r="F77" s="46">
        <v>7560686</v>
      </c>
      <c r="G77" s="46">
        <v>597482</v>
      </c>
      <c r="H77" s="46">
        <v>0</v>
      </c>
      <c r="I77" s="46">
        <v>0</v>
      </c>
      <c r="J77" s="46">
        <v>0</v>
      </c>
      <c r="K77" s="46">
        <v>5515</v>
      </c>
      <c r="L77" s="46">
        <v>0</v>
      </c>
      <c r="M77" s="46">
        <v>0</v>
      </c>
      <c r="N77" s="46">
        <f t="shared" si="17"/>
        <v>15686246</v>
      </c>
      <c r="O77" s="47">
        <f t="shared" si="15"/>
        <v>94.76891753916422</v>
      </c>
      <c r="P77" s="9"/>
    </row>
    <row r="78" spans="1:16" ht="15">
      <c r="A78" s="12"/>
      <c r="B78" s="25">
        <v>389.1</v>
      </c>
      <c r="C78" s="20" t="s">
        <v>81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2030444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2030444</v>
      </c>
      <c r="O78" s="47">
        <f t="shared" si="15"/>
        <v>12.266987270497399</v>
      </c>
      <c r="P78" s="9"/>
    </row>
    <row r="79" spans="1:16" ht="15">
      <c r="A79" s="12"/>
      <c r="B79" s="25">
        <v>389.5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15586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15586</v>
      </c>
      <c r="O79" s="47">
        <f t="shared" si="15"/>
        <v>0.09416327837555355</v>
      </c>
      <c r="P79" s="9"/>
    </row>
    <row r="80" spans="1:16" ht="15">
      <c r="A80" s="12"/>
      <c r="B80" s="25">
        <v>389.6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3197306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3197306</v>
      </c>
      <c r="O80" s="47">
        <f t="shared" si="15"/>
        <v>19.316618435123036</v>
      </c>
      <c r="P80" s="9"/>
    </row>
    <row r="81" spans="1:16" ht="15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15000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15000</v>
      </c>
      <c r="O81" s="47">
        <f t="shared" si="15"/>
        <v>0.09062294210402305</v>
      </c>
      <c r="P81" s="9"/>
    </row>
    <row r="82" spans="1:16" ht="15.75" thickBot="1">
      <c r="A82" s="12"/>
      <c r="B82" s="25">
        <v>389.8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348187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348187</v>
      </c>
      <c r="O82" s="47">
        <f t="shared" si="15"/>
        <v>2.1035820228248983</v>
      </c>
      <c r="P82" s="9"/>
    </row>
    <row r="83" spans="1:119" ht="16.5" thickBot="1">
      <c r="A83" s="14" t="s">
        <v>66</v>
      </c>
      <c r="B83" s="23"/>
      <c r="C83" s="22"/>
      <c r="D83" s="15">
        <f aca="true" t="shared" si="18" ref="D83:M83">SUM(D5,D14,D21,D47,D63,D67,D76)</f>
        <v>262324324</v>
      </c>
      <c r="E83" s="15">
        <f t="shared" si="18"/>
        <v>43523887</v>
      </c>
      <c r="F83" s="15">
        <f t="shared" si="18"/>
        <v>7565856</v>
      </c>
      <c r="G83" s="15">
        <f t="shared" si="18"/>
        <v>2081774</v>
      </c>
      <c r="H83" s="15">
        <f t="shared" si="18"/>
        <v>2958438</v>
      </c>
      <c r="I83" s="15">
        <f t="shared" si="18"/>
        <v>156685113</v>
      </c>
      <c r="J83" s="15">
        <f t="shared" si="18"/>
        <v>60420478</v>
      </c>
      <c r="K83" s="15">
        <f t="shared" si="18"/>
        <v>121302070</v>
      </c>
      <c r="L83" s="15">
        <f t="shared" si="18"/>
        <v>0</v>
      </c>
      <c r="M83" s="15">
        <f t="shared" si="18"/>
        <v>64172</v>
      </c>
      <c r="N83" s="15">
        <f t="shared" si="17"/>
        <v>656926112</v>
      </c>
      <c r="O83" s="38">
        <f t="shared" si="15"/>
        <v>3968.8384676264645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104</v>
      </c>
      <c r="M85" s="51"/>
      <c r="N85" s="51"/>
      <c r="O85" s="43">
        <v>165521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166819869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77314</v>
      </c>
      <c r="N5" s="28">
        <f aca="true" t="shared" si="1" ref="N5:N21">SUM(D5:M5)</f>
        <v>166897183</v>
      </c>
      <c r="O5" s="33">
        <f aca="true" t="shared" si="2" ref="O5:O36">(N5/O$85)</f>
        <v>923.5840702577667</v>
      </c>
      <c r="P5" s="6"/>
    </row>
    <row r="6" spans="1:16" ht="15">
      <c r="A6" s="12"/>
      <c r="B6" s="25">
        <v>311</v>
      </c>
      <c r="C6" s="20" t="s">
        <v>2</v>
      </c>
      <c r="D6" s="46">
        <v>124597389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77314</v>
      </c>
      <c r="N6" s="46">
        <f t="shared" si="1"/>
        <v>124674703</v>
      </c>
      <c r="O6" s="47">
        <f t="shared" si="2"/>
        <v>689.9311755005368</v>
      </c>
      <c r="P6" s="9"/>
    </row>
    <row r="7" spans="1:16" ht="15">
      <c r="A7" s="12"/>
      <c r="B7" s="25">
        <v>312.51</v>
      </c>
      <c r="C7" s="20" t="s">
        <v>95</v>
      </c>
      <c r="D7" s="46">
        <v>2667504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2667504</v>
      </c>
      <c r="O7" s="47">
        <f t="shared" si="2"/>
        <v>14.761568514603832</v>
      </c>
      <c r="P7" s="9"/>
    </row>
    <row r="8" spans="1:16" ht="15">
      <c r="A8" s="12"/>
      <c r="B8" s="25">
        <v>312.52</v>
      </c>
      <c r="C8" s="20" t="s">
        <v>96</v>
      </c>
      <c r="D8" s="46">
        <v>1742397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1742397</v>
      </c>
      <c r="O8" s="47">
        <f t="shared" si="2"/>
        <v>9.642164620986575</v>
      </c>
      <c r="P8" s="9"/>
    </row>
    <row r="9" spans="1:16" ht="15">
      <c r="A9" s="12"/>
      <c r="B9" s="25">
        <v>314.1</v>
      </c>
      <c r="C9" s="20" t="s">
        <v>10</v>
      </c>
      <c r="D9" s="46">
        <v>15016127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15016127</v>
      </c>
      <c r="O9" s="47">
        <f t="shared" si="2"/>
        <v>83.0970028665346</v>
      </c>
      <c r="P9" s="9"/>
    </row>
    <row r="10" spans="1:16" ht="15">
      <c r="A10" s="12"/>
      <c r="B10" s="25">
        <v>314.2</v>
      </c>
      <c r="C10" s="20" t="s">
        <v>12</v>
      </c>
      <c r="D10" s="46">
        <v>16125552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16125552</v>
      </c>
      <c r="O10" s="47">
        <f t="shared" si="2"/>
        <v>89.23639502838866</v>
      </c>
      <c r="P10" s="9"/>
    </row>
    <row r="11" spans="1:16" ht="15">
      <c r="A11" s="12"/>
      <c r="B11" s="25">
        <v>314.3</v>
      </c>
      <c r="C11" s="20" t="s">
        <v>11</v>
      </c>
      <c r="D11" s="46">
        <v>3768774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3768774</v>
      </c>
      <c r="O11" s="47">
        <f t="shared" si="2"/>
        <v>20.855832125109295</v>
      </c>
      <c r="P11" s="9"/>
    </row>
    <row r="12" spans="1:16" ht="15">
      <c r="A12" s="12"/>
      <c r="B12" s="25">
        <v>314.4</v>
      </c>
      <c r="C12" s="20" t="s">
        <v>13</v>
      </c>
      <c r="D12" s="46">
        <v>530584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530584</v>
      </c>
      <c r="O12" s="47">
        <f t="shared" si="2"/>
        <v>2.9361725675959844</v>
      </c>
      <c r="P12" s="9"/>
    </row>
    <row r="13" spans="1:16" ht="15">
      <c r="A13" s="12"/>
      <c r="B13" s="25">
        <v>316</v>
      </c>
      <c r="C13" s="20" t="s">
        <v>14</v>
      </c>
      <c r="D13" s="46">
        <v>2371542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2371542</v>
      </c>
      <c r="O13" s="47">
        <f t="shared" si="2"/>
        <v>13.123759034011046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43828428</v>
      </c>
      <c r="E14" s="32">
        <f t="shared" si="3"/>
        <v>601444</v>
      </c>
      <c r="F14" s="32">
        <f t="shared" si="3"/>
        <v>0</v>
      </c>
      <c r="G14" s="32">
        <f t="shared" si="3"/>
        <v>742378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45172250</v>
      </c>
      <c r="O14" s="45">
        <f t="shared" si="2"/>
        <v>249.97648113510343</v>
      </c>
      <c r="P14" s="10"/>
    </row>
    <row r="15" spans="1:16" ht="15">
      <c r="A15" s="12"/>
      <c r="B15" s="25">
        <v>322</v>
      </c>
      <c r="C15" s="20" t="s">
        <v>0</v>
      </c>
      <c r="D15" s="46">
        <v>6002708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6002708</v>
      </c>
      <c r="O15" s="47">
        <f t="shared" si="2"/>
        <v>33.21808905072327</v>
      </c>
      <c r="P15" s="9"/>
    </row>
    <row r="16" spans="1:16" ht="15">
      <c r="A16" s="12"/>
      <c r="B16" s="25">
        <v>323.1</v>
      </c>
      <c r="C16" s="20" t="s">
        <v>16</v>
      </c>
      <c r="D16" s="46">
        <v>17633250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17633250</v>
      </c>
      <c r="O16" s="47">
        <f t="shared" si="2"/>
        <v>97.57977045587862</v>
      </c>
      <c r="P16" s="9"/>
    </row>
    <row r="17" spans="1:16" ht="15">
      <c r="A17" s="12"/>
      <c r="B17" s="25">
        <v>323.4</v>
      </c>
      <c r="C17" s="20" t="s">
        <v>17</v>
      </c>
      <c r="D17" s="46">
        <v>426179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426179</v>
      </c>
      <c r="O17" s="47">
        <f t="shared" si="2"/>
        <v>2.3584108994720707</v>
      </c>
      <c r="P17" s="9"/>
    </row>
    <row r="18" spans="1:16" ht="15">
      <c r="A18" s="12"/>
      <c r="B18" s="25">
        <v>324.62</v>
      </c>
      <c r="C18" s="20" t="s">
        <v>18</v>
      </c>
      <c r="D18" s="46">
        <v>47861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47861</v>
      </c>
      <c r="O18" s="47">
        <f t="shared" si="2"/>
        <v>0.26485562183878786</v>
      </c>
      <c r="P18" s="9"/>
    </row>
    <row r="19" spans="1:16" ht="15">
      <c r="A19" s="12"/>
      <c r="B19" s="25">
        <v>325.1</v>
      </c>
      <c r="C19" s="20" t="s">
        <v>19</v>
      </c>
      <c r="D19" s="46">
        <v>0</v>
      </c>
      <c r="E19" s="46">
        <v>0</v>
      </c>
      <c r="F19" s="46">
        <v>0</v>
      </c>
      <c r="G19" s="46">
        <v>742378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742378</v>
      </c>
      <c r="O19" s="47">
        <f t="shared" si="2"/>
        <v>4.108208913926489</v>
      </c>
      <c r="P19" s="9"/>
    </row>
    <row r="20" spans="1:16" ht="15">
      <c r="A20" s="12"/>
      <c r="B20" s="25">
        <v>325.2</v>
      </c>
      <c r="C20" s="20" t="s">
        <v>20</v>
      </c>
      <c r="D20" s="46">
        <v>19718430</v>
      </c>
      <c r="E20" s="46">
        <v>601444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20319874</v>
      </c>
      <c r="O20" s="47">
        <f t="shared" si="2"/>
        <v>112.4471461932642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SUM(D22:D43)</f>
        <v>17095268</v>
      </c>
      <c r="E21" s="32">
        <f t="shared" si="4"/>
        <v>24664400</v>
      </c>
      <c r="F21" s="32">
        <f t="shared" si="4"/>
        <v>0</v>
      </c>
      <c r="G21" s="32">
        <f t="shared" si="4"/>
        <v>7534592</v>
      </c>
      <c r="H21" s="32">
        <f t="shared" si="4"/>
        <v>0</v>
      </c>
      <c r="I21" s="32">
        <f t="shared" si="4"/>
        <v>61336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49355596</v>
      </c>
      <c r="O21" s="45">
        <f t="shared" si="2"/>
        <v>273.12649275618963</v>
      </c>
      <c r="P21" s="10"/>
    </row>
    <row r="22" spans="1:16" ht="15">
      <c r="A22" s="12"/>
      <c r="B22" s="25">
        <v>331.2</v>
      </c>
      <c r="C22" s="20" t="s">
        <v>21</v>
      </c>
      <c r="D22" s="46">
        <v>0</v>
      </c>
      <c r="E22" s="46">
        <v>419835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6">SUM(D22:M22)</f>
        <v>419835</v>
      </c>
      <c r="O22" s="47">
        <f t="shared" si="2"/>
        <v>2.323304151494693</v>
      </c>
      <c r="P22" s="9"/>
    </row>
    <row r="23" spans="1:16" ht="15">
      <c r="A23" s="12"/>
      <c r="B23" s="25">
        <v>331.42</v>
      </c>
      <c r="C23" s="20" t="s">
        <v>26</v>
      </c>
      <c r="D23" s="46">
        <v>0</v>
      </c>
      <c r="E23" s="46">
        <v>79305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79305</v>
      </c>
      <c r="O23" s="47">
        <f t="shared" si="2"/>
        <v>0.43886201897003974</v>
      </c>
      <c r="P23" s="9"/>
    </row>
    <row r="24" spans="1:16" ht="15">
      <c r="A24" s="12"/>
      <c r="B24" s="25">
        <v>331.49</v>
      </c>
      <c r="C24" s="20" t="s">
        <v>27</v>
      </c>
      <c r="D24" s="46">
        <v>0</v>
      </c>
      <c r="E24" s="46">
        <v>563428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563428</v>
      </c>
      <c r="O24" s="47">
        <f t="shared" si="2"/>
        <v>3.117926355516696</v>
      </c>
      <c r="P24" s="9"/>
    </row>
    <row r="25" spans="1:16" ht="15">
      <c r="A25" s="12"/>
      <c r="B25" s="25">
        <v>331.5</v>
      </c>
      <c r="C25" s="20" t="s">
        <v>23</v>
      </c>
      <c r="D25" s="46">
        <v>51535</v>
      </c>
      <c r="E25" s="46">
        <v>12748274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12799809</v>
      </c>
      <c r="O25" s="47">
        <f t="shared" si="2"/>
        <v>70.83223025245427</v>
      </c>
      <c r="P25" s="9"/>
    </row>
    <row r="26" spans="1:16" ht="15">
      <c r="A26" s="12"/>
      <c r="B26" s="25">
        <v>331.7</v>
      </c>
      <c r="C26" s="20" t="s">
        <v>24</v>
      </c>
      <c r="D26" s="46">
        <v>0</v>
      </c>
      <c r="E26" s="46">
        <v>101783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101783</v>
      </c>
      <c r="O26" s="47">
        <f t="shared" si="2"/>
        <v>0.5632519119453698</v>
      </c>
      <c r="P26" s="9"/>
    </row>
    <row r="27" spans="1:16" ht="15">
      <c r="A27" s="12"/>
      <c r="B27" s="25">
        <v>334.2</v>
      </c>
      <c r="C27" s="20" t="s">
        <v>25</v>
      </c>
      <c r="D27" s="46">
        <v>0</v>
      </c>
      <c r="E27" s="46">
        <v>147850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147850</v>
      </c>
      <c r="O27" s="47">
        <f t="shared" si="2"/>
        <v>0.8181798058725223</v>
      </c>
      <c r="P27" s="9"/>
    </row>
    <row r="28" spans="1:16" ht="15">
      <c r="A28" s="12"/>
      <c r="B28" s="25">
        <v>334.39</v>
      </c>
      <c r="C28" s="20" t="s">
        <v>28</v>
      </c>
      <c r="D28" s="46">
        <v>0</v>
      </c>
      <c r="E28" s="46">
        <v>10470</v>
      </c>
      <c r="F28" s="46">
        <v>0</v>
      </c>
      <c r="G28" s="46">
        <v>0</v>
      </c>
      <c r="H28" s="46">
        <v>0</v>
      </c>
      <c r="I28" s="46">
        <v>61336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71806</v>
      </c>
      <c r="O28" s="47">
        <f t="shared" si="2"/>
        <v>0.3973636735913583</v>
      </c>
      <c r="P28" s="9"/>
    </row>
    <row r="29" spans="1:16" ht="15">
      <c r="A29" s="12"/>
      <c r="B29" s="25">
        <v>334.5</v>
      </c>
      <c r="C29" s="20" t="s">
        <v>29</v>
      </c>
      <c r="D29" s="46">
        <v>0</v>
      </c>
      <c r="E29" s="46">
        <v>24366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24366</v>
      </c>
      <c r="O29" s="47">
        <f t="shared" si="2"/>
        <v>0.1348378028399721</v>
      </c>
      <c r="P29" s="9"/>
    </row>
    <row r="30" spans="1:16" ht="15">
      <c r="A30" s="12"/>
      <c r="B30" s="25">
        <v>334.7</v>
      </c>
      <c r="C30" s="20" t="s">
        <v>30</v>
      </c>
      <c r="D30" s="46">
        <v>0</v>
      </c>
      <c r="E30" s="46">
        <v>200000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200000</v>
      </c>
      <c r="O30" s="47">
        <f t="shared" si="2"/>
        <v>1.1067701127798746</v>
      </c>
      <c r="P30" s="9"/>
    </row>
    <row r="31" spans="1:16" ht="15">
      <c r="A31" s="12"/>
      <c r="B31" s="25">
        <v>335.12</v>
      </c>
      <c r="C31" s="20" t="s">
        <v>31</v>
      </c>
      <c r="D31" s="46">
        <v>4554515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4554515</v>
      </c>
      <c r="O31" s="47">
        <f t="shared" si="2"/>
        <v>25.20400540103815</v>
      </c>
      <c r="P31" s="9"/>
    </row>
    <row r="32" spans="1:16" ht="15">
      <c r="A32" s="12"/>
      <c r="B32" s="25">
        <v>335.14</v>
      </c>
      <c r="C32" s="20" t="s">
        <v>32</v>
      </c>
      <c r="D32" s="46">
        <v>36949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36949</v>
      </c>
      <c r="O32" s="47">
        <f t="shared" si="2"/>
        <v>0.20447024448551793</v>
      </c>
      <c r="P32" s="9"/>
    </row>
    <row r="33" spans="1:16" ht="15">
      <c r="A33" s="12"/>
      <c r="B33" s="25">
        <v>335.15</v>
      </c>
      <c r="C33" s="20" t="s">
        <v>33</v>
      </c>
      <c r="D33" s="46">
        <v>234193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234193</v>
      </c>
      <c r="O33" s="47">
        <f t="shared" si="2"/>
        <v>1.2959890651112858</v>
      </c>
      <c r="P33" s="9"/>
    </row>
    <row r="34" spans="1:16" ht="15">
      <c r="A34" s="12"/>
      <c r="B34" s="25">
        <v>335.18</v>
      </c>
      <c r="C34" s="20" t="s">
        <v>34</v>
      </c>
      <c r="D34" s="46">
        <v>9106401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9106401</v>
      </c>
      <c r="O34" s="47">
        <f t="shared" si="2"/>
        <v>50.39346230894381</v>
      </c>
      <c r="P34" s="9"/>
    </row>
    <row r="35" spans="1:16" ht="15">
      <c r="A35" s="12"/>
      <c r="B35" s="25">
        <v>335.29</v>
      </c>
      <c r="C35" s="20" t="s">
        <v>35</v>
      </c>
      <c r="D35" s="46">
        <v>120717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120717</v>
      </c>
      <c r="O35" s="47">
        <f t="shared" si="2"/>
        <v>0.6680298385222405</v>
      </c>
      <c r="P35" s="9"/>
    </row>
    <row r="36" spans="1:16" ht="15">
      <c r="A36" s="12"/>
      <c r="B36" s="25">
        <v>335.49</v>
      </c>
      <c r="C36" s="20" t="s">
        <v>36</v>
      </c>
      <c r="D36" s="46">
        <v>183821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183821</v>
      </c>
      <c r="O36" s="47">
        <f t="shared" si="2"/>
        <v>1.0172379445065465</v>
      </c>
      <c r="P36" s="9"/>
    </row>
    <row r="37" spans="1:16" ht="15">
      <c r="A37" s="12"/>
      <c r="B37" s="25">
        <v>337.1</v>
      </c>
      <c r="C37" s="20" t="s">
        <v>37</v>
      </c>
      <c r="D37" s="46">
        <v>0</v>
      </c>
      <c r="E37" s="46">
        <v>-44252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6" ref="N37:N43">SUM(D37:M37)</f>
        <v>-44252</v>
      </c>
      <c r="O37" s="47">
        <f aca="true" t="shared" si="7" ref="O37:O68">(N37/O$85)</f>
        <v>-0.24488395515367503</v>
      </c>
      <c r="P37" s="9"/>
    </row>
    <row r="38" spans="1:16" ht="15">
      <c r="A38" s="12"/>
      <c r="B38" s="25">
        <v>337.2</v>
      </c>
      <c r="C38" s="20" t="s">
        <v>38</v>
      </c>
      <c r="D38" s="46">
        <v>0</v>
      </c>
      <c r="E38" s="46">
        <v>106379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106379</v>
      </c>
      <c r="O38" s="47">
        <f t="shared" si="7"/>
        <v>0.5886854891370513</v>
      </c>
      <c r="P38" s="9"/>
    </row>
    <row r="39" spans="1:16" ht="15">
      <c r="A39" s="12"/>
      <c r="B39" s="25">
        <v>337.3</v>
      </c>
      <c r="C39" s="20" t="s">
        <v>39</v>
      </c>
      <c r="D39" s="46">
        <v>0</v>
      </c>
      <c r="E39" s="46">
        <v>13000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13000</v>
      </c>
      <c r="O39" s="47">
        <f t="shared" si="7"/>
        <v>0.07194005733069184</v>
      </c>
      <c r="P39" s="9"/>
    </row>
    <row r="40" spans="1:16" ht="15">
      <c r="A40" s="12"/>
      <c r="B40" s="25">
        <v>337.4</v>
      </c>
      <c r="C40" s="20" t="s">
        <v>40</v>
      </c>
      <c r="D40" s="46">
        <v>0</v>
      </c>
      <c r="E40" s="46">
        <v>438489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438489</v>
      </c>
      <c r="O40" s="47">
        <f t="shared" si="7"/>
        <v>2.426532599913672</v>
      </c>
      <c r="P40" s="9"/>
    </row>
    <row r="41" spans="1:16" ht="15">
      <c r="A41" s="12"/>
      <c r="B41" s="25">
        <v>337.7</v>
      </c>
      <c r="C41" s="20" t="s">
        <v>41</v>
      </c>
      <c r="D41" s="46">
        <v>699893</v>
      </c>
      <c r="E41" s="46">
        <v>920609</v>
      </c>
      <c r="F41" s="46">
        <v>0</v>
      </c>
      <c r="G41" s="46">
        <v>6556589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8177091</v>
      </c>
      <c r="O41" s="47">
        <f t="shared" si="7"/>
        <v>45.25079964140648</v>
      </c>
      <c r="P41" s="9"/>
    </row>
    <row r="42" spans="1:16" ht="15">
      <c r="A42" s="12"/>
      <c r="B42" s="25">
        <v>337.9</v>
      </c>
      <c r="C42" s="20" t="s">
        <v>42</v>
      </c>
      <c r="D42" s="46">
        <v>0</v>
      </c>
      <c r="E42" s="46">
        <v>50000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50000</v>
      </c>
      <c r="O42" s="47">
        <f t="shared" si="7"/>
        <v>0.27669252819496865</v>
      </c>
      <c r="P42" s="9"/>
    </row>
    <row r="43" spans="1:16" ht="15">
      <c r="A43" s="12"/>
      <c r="B43" s="25">
        <v>338</v>
      </c>
      <c r="C43" s="20" t="s">
        <v>43</v>
      </c>
      <c r="D43" s="46">
        <v>2107244</v>
      </c>
      <c r="E43" s="46">
        <v>8884864</v>
      </c>
      <c r="F43" s="46">
        <v>0</v>
      </c>
      <c r="G43" s="46">
        <v>978003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11970111</v>
      </c>
      <c r="O43" s="47">
        <f t="shared" si="7"/>
        <v>66.24080550728809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SUM(D45:D59)</f>
        <v>16663920</v>
      </c>
      <c r="E44" s="32">
        <f t="shared" si="8"/>
        <v>82252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130329114</v>
      </c>
      <c r="J44" s="32">
        <f t="shared" si="8"/>
        <v>60487372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207562658</v>
      </c>
      <c r="O44" s="45">
        <f t="shared" si="7"/>
        <v>1148.6207320177525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60487372</v>
      </c>
      <c r="K45" s="46">
        <v>0</v>
      </c>
      <c r="L45" s="46">
        <v>0</v>
      </c>
      <c r="M45" s="46">
        <v>0</v>
      </c>
      <c r="N45" s="46">
        <f>SUM(D45:M45)</f>
        <v>60487372</v>
      </c>
      <c r="O45" s="47">
        <f t="shared" si="7"/>
        <v>334.7280776509911</v>
      </c>
      <c r="P45" s="9"/>
    </row>
    <row r="46" spans="1:16" ht="15">
      <c r="A46" s="12"/>
      <c r="B46" s="25">
        <v>341.9</v>
      </c>
      <c r="C46" s="20" t="s">
        <v>52</v>
      </c>
      <c r="D46" s="46">
        <v>829509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59">SUM(D46:M46)</f>
        <v>829509</v>
      </c>
      <c r="O46" s="47">
        <f t="shared" si="7"/>
        <v>4.590378847409604</v>
      </c>
      <c r="P46" s="9"/>
    </row>
    <row r="47" spans="1:16" ht="15">
      <c r="A47" s="12"/>
      <c r="B47" s="25">
        <v>342.1</v>
      </c>
      <c r="C47" s="20" t="s">
        <v>53</v>
      </c>
      <c r="D47" s="46">
        <v>191760</v>
      </c>
      <c r="E47" s="46">
        <v>82252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274012</v>
      </c>
      <c r="O47" s="47">
        <f t="shared" si="7"/>
        <v>1.5163414607151948</v>
      </c>
      <c r="P47" s="9"/>
    </row>
    <row r="48" spans="1:16" ht="15">
      <c r="A48" s="12"/>
      <c r="B48" s="25">
        <v>342.2</v>
      </c>
      <c r="C48" s="20" t="s">
        <v>54</v>
      </c>
      <c r="D48" s="46">
        <v>1128986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1128986</v>
      </c>
      <c r="O48" s="47">
        <f t="shared" si="7"/>
        <v>6.247639812734497</v>
      </c>
      <c r="P48" s="9"/>
    </row>
    <row r="49" spans="1:16" ht="15">
      <c r="A49" s="12"/>
      <c r="B49" s="25">
        <v>342.6</v>
      </c>
      <c r="C49" s="20" t="s">
        <v>55</v>
      </c>
      <c r="D49" s="46">
        <v>5436694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5436694</v>
      </c>
      <c r="O49" s="47">
        <f t="shared" si="7"/>
        <v>30.085852157648336</v>
      </c>
      <c r="P49" s="9"/>
    </row>
    <row r="50" spans="1:16" ht="15">
      <c r="A50" s="12"/>
      <c r="B50" s="25">
        <v>342.9</v>
      </c>
      <c r="C50" s="20" t="s">
        <v>56</v>
      </c>
      <c r="D50" s="46">
        <v>950182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950182</v>
      </c>
      <c r="O50" s="47">
        <f t="shared" si="7"/>
        <v>5.258165196507034</v>
      </c>
      <c r="P50" s="9"/>
    </row>
    <row r="51" spans="1:16" ht="15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19206624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19206624</v>
      </c>
      <c r="O51" s="47">
        <f t="shared" si="7"/>
        <v>106.28658705300322</v>
      </c>
      <c r="P51" s="9"/>
    </row>
    <row r="52" spans="1:16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94554904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94554904</v>
      </c>
      <c r="O52" s="47">
        <f t="shared" si="7"/>
        <v>523.252708819851</v>
      </c>
      <c r="P52" s="9"/>
    </row>
    <row r="53" spans="1:16" ht="15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584998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584998</v>
      </c>
      <c r="O53" s="47">
        <f t="shared" si="7"/>
        <v>3.237291512180005</v>
      </c>
      <c r="P53" s="9"/>
    </row>
    <row r="54" spans="1:16" ht="15">
      <c r="A54" s="12"/>
      <c r="B54" s="25">
        <v>343.9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4495328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4495328</v>
      </c>
      <c r="O54" s="47">
        <f t="shared" si="7"/>
        <v>24.87647338771264</v>
      </c>
      <c r="P54" s="9"/>
    </row>
    <row r="55" spans="1:16" ht="15">
      <c r="A55" s="12"/>
      <c r="B55" s="25">
        <v>344.1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2532336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2532336</v>
      </c>
      <c r="O55" s="47">
        <f t="shared" si="7"/>
        <v>14.013569001582681</v>
      </c>
      <c r="P55" s="9"/>
    </row>
    <row r="56" spans="1:16" ht="15">
      <c r="A56" s="12"/>
      <c r="B56" s="25">
        <v>344.5</v>
      </c>
      <c r="C56" s="20" t="s">
        <v>62</v>
      </c>
      <c r="D56" s="46">
        <v>931584</v>
      </c>
      <c r="E56" s="46">
        <v>0</v>
      </c>
      <c r="F56" s="46">
        <v>0</v>
      </c>
      <c r="G56" s="46">
        <v>0</v>
      </c>
      <c r="H56" s="46">
        <v>0</v>
      </c>
      <c r="I56" s="46">
        <v>8954924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9886508</v>
      </c>
      <c r="O56" s="47">
        <f t="shared" si="7"/>
        <v>54.71045787079566</v>
      </c>
      <c r="P56" s="9"/>
    </row>
    <row r="57" spans="1:16" ht="15">
      <c r="A57" s="12"/>
      <c r="B57" s="25">
        <v>347.2</v>
      </c>
      <c r="C57" s="20" t="s">
        <v>63</v>
      </c>
      <c r="D57" s="46">
        <v>3293643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3293643</v>
      </c>
      <c r="O57" s="47">
        <f t="shared" si="7"/>
        <v>18.22652817283322</v>
      </c>
      <c r="P57" s="9"/>
    </row>
    <row r="58" spans="1:16" ht="15">
      <c r="A58" s="12"/>
      <c r="B58" s="25">
        <v>347.4</v>
      </c>
      <c r="C58" s="20" t="s">
        <v>64</v>
      </c>
      <c r="D58" s="46">
        <v>32661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32661</v>
      </c>
      <c r="O58" s="47">
        <f t="shared" si="7"/>
        <v>0.18074109326751742</v>
      </c>
      <c r="P58" s="9"/>
    </row>
    <row r="59" spans="1:16" ht="15">
      <c r="A59" s="12"/>
      <c r="B59" s="25">
        <v>347.5</v>
      </c>
      <c r="C59" s="20" t="s">
        <v>65</v>
      </c>
      <c r="D59" s="46">
        <v>3868901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3868901</v>
      </c>
      <c r="O59" s="47">
        <f t="shared" si="7"/>
        <v>21.409919980520847</v>
      </c>
      <c r="P59" s="9"/>
    </row>
    <row r="60" spans="1:16" ht="15.75">
      <c r="A60" s="29" t="s">
        <v>49</v>
      </c>
      <c r="B60" s="30"/>
      <c r="C60" s="31"/>
      <c r="D60" s="32">
        <f aca="true" t="shared" si="10" ref="D60:M60">SUM(D61:D63)</f>
        <v>1524350</v>
      </c>
      <c r="E60" s="32">
        <f t="shared" si="10"/>
        <v>993879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2433252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4951481</v>
      </c>
      <c r="O60" s="45">
        <f t="shared" si="7"/>
        <v>27.400755923987028</v>
      </c>
      <c r="P60" s="10"/>
    </row>
    <row r="61" spans="1:16" ht="15">
      <c r="A61" s="13"/>
      <c r="B61" s="39">
        <v>351.1</v>
      </c>
      <c r="C61" s="21" t="s">
        <v>68</v>
      </c>
      <c r="D61" s="46">
        <v>670540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670540</v>
      </c>
      <c r="O61" s="47">
        <f t="shared" si="7"/>
        <v>3.710668157117085</v>
      </c>
      <c r="P61" s="9"/>
    </row>
    <row r="62" spans="1:16" ht="15">
      <c r="A62" s="13"/>
      <c r="B62" s="39">
        <v>354</v>
      </c>
      <c r="C62" s="21" t="s">
        <v>69</v>
      </c>
      <c r="D62" s="46">
        <v>853810</v>
      </c>
      <c r="E62" s="46">
        <v>0</v>
      </c>
      <c r="F62" s="46">
        <v>0</v>
      </c>
      <c r="G62" s="46">
        <v>0</v>
      </c>
      <c r="H62" s="46">
        <v>0</v>
      </c>
      <c r="I62" s="46">
        <v>2433252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3287062</v>
      </c>
      <c r="O62" s="47">
        <f t="shared" si="7"/>
        <v>18.190109902272198</v>
      </c>
      <c r="P62" s="9"/>
    </row>
    <row r="63" spans="1:16" ht="15">
      <c r="A63" s="13"/>
      <c r="B63" s="39">
        <v>359</v>
      </c>
      <c r="C63" s="21" t="s">
        <v>70</v>
      </c>
      <c r="D63" s="46">
        <v>0</v>
      </c>
      <c r="E63" s="46">
        <v>993879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993879</v>
      </c>
      <c r="O63" s="47">
        <f t="shared" si="7"/>
        <v>5.499977864597744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SUM(D65:D72)</f>
        <v>27854950</v>
      </c>
      <c r="E64" s="32">
        <f t="shared" si="12"/>
        <v>1371549</v>
      </c>
      <c r="F64" s="32">
        <f t="shared" si="12"/>
        <v>27815</v>
      </c>
      <c r="G64" s="32">
        <f t="shared" si="12"/>
        <v>1454500</v>
      </c>
      <c r="H64" s="32">
        <f t="shared" si="12"/>
        <v>1639485</v>
      </c>
      <c r="I64" s="32">
        <f t="shared" si="12"/>
        <v>-7199901</v>
      </c>
      <c r="J64" s="32">
        <f t="shared" si="12"/>
        <v>4119817</v>
      </c>
      <c r="K64" s="32">
        <f t="shared" si="12"/>
        <v>48005191</v>
      </c>
      <c r="L64" s="32">
        <f t="shared" si="12"/>
        <v>0</v>
      </c>
      <c r="M64" s="32">
        <f t="shared" si="12"/>
        <v>2482</v>
      </c>
      <c r="N64" s="32">
        <f t="shared" si="11"/>
        <v>77275888</v>
      </c>
      <c r="O64" s="45">
        <f t="shared" si="7"/>
        <v>427.63321638462475</v>
      </c>
      <c r="P64" s="10"/>
    </row>
    <row r="65" spans="1:16" ht="15">
      <c r="A65" s="12"/>
      <c r="B65" s="25">
        <v>361.1</v>
      </c>
      <c r="C65" s="20" t="s">
        <v>71</v>
      </c>
      <c r="D65" s="46">
        <v>2031311</v>
      </c>
      <c r="E65" s="46">
        <v>877760</v>
      </c>
      <c r="F65" s="46">
        <v>27815</v>
      </c>
      <c r="G65" s="46">
        <v>663361</v>
      </c>
      <c r="H65" s="46">
        <v>515409</v>
      </c>
      <c r="I65" s="46">
        <v>0</v>
      </c>
      <c r="J65" s="46">
        <v>1264874</v>
      </c>
      <c r="K65" s="46">
        <v>8610152</v>
      </c>
      <c r="L65" s="46">
        <v>0</v>
      </c>
      <c r="M65" s="46">
        <v>2482</v>
      </c>
      <c r="N65" s="46">
        <f t="shared" si="11"/>
        <v>13993164</v>
      </c>
      <c r="O65" s="47">
        <f t="shared" si="7"/>
        <v>77.4360784921364</v>
      </c>
      <c r="P65" s="9"/>
    </row>
    <row r="66" spans="1:16" ht="15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5720293</v>
      </c>
      <c r="L66" s="46">
        <v>0</v>
      </c>
      <c r="M66" s="46">
        <v>0</v>
      </c>
      <c r="N66" s="46">
        <f aca="true" t="shared" si="13" ref="N66:N72">SUM(D66:M66)</f>
        <v>5720293</v>
      </c>
      <c r="O66" s="47">
        <f t="shared" si="7"/>
        <v>31.655246643719632</v>
      </c>
      <c r="P66" s="9"/>
    </row>
    <row r="67" spans="1:16" ht="15">
      <c r="A67" s="12"/>
      <c r="B67" s="25">
        <v>361.3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453041</v>
      </c>
      <c r="I67" s="46">
        <v>0</v>
      </c>
      <c r="J67" s="46">
        <v>0</v>
      </c>
      <c r="K67" s="46">
        <v>-18579492</v>
      </c>
      <c r="L67" s="46">
        <v>0</v>
      </c>
      <c r="M67" s="46">
        <v>0</v>
      </c>
      <c r="N67" s="46">
        <f t="shared" si="13"/>
        <v>-18126451</v>
      </c>
      <c r="O67" s="47">
        <f t="shared" si="7"/>
        <v>-100.30907108784434</v>
      </c>
      <c r="P67" s="9"/>
    </row>
    <row r="68" spans="1:16" ht="15">
      <c r="A68" s="12"/>
      <c r="B68" s="25">
        <v>362</v>
      </c>
      <c r="C68" s="20" t="s">
        <v>74</v>
      </c>
      <c r="D68" s="46">
        <v>2768662</v>
      </c>
      <c r="E68" s="46">
        <v>190407</v>
      </c>
      <c r="F68" s="46">
        <v>0</v>
      </c>
      <c r="G68" s="46">
        <v>0</v>
      </c>
      <c r="H68" s="46">
        <v>0</v>
      </c>
      <c r="I68" s="46">
        <v>3240034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6199103</v>
      </c>
      <c r="O68" s="47">
        <f t="shared" si="7"/>
        <v>34.304909632220294</v>
      </c>
      <c r="P68" s="9"/>
    </row>
    <row r="69" spans="1:16" ht="15">
      <c r="A69" s="12"/>
      <c r="B69" s="25">
        <v>364</v>
      </c>
      <c r="C69" s="20" t="s">
        <v>75</v>
      </c>
      <c r="D69" s="46">
        <v>452211</v>
      </c>
      <c r="E69" s="46">
        <v>0</v>
      </c>
      <c r="F69" s="46">
        <v>0</v>
      </c>
      <c r="G69" s="46">
        <v>0</v>
      </c>
      <c r="H69" s="46">
        <v>0</v>
      </c>
      <c r="I69" s="46">
        <v>-11255207</v>
      </c>
      <c r="J69" s="46">
        <v>695721</v>
      </c>
      <c r="K69" s="46">
        <v>0</v>
      </c>
      <c r="L69" s="46">
        <v>0</v>
      </c>
      <c r="M69" s="46">
        <v>0</v>
      </c>
      <c r="N69" s="46">
        <f t="shared" si="13"/>
        <v>-10107275</v>
      </c>
      <c r="O69" s="47">
        <f aca="true" t="shared" si="14" ref="O69:O83">(N69/O$85)</f>
        <v>-55.93214945823603</v>
      </c>
      <c r="P69" s="9"/>
    </row>
    <row r="70" spans="1:16" ht="15">
      <c r="A70" s="12"/>
      <c r="B70" s="25">
        <v>366</v>
      </c>
      <c r="C70" s="20" t="s">
        <v>76</v>
      </c>
      <c r="D70" s="46">
        <v>546332</v>
      </c>
      <c r="E70" s="46">
        <v>120340</v>
      </c>
      <c r="F70" s="46">
        <v>0</v>
      </c>
      <c r="G70" s="46">
        <v>787353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1454025</v>
      </c>
      <c r="O70" s="47">
        <f t="shared" si="14"/>
        <v>8.046357066173785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50337815</v>
      </c>
      <c r="L71" s="46">
        <v>0</v>
      </c>
      <c r="M71" s="46">
        <v>0</v>
      </c>
      <c r="N71" s="46">
        <f t="shared" si="13"/>
        <v>50337815</v>
      </c>
      <c r="O71" s="47">
        <f t="shared" si="14"/>
        <v>278.5619459232123</v>
      </c>
      <c r="P71" s="9"/>
    </row>
    <row r="72" spans="1:16" ht="15">
      <c r="A72" s="12"/>
      <c r="B72" s="25">
        <v>369.9</v>
      </c>
      <c r="C72" s="20" t="s">
        <v>78</v>
      </c>
      <c r="D72" s="46">
        <v>22056434</v>
      </c>
      <c r="E72" s="46">
        <v>183042</v>
      </c>
      <c r="F72" s="46">
        <v>0</v>
      </c>
      <c r="G72" s="46">
        <v>3786</v>
      </c>
      <c r="H72" s="46">
        <v>671035</v>
      </c>
      <c r="I72" s="46">
        <v>815272</v>
      </c>
      <c r="J72" s="46">
        <v>2159222</v>
      </c>
      <c r="K72" s="46">
        <v>1916423</v>
      </c>
      <c r="L72" s="46">
        <v>0</v>
      </c>
      <c r="M72" s="46">
        <v>0</v>
      </c>
      <c r="N72" s="46">
        <f t="shared" si="13"/>
        <v>27805214</v>
      </c>
      <c r="O72" s="47">
        <f t="shared" si="14"/>
        <v>153.86989917324271</v>
      </c>
      <c r="P72" s="9"/>
    </row>
    <row r="73" spans="1:16" ht="15.75">
      <c r="A73" s="29" t="s">
        <v>50</v>
      </c>
      <c r="B73" s="30"/>
      <c r="C73" s="31"/>
      <c r="D73" s="32">
        <f aca="true" t="shared" si="15" ref="D73:M73">SUM(D74:D82)</f>
        <v>0</v>
      </c>
      <c r="E73" s="32">
        <f t="shared" si="15"/>
        <v>6990732</v>
      </c>
      <c r="F73" s="32">
        <f t="shared" si="15"/>
        <v>25577280</v>
      </c>
      <c r="G73" s="32">
        <f t="shared" si="15"/>
        <v>25160860</v>
      </c>
      <c r="H73" s="32">
        <f t="shared" si="15"/>
        <v>0</v>
      </c>
      <c r="I73" s="32">
        <f t="shared" si="15"/>
        <v>10215778</v>
      </c>
      <c r="J73" s="32">
        <f t="shared" si="15"/>
        <v>44853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67989503</v>
      </c>
      <c r="O73" s="45">
        <f t="shared" si="14"/>
        <v>376.24374951578807</v>
      </c>
      <c r="P73" s="9"/>
    </row>
    <row r="74" spans="1:16" ht="15">
      <c r="A74" s="12"/>
      <c r="B74" s="25">
        <v>381</v>
      </c>
      <c r="C74" s="20" t="s">
        <v>79</v>
      </c>
      <c r="D74" s="46">
        <v>0</v>
      </c>
      <c r="E74" s="46">
        <v>6990732</v>
      </c>
      <c r="F74" s="46">
        <v>10114399</v>
      </c>
      <c r="G74" s="46">
        <v>15109660</v>
      </c>
      <c r="H74" s="46">
        <v>0</v>
      </c>
      <c r="I74" s="46">
        <v>429612</v>
      </c>
      <c r="J74" s="46">
        <v>44853</v>
      </c>
      <c r="K74" s="46">
        <v>0</v>
      </c>
      <c r="L74" s="46">
        <v>0</v>
      </c>
      <c r="M74" s="46">
        <v>0</v>
      </c>
      <c r="N74" s="46">
        <f>SUM(D74:M74)</f>
        <v>32689256</v>
      </c>
      <c r="O74" s="47">
        <f t="shared" si="14"/>
        <v>180.89745774905094</v>
      </c>
      <c r="P74" s="9"/>
    </row>
    <row r="75" spans="1:16" ht="15">
      <c r="A75" s="12"/>
      <c r="B75" s="25">
        <v>384</v>
      </c>
      <c r="C75" s="20" t="s">
        <v>80</v>
      </c>
      <c r="D75" s="46">
        <v>0</v>
      </c>
      <c r="E75" s="46">
        <v>0</v>
      </c>
      <c r="F75" s="46">
        <v>15462881</v>
      </c>
      <c r="G75" s="46">
        <v>10051200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aca="true" t="shared" si="16" ref="N75:N82">SUM(D75:M75)</f>
        <v>25514081</v>
      </c>
      <c r="O75" s="47">
        <f t="shared" si="14"/>
        <v>141.19111152922426</v>
      </c>
      <c r="P75" s="9"/>
    </row>
    <row r="76" spans="1:16" ht="15">
      <c r="A76" s="12"/>
      <c r="B76" s="25">
        <v>389.1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2916979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2916979</v>
      </c>
      <c r="O76" s="47">
        <f t="shared" si="14"/>
        <v>16.142125884032627</v>
      </c>
      <c r="P76" s="9"/>
    </row>
    <row r="77" spans="1:16" ht="15">
      <c r="A77" s="12"/>
      <c r="B77" s="25">
        <v>389.2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-6985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-6985</v>
      </c>
      <c r="O77" s="47">
        <f t="shared" si="14"/>
        <v>-0.038653946188837114</v>
      </c>
      <c r="P77" s="9"/>
    </row>
    <row r="78" spans="1:16" ht="15">
      <c r="A78" s="12"/>
      <c r="B78" s="25">
        <v>389.4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604247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604247</v>
      </c>
      <c r="O78" s="47">
        <f t="shared" si="14"/>
        <v>3.3438126016845042</v>
      </c>
      <c r="P78" s="9"/>
    </row>
    <row r="79" spans="1:16" ht="15">
      <c r="A79" s="12"/>
      <c r="B79" s="25">
        <v>389.5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4400834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4400834</v>
      </c>
      <c r="O79" s="47">
        <f t="shared" si="14"/>
        <v>24.353557712527532</v>
      </c>
      <c r="P79" s="9"/>
    </row>
    <row r="80" spans="1:16" ht="15">
      <c r="A80" s="12"/>
      <c r="B80" s="25">
        <v>389.6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914511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914511</v>
      </c>
      <c r="O80" s="47">
        <f t="shared" si="14"/>
        <v>5.060767213042179</v>
      </c>
      <c r="P80" s="9"/>
    </row>
    <row r="81" spans="1:16" ht="15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141090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141090</v>
      </c>
      <c r="O81" s="47">
        <f t="shared" si="14"/>
        <v>0.7807709760605624</v>
      </c>
      <c r="P81" s="9"/>
    </row>
    <row r="82" spans="1:16" ht="15.75" thickBot="1">
      <c r="A82" s="12"/>
      <c r="B82" s="25">
        <v>389.8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815490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815490</v>
      </c>
      <c r="O82" s="47">
        <f t="shared" si="14"/>
        <v>4.512799796354299</v>
      </c>
      <c r="P82" s="9"/>
    </row>
    <row r="83" spans="1:119" ht="16.5" thickBot="1">
      <c r="A83" s="14" t="s">
        <v>66</v>
      </c>
      <c r="B83" s="23"/>
      <c r="C83" s="22"/>
      <c r="D83" s="15">
        <f aca="true" t="shared" si="17" ref="D83:M83">SUM(D5,D14,D21,D44,D60,D64,D73)</f>
        <v>273786785</v>
      </c>
      <c r="E83" s="15">
        <f t="shared" si="17"/>
        <v>34704256</v>
      </c>
      <c r="F83" s="15">
        <f t="shared" si="17"/>
        <v>25605095</v>
      </c>
      <c r="G83" s="15">
        <f t="shared" si="17"/>
        <v>34892330</v>
      </c>
      <c r="H83" s="15">
        <f t="shared" si="17"/>
        <v>1639485</v>
      </c>
      <c r="I83" s="15">
        <f t="shared" si="17"/>
        <v>135839579</v>
      </c>
      <c r="J83" s="15">
        <f t="shared" si="17"/>
        <v>64652042</v>
      </c>
      <c r="K83" s="15">
        <f t="shared" si="17"/>
        <v>48005191</v>
      </c>
      <c r="L83" s="15">
        <f t="shared" si="17"/>
        <v>0</v>
      </c>
      <c r="M83" s="15">
        <f t="shared" si="17"/>
        <v>79796</v>
      </c>
      <c r="N83" s="15">
        <f>SUM(D83:M83)</f>
        <v>619204559</v>
      </c>
      <c r="O83" s="38">
        <f t="shared" si="14"/>
        <v>3426.5854979912124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94</v>
      </c>
      <c r="M85" s="51"/>
      <c r="N85" s="51"/>
      <c r="O85" s="43">
        <v>180706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167179542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79299</v>
      </c>
      <c r="N5" s="28">
        <f aca="true" t="shared" si="1" ref="N5:N18">SUM(D5:M5)</f>
        <v>167258841</v>
      </c>
      <c r="O5" s="33">
        <f aca="true" t="shared" si="2" ref="O5:O36">(N5/O$85)</f>
        <v>927.1554379157428</v>
      </c>
      <c r="P5" s="6"/>
    </row>
    <row r="6" spans="1:16" ht="15">
      <c r="A6" s="12"/>
      <c r="B6" s="25">
        <v>311</v>
      </c>
      <c r="C6" s="20" t="s">
        <v>2</v>
      </c>
      <c r="D6" s="46">
        <v>127981444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79299</v>
      </c>
      <c r="N6" s="46">
        <f t="shared" si="1"/>
        <v>128060743</v>
      </c>
      <c r="O6" s="47">
        <f t="shared" si="2"/>
        <v>709.8710809312638</v>
      </c>
      <c r="P6" s="9"/>
    </row>
    <row r="7" spans="1:16" ht="15">
      <c r="A7" s="12"/>
      <c r="B7" s="25">
        <v>312.51</v>
      </c>
      <c r="C7" s="20" t="s">
        <v>95</v>
      </c>
      <c r="D7" s="46">
        <v>3380092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3380092</v>
      </c>
      <c r="O7" s="47">
        <f t="shared" si="2"/>
        <v>18.736651884700667</v>
      </c>
      <c r="P7" s="9"/>
    </row>
    <row r="8" spans="1:16" ht="15">
      <c r="A8" s="12"/>
      <c r="B8" s="25">
        <v>312.52</v>
      </c>
      <c r="C8" s="20" t="s">
        <v>96</v>
      </c>
      <c r="D8" s="46">
        <v>1882276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1882276</v>
      </c>
      <c r="O8" s="47">
        <f t="shared" si="2"/>
        <v>10.43390243902439</v>
      </c>
      <c r="P8" s="9"/>
    </row>
    <row r="9" spans="1:16" ht="15">
      <c r="A9" s="12"/>
      <c r="B9" s="25">
        <v>314.1</v>
      </c>
      <c r="C9" s="20" t="s">
        <v>10</v>
      </c>
      <c r="D9" s="46">
        <v>15181470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15181470</v>
      </c>
      <c r="O9" s="47">
        <f t="shared" si="2"/>
        <v>84.15449002217295</v>
      </c>
      <c r="P9" s="9"/>
    </row>
    <row r="10" spans="1:16" ht="15">
      <c r="A10" s="12"/>
      <c r="B10" s="25">
        <v>314.2</v>
      </c>
      <c r="C10" s="20" t="s">
        <v>12</v>
      </c>
      <c r="D10" s="46">
        <v>14869630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14869630</v>
      </c>
      <c r="O10" s="47">
        <f t="shared" si="2"/>
        <v>82.42588691796009</v>
      </c>
      <c r="P10" s="9"/>
    </row>
    <row r="11" spans="1:16" ht="15">
      <c r="A11" s="12"/>
      <c r="B11" s="25">
        <v>314.3</v>
      </c>
      <c r="C11" s="20" t="s">
        <v>11</v>
      </c>
      <c r="D11" s="46">
        <v>3295955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3295955</v>
      </c>
      <c r="O11" s="47">
        <f t="shared" si="2"/>
        <v>18.270260532150775</v>
      </c>
      <c r="P11" s="9"/>
    </row>
    <row r="12" spans="1:16" ht="15">
      <c r="A12" s="12"/>
      <c r="B12" s="25">
        <v>314.4</v>
      </c>
      <c r="C12" s="20" t="s">
        <v>13</v>
      </c>
      <c r="D12" s="46">
        <v>588675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588675</v>
      </c>
      <c r="O12" s="47">
        <f t="shared" si="2"/>
        <v>3.2631651884700665</v>
      </c>
      <c r="P12" s="9"/>
    </row>
    <row r="13" spans="1:16" ht="15.75">
      <c r="A13" s="29" t="s">
        <v>118</v>
      </c>
      <c r="B13" s="30"/>
      <c r="C13" s="31"/>
      <c r="D13" s="32">
        <f aca="true" t="shared" si="3" ref="D13:M13">SUM(D14:D17)</f>
        <v>29185874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1"/>
        <v>29185874</v>
      </c>
      <c r="O13" s="45">
        <f t="shared" si="2"/>
        <v>161.78422394678492</v>
      </c>
      <c r="P13" s="10"/>
    </row>
    <row r="14" spans="1:16" ht="15">
      <c r="A14" s="12"/>
      <c r="B14" s="25">
        <v>322</v>
      </c>
      <c r="C14" s="20" t="s">
        <v>0</v>
      </c>
      <c r="D14" s="46">
        <v>7967916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7967916</v>
      </c>
      <c r="O14" s="47">
        <f t="shared" si="2"/>
        <v>44.16804878048781</v>
      </c>
      <c r="P14" s="9"/>
    </row>
    <row r="15" spans="1:16" ht="15">
      <c r="A15" s="12"/>
      <c r="B15" s="25">
        <v>323.1</v>
      </c>
      <c r="C15" s="20" t="s">
        <v>16</v>
      </c>
      <c r="D15" s="46">
        <v>17797219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17797219</v>
      </c>
      <c r="O15" s="47">
        <f t="shared" si="2"/>
        <v>98.65420731707317</v>
      </c>
      <c r="P15" s="9"/>
    </row>
    <row r="16" spans="1:16" ht="15">
      <c r="A16" s="12"/>
      <c r="B16" s="25">
        <v>323.4</v>
      </c>
      <c r="C16" s="20" t="s">
        <v>17</v>
      </c>
      <c r="D16" s="46">
        <v>394786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394786</v>
      </c>
      <c r="O16" s="47">
        <f t="shared" si="2"/>
        <v>2.1883924611973393</v>
      </c>
      <c r="P16" s="9"/>
    </row>
    <row r="17" spans="1:16" ht="15">
      <c r="A17" s="12"/>
      <c r="B17" s="25">
        <v>329</v>
      </c>
      <c r="C17" s="20" t="s">
        <v>119</v>
      </c>
      <c r="D17" s="46">
        <v>3025953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3025953</v>
      </c>
      <c r="O17" s="47">
        <f t="shared" si="2"/>
        <v>16.773575388026607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SUM(D19:D41)</f>
        <v>18425642</v>
      </c>
      <c r="E18" s="32">
        <f t="shared" si="4"/>
        <v>22803988</v>
      </c>
      <c r="F18" s="32">
        <f t="shared" si="4"/>
        <v>0</v>
      </c>
      <c r="G18" s="32">
        <f t="shared" si="4"/>
        <v>1085112</v>
      </c>
      <c r="H18" s="32">
        <f t="shared" si="4"/>
        <v>0</v>
      </c>
      <c r="I18" s="32">
        <f t="shared" si="4"/>
        <v>25434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42340176</v>
      </c>
      <c r="O18" s="45">
        <f t="shared" si="2"/>
        <v>234.70164079822615</v>
      </c>
      <c r="P18" s="10"/>
    </row>
    <row r="19" spans="1:16" ht="15">
      <c r="A19" s="12"/>
      <c r="B19" s="25">
        <v>331.2</v>
      </c>
      <c r="C19" s="20" t="s">
        <v>21</v>
      </c>
      <c r="D19" s="46">
        <v>747996</v>
      </c>
      <c r="E19" s="46">
        <v>1683765</v>
      </c>
      <c r="F19" s="46">
        <v>0</v>
      </c>
      <c r="G19" s="46">
        <v>0</v>
      </c>
      <c r="H19" s="46">
        <v>0</v>
      </c>
      <c r="I19" s="46">
        <v>2512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35">SUM(D19:M19)</f>
        <v>2434273</v>
      </c>
      <c r="O19" s="47">
        <f t="shared" si="2"/>
        <v>13.493752771618626</v>
      </c>
      <c r="P19" s="9"/>
    </row>
    <row r="20" spans="1:16" ht="15">
      <c r="A20" s="12"/>
      <c r="B20" s="25">
        <v>331.42</v>
      </c>
      <c r="C20" s="20" t="s">
        <v>26</v>
      </c>
      <c r="D20" s="46">
        <v>0</v>
      </c>
      <c r="E20" s="46">
        <v>212801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212801</v>
      </c>
      <c r="O20" s="47">
        <f t="shared" si="2"/>
        <v>1.1796064301552107</v>
      </c>
      <c r="P20" s="9"/>
    </row>
    <row r="21" spans="1:16" ht="15">
      <c r="A21" s="12"/>
      <c r="B21" s="25">
        <v>331.5</v>
      </c>
      <c r="C21" s="20" t="s">
        <v>23</v>
      </c>
      <c r="D21" s="46">
        <v>48654</v>
      </c>
      <c r="E21" s="46">
        <v>8478366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8527020</v>
      </c>
      <c r="O21" s="47">
        <f t="shared" si="2"/>
        <v>47.26729490022173</v>
      </c>
      <c r="P21" s="9"/>
    </row>
    <row r="22" spans="1:16" ht="15">
      <c r="A22" s="12"/>
      <c r="B22" s="25">
        <v>331.69</v>
      </c>
      <c r="C22" s="20" t="s">
        <v>120</v>
      </c>
      <c r="D22" s="46">
        <v>0</v>
      </c>
      <c r="E22" s="46">
        <v>48187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48187</v>
      </c>
      <c r="O22" s="47">
        <f t="shared" si="2"/>
        <v>0.2671119733924612</v>
      </c>
      <c r="P22" s="9"/>
    </row>
    <row r="23" spans="1:16" ht="15">
      <c r="A23" s="12"/>
      <c r="B23" s="25">
        <v>331.7</v>
      </c>
      <c r="C23" s="20" t="s">
        <v>24</v>
      </c>
      <c r="D23" s="46">
        <v>0</v>
      </c>
      <c r="E23" s="46">
        <v>85578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85578</v>
      </c>
      <c r="O23" s="47">
        <f t="shared" si="2"/>
        <v>0.4743791574279379</v>
      </c>
      <c r="P23" s="9"/>
    </row>
    <row r="24" spans="1:16" ht="15">
      <c r="A24" s="12"/>
      <c r="B24" s="25">
        <v>334.2</v>
      </c>
      <c r="C24" s="20" t="s">
        <v>25</v>
      </c>
      <c r="D24" s="46">
        <v>0</v>
      </c>
      <c r="E24" s="46">
        <v>113030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113030</v>
      </c>
      <c r="O24" s="47">
        <f t="shared" si="2"/>
        <v>0.6265521064301552</v>
      </c>
      <c r="P24" s="9"/>
    </row>
    <row r="25" spans="1:16" ht="15">
      <c r="A25" s="12"/>
      <c r="B25" s="25">
        <v>334.39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19537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19537</v>
      </c>
      <c r="O25" s="47">
        <f t="shared" si="2"/>
        <v>0.10829822616407982</v>
      </c>
      <c r="P25" s="9"/>
    </row>
    <row r="26" spans="1:16" ht="15">
      <c r="A26" s="12"/>
      <c r="B26" s="25">
        <v>334.41</v>
      </c>
      <c r="C26" s="20" t="s">
        <v>102</v>
      </c>
      <c r="D26" s="46">
        <v>0</v>
      </c>
      <c r="E26" s="46">
        <v>157755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157755</v>
      </c>
      <c r="O26" s="47">
        <f t="shared" si="2"/>
        <v>0.8744733924611974</v>
      </c>
      <c r="P26" s="9"/>
    </row>
    <row r="27" spans="1:16" ht="15">
      <c r="A27" s="12"/>
      <c r="B27" s="25">
        <v>334.49</v>
      </c>
      <c r="C27" s="20" t="s">
        <v>103</v>
      </c>
      <c r="D27" s="46">
        <v>0</v>
      </c>
      <c r="E27" s="46">
        <v>205000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205000</v>
      </c>
      <c r="O27" s="47">
        <f t="shared" si="2"/>
        <v>1.1363636363636365</v>
      </c>
      <c r="P27" s="9"/>
    </row>
    <row r="28" spans="1:16" ht="15">
      <c r="A28" s="12"/>
      <c r="B28" s="25">
        <v>334.5</v>
      </c>
      <c r="C28" s="20" t="s">
        <v>29</v>
      </c>
      <c r="D28" s="46">
        <v>0</v>
      </c>
      <c r="E28" s="46">
        <v>1640338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1640338</v>
      </c>
      <c r="O28" s="47">
        <f t="shared" si="2"/>
        <v>9.09278270509978</v>
      </c>
      <c r="P28" s="9"/>
    </row>
    <row r="29" spans="1:16" ht="15">
      <c r="A29" s="12"/>
      <c r="B29" s="25">
        <v>334.7</v>
      </c>
      <c r="C29" s="20" t="s">
        <v>30</v>
      </c>
      <c r="D29" s="46">
        <v>0</v>
      </c>
      <c r="E29" s="46">
        <v>500000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500000</v>
      </c>
      <c r="O29" s="47">
        <f t="shared" si="2"/>
        <v>2.7716186252771617</v>
      </c>
      <c r="P29" s="9"/>
    </row>
    <row r="30" spans="1:16" ht="15">
      <c r="A30" s="12"/>
      <c r="B30" s="25">
        <v>335.12</v>
      </c>
      <c r="C30" s="20" t="s">
        <v>31</v>
      </c>
      <c r="D30" s="46">
        <v>5003774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5003774</v>
      </c>
      <c r="O30" s="47">
        <f t="shared" si="2"/>
        <v>27.73710643015521</v>
      </c>
      <c r="P30" s="9"/>
    </row>
    <row r="31" spans="1:16" ht="15">
      <c r="A31" s="12"/>
      <c r="B31" s="25">
        <v>335.14</v>
      </c>
      <c r="C31" s="20" t="s">
        <v>32</v>
      </c>
      <c r="D31" s="46">
        <v>35338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35338</v>
      </c>
      <c r="O31" s="47">
        <f t="shared" si="2"/>
        <v>0.1958869179600887</v>
      </c>
      <c r="P31" s="9"/>
    </row>
    <row r="32" spans="1:16" ht="15">
      <c r="A32" s="12"/>
      <c r="B32" s="25">
        <v>335.15</v>
      </c>
      <c r="C32" s="20" t="s">
        <v>33</v>
      </c>
      <c r="D32" s="46">
        <v>252775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252775</v>
      </c>
      <c r="O32" s="47">
        <f t="shared" si="2"/>
        <v>1.4011917960088691</v>
      </c>
      <c r="P32" s="9"/>
    </row>
    <row r="33" spans="1:16" ht="15">
      <c r="A33" s="12"/>
      <c r="B33" s="25">
        <v>335.18</v>
      </c>
      <c r="C33" s="20" t="s">
        <v>34</v>
      </c>
      <c r="D33" s="46">
        <v>9956766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9956766</v>
      </c>
      <c r="O33" s="47">
        <f t="shared" si="2"/>
        <v>55.192716186252774</v>
      </c>
      <c r="P33" s="9"/>
    </row>
    <row r="34" spans="1:16" ht="15">
      <c r="A34" s="12"/>
      <c r="B34" s="25">
        <v>335.29</v>
      </c>
      <c r="C34" s="20" t="s">
        <v>35</v>
      </c>
      <c r="D34" s="46">
        <v>111345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111345</v>
      </c>
      <c r="O34" s="47">
        <f t="shared" si="2"/>
        <v>0.6172117516629712</v>
      </c>
      <c r="P34" s="9"/>
    </row>
    <row r="35" spans="1:16" ht="15">
      <c r="A35" s="12"/>
      <c r="B35" s="25">
        <v>335.49</v>
      </c>
      <c r="C35" s="20" t="s">
        <v>36</v>
      </c>
      <c r="D35" s="46">
        <v>150452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150452</v>
      </c>
      <c r="O35" s="47">
        <f t="shared" si="2"/>
        <v>0.8339911308203991</v>
      </c>
      <c r="P35" s="9"/>
    </row>
    <row r="36" spans="1:16" ht="15">
      <c r="A36" s="12"/>
      <c r="B36" s="25">
        <v>337.2</v>
      </c>
      <c r="C36" s="20" t="s">
        <v>38</v>
      </c>
      <c r="D36" s="46">
        <v>0</v>
      </c>
      <c r="E36" s="46">
        <v>105469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6" ref="N36:N41">SUM(D36:M36)</f>
        <v>105469</v>
      </c>
      <c r="O36" s="47">
        <f t="shared" si="2"/>
        <v>0.5846396895787139</v>
      </c>
      <c r="P36" s="9"/>
    </row>
    <row r="37" spans="1:16" ht="15">
      <c r="A37" s="12"/>
      <c r="B37" s="25">
        <v>337.3</v>
      </c>
      <c r="C37" s="20" t="s">
        <v>39</v>
      </c>
      <c r="D37" s="46">
        <v>0</v>
      </c>
      <c r="E37" s="46">
        <v>70623</v>
      </c>
      <c r="F37" s="46">
        <v>0</v>
      </c>
      <c r="G37" s="46">
        <v>0</v>
      </c>
      <c r="H37" s="46">
        <v>0</v>
      </c>
      <c r="I37" s="46">
        <v>3385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74008</v>
      </c>
      <c r="O37" s="47">
        <f aca="true" t="shared" si="7" ref="O37:O68">(N37/O$85)</f>
        <v>0.41024390243902437</v>
      </c>
      <c r="P37" s="9"/>
    </row>
    <row r="38" spans="1:16" ht="15">
      <c r="A38" s="12"/>
      <c r="B38" s="25">
        <v>337.4</v>
      </c>
      <c r="C38" s="20" t="s">
        <v>40</v>
      </c>
      <c r="D38" s="46">
        <v>0</v>
      </c>
      <c r="E38" s="46">
        <v>1105452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1105452</v>
      </c>
      <c r="O38" s="47">
        <f t="shared" si="7"/>
        <v>6.127782705099778</v>
      </c>
      <c r="P38" s="9"/>
    </row>
    <row r="39" spans="1:16" ht="15">
      <c r="A39" s="12"/>
      <c r="B39" s="25">
        <v>337.7</v>
      </c>
      <c r="C39" s="20" t="s">
        <v>41</v>
      </c>
      <c r="D39" s="46">
        <v>0</v>
      </c>
      <c r="E39" s="46">
        <v>847732</v>
      </c>
      <c r="F39" s="46">
        <v>0</v>
      </c>
      <c r="G39" s="46">
        <v>103000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950732</v>
      </c>
      <c r="O39" s="47">
        <f t="shared" si="7"/>
        <v>5.270133037694014</v>
      </c>
      <c r="P39" s="9"/>
    </row>
    <row r="40" spans="1:16" ht="15">
      <c r="A40" s="12"/>
      <c r="B40" s="25">
        <v>337.9</v>
      </c>
      <c r="C40" s="20" t="s">
        <v>42</v>
      </c>
      <c r="D40" s="46">
        <v>0</v>
      </c>
      <c r="E40" s="46">
        <v>104623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104623</v>
      </c>
      <c r="O40" s="47">
        <f t="shared" si="7"/>
        <v>0.579950110864745</v>
      </c>
      <c r="P40" s="9"/>
    </row>
    <row r="41" spans="1:16" ht="15">
      <c r="A41" s="12"/>
      <c r="B41" s="25">
        <v>338</v>
      </c>
      <c r="C41" s="20" t="s">
        <v>43</v>
      </c>
      <c r="D41" s="46">
        <v>2118542</v>
      </c>
      <c r="E41" s="46">
        <v>7445269</v>
      </c>
      <c r="F41" s="46">
        <v>0</v>
      </c>
      <c r="G41" s="46">
        <v>982112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10545923</v>
      </c>
      <c r="O41" s="47">
        <f t="shared" si="7"/>
        <v>58.45855321507761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SUM(D43:D57)</f>
        <v>17744259</v>
      </c>
      <c r="E42" s="32">
        <f t="shared" si="8"/>
        <v>48000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124876699</v>
      </c>
      <c r="J42" s="32">
        <f t="shared" si="8"/>
        <v>56738118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199407076</v>
      </c>
      <c r="O42" s="45">
        <f t="shared" si="7"/>
        <v>1105.360731707317</v>
      </c>
      <c r="P42" s="10"/>
    </row>
    <row r="43" spans="1:16" ht="15">
      <c r="A43" s="12"/>
      <c r="B43" s="25">
        <v>341.2</v>
      </c>
      <c r="C43" s="20" t="s">
        <v>51</v>
      </c>
      <c r="D43" s="46">
        <v>0</v>
      </c>
      <c r="E43" s="46">
        <v>48000</v>
      </c>
      <c r="F43" s="46">
        <v>0</v>
      </c>
      <c r="G43" s="46">
        <v>0</v>
      </c>
      <c r="H43" s="46">
        <v>0</v>
      </c>
      <c r="I43" s="46">
        <v>0</v>
      </c>
      <c r="J43" s="46">
        <v>56738118</v>
      </c>
      <c r="K43" s="46">
        <v>0</v>
      </c>
      <c r="L43" s="46">
        <v>0</v>
      </c>
      <c r="M43" s="46">
        <v>0</v>
      </c>
      <c r="N43" s="46">
        <f>SUM(D43:M43)</f>
        <v>56786118</v>
      </c>
      <c r="O43" s="47">
        <f t="shared" si="7"/>
        <v>314.77892461197337</v>
      </c>
      <c r="P43" s="9"/>
    </row>
    <row r="44" spans="1:16" ht="15">
      <c r="A44" s="12"/>
      <c r="B44" s="25">
        <v>341.9</v>
      </c>
      <c r="C44" s="20" t="s">
        <v>52</v>
      </c>
      <c r="D44" s="46">
        <v>935218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9">SUM(D44:M44)</f>
        <v>935218</v>
      </c>
      <c r="O44" s="47">
        <f t="shared" si="7"/>
        <v>5.184135254988914</v>
      </c>
      <c r="P44" s="9"/>
    </row>
    <row r="45" spans="1:16" ht="15">
      <c r="A45" s="12"/>
      <c r="B45" s="25">
        <v>342.1</v>
      </c>
      <c r="C45" s="20" t="s">
        <v>53</v>
      </c>
      <c r="D45" s="46">
        <v>177064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177064</v>
      </c>
      <c r="O45" s="47">
        <f t="shared" si="7"/>
        <v>0.9815077605321508</v>
      </c>
      <c r="P45" s="9"/>
    </row>
    <row r="46" spans="1:16" ht="15">
      <c r="A46" s="12"/>
      <c r="B46" s="25">
        <v>342.2</v>
      </c>
      <c r="C46" s="20" t="s">
        <v>54</v>
      </c>
      <c r="D46" s="46">
        <v>1510060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1510060</v>
      </c>
      <c r="O46" s="47">
        <f t="shared" si="7"/>
        <v>8.370620842572063</v>
      </c>
      <c r="P46" s="9"/>
    </row>
    <row r="47" spans="1:16" ht="15">
      <c r="A47" s="12"/>
      <c r="B47" s="25">
        <v>342.6</v>
      </c>
      <c r="C47" s="20" t="s">
        <v>55</v>
      </c>
      <c r="D47" s="46">
        <v>5197422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5197422</v>
      </c>
      <c r="O47" s="47">
        <f t="shared" si="7"/>
        <v>28.810543237250553</v>
      </c>
      <c r="P47" s="9"/>
    </row>
    <row r="48" spans="1:16" ht="15">
      <c r="A48" s="12"/>
      <c r="B48" s="25">
        <v>342.9</v>
      </c>
      <c r="C48" s="20" t="s">
        <v>56</v>
      </c>
      <c r="D48" s="46">
        <v>1458623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1458623</v>
      </c>
      <c r="O48" s="47">
        <f t="shared" si="7"/>
        <v>8.0854933481153</v>
      </c>
      <c r="P48" s="9"/>
    </row>
    <row r="49" spans="1:16" ht="15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19543400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19543400</v>
      </c>
      <c r="O49" s="47">
        <f t="shared" si="7"/>
        <v>108.33370288248337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84838237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84838237</v>
      </c>
      <c r="O50" s="47">
        <f t="shared" si="7"/>
        <v>470.2784756097561</v>
      </c>
      <c r="P50" s="9"/>
    </row>
    <row r="51" spans="1:16" ht="15">
      <c r="A51" s="12"/>
      <c r="B51" s="25">
        <v>343.7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3498781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3498781</v>
      </c>
      <c r="O51" s="47">
        <f t="shared" si="7"/>
        <v>19.394573170731707</v>
      </c>
      <c r="P51" s="9"/>
    </row>
    <row r="52" spans="1:16" ht="15">
      <c r="A52" s="12"/>
      <c r="B52" s="25">
        <v>343.9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4257865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4257865</v>
      </c>
      <c r="O52" s="47">
        <f t="shared" si="7"/>
        <v>23.602355875831485</v>
      </c>
      <c r="P52" s="9"/>
    </row>
    <row r="53" spans="1:16" ht="15">
      <c r="A53" s="12"/>
      <c r="B53" s="25">
        <v>344.1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3189000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3189000</v>
      </c>
      <c r="O53" s="47">
        <f t="shared" si="7"/>
        <v>17.677383592017737</v>
      </c>
      <c r="P53" s="9"/>
    </row>
    <row r="54" spans="1:16" ht="15">
      <c r="A54" s="12"/>
      <c r="B54" s="25">
        <v>344.5</v>
      </c>
      <c r="C54" s="20" t="s">
        <v>62</v>
      </c>
      <c r="D54" s="46">
        <v>944613</v>
      </c>
      <c r="E54" s="46">
        <v>0</v>
      </c>
      <c r="F54" s="46">
        <v>0</v>
      </c>
      <c r="G54" s="46">
        <v>0</v>
      </c>
      <c r="H54" s="46">
        <v>0</v>
      </c>
      <c r="I54" s="46">
        <v>9549416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10494029</v>
      </c>
      <c r="O54" s="47">
        <f t="shared" si="7"/>
        <v>58.17089246119734</v>
      </c>
      <c r="P54" s="9"/>
    </row>
    <row r="55" spans="1:16" ht="15">
      <c r="A55" s="12"/>
      <c r="B55" s="25">
        <v>347.2</v>
      </c>
      <c r="C55" s="20" t="s">
        <v>63</v>
      </c>
      <c r="D55" s="46">
        <v>3327874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3327874</v>
      </c>
      <c r="O55" s="47">
        <f t="shared" si="7"/>
        <v>18.447195121951218</v>
      </c>
      <c r="P55" s="9"/>
    </row>
    <row r="56" spans="1:16" ht="15">
      <c r="A56" s="12"/>
      <c r="B56" s="25">
        <v>347.4</v>
      </c>
      <c r="C56" s="20" t="s">
        <v>64</v>
      </c>
      <c r="D56" s="46">
        <v>59521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59521</v>
      </c>
      <c r="O56" s="47">
        <f t="shared" si="7"/>
        <v>0.3299390243902439</v>
      </c>
      <c r="P56" s="9"/>
    </row>
    <row r="57" spans="1:16" ht="15">
      <c r="A57" s="12"/>
      <c r="B57" s="25">
        <v>347.5</v>
      </c>
      <c r="C57" s="20" t="s">
        <v>65</v>
      </c>
      <c r="D57" s="46">
        <v>4133864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4133864</v>
      </c>
      <c r="O57" s="47">
        <f t="shared" si="7"/>
        <v>22.914988913525498</v>
      </c>
      <c r="P57" s="9"/>
    </row>
    <row r="58" spans="1:16" ht="15.75">
      <c r="A58" s="29" t="s">
        <v>49</v>
      </c>
      <c r="B58" s="30"/>
      <c r="C58" s="31"/>
      <c r="D58" s="32">
        <f aca="true" t="shared" si="10" ref="D58:M58">SUM(D59:D61)</f>
        <v>2496102</v>
      </c>
      <c r="E58" s="32">
        <f t="shared" si="10"/>
        <v>4146480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2576293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9218875</v>
      </c>
      <c r="O58" s="45">
        <f t="shared" si="7"/>
        <v>51.10241130820399</v>
      </c>
      <c r="P58" s="10"/>
    </row>
    <row r="59" spans="1:16" ht="15">
      <c r="A59" s="13"/>
      <c r="B59" s="39">
        <v>351.1</v>
      </c>
      <c r="C59" s="21" t="s">
        <v>68</v>
      </c>
      <c r="D59" s="46">
        <v>1120912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1120912</v>
      </c>
      <c r="O59" s="47">
        <f t="shared" si="7"/>
        <v>6.2134811529933485</v>
      </c>
      <c r="P59" s="9"/>
    </row>
    <row r="60" spans="1:16" ht="15">
      <c r="A60" s="13"/>
      <c r="B60" s="39">
        <v>354</v>
      </c>
      <c r="C60" s="21" t="s">
        <v>69</v>
      </c>
      <c r="D60" s="46">
        <v>1375190</v>
      </c>
      <c r="E60" s="46">
        <v>0</v>
      </c>
      <c r="F60" s="46">
        <v>0</v>
      </c>
      <c r="G60" s="46">
        <v>0</v>
      </c>
      <c r="H60" s="46">
        <v>0</v>
      </c>
      <c r="I60" s="46">
        <v>2576293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3951483</v>
      </c>
      <c r="O60" s="47">
        <f t="shared" si="7"/>
        <v>21.90400776053215</v>
      </c>
      <c r="P60" s="9"/>
    </row>
    <row r="61" spans="1:16" ht="15">
      <c r="A61" s="13"/>
      <c r="B61" s="39">
        <v>359</v>
      </c>
      <c r="C61" s="21" t="s">
        <v>70</v>
      </c>
      <c r="D61" s="46">
        <v>0</v>
      </c>
      <c r="E61" s="46">
        <v>4146480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4146480</v>
      </c>
      <c r="O61" s="47">
        <f t="shared" si="7"/>
        <v>22.98492239467849</v>
      </c>
      <c r="P61" s="9"/>
    </row>
    <row r="62" spans="1:16" ht="15.75">
      <c r="A62" s="29" t="s">
        <v>3</v>
      </c>
      <c r="B62" s="30"/>
      <c r="C62" s="31"/>
      <c r="D62" s="32">
        <f aca="true" t="shared" si="11" ref="D62:M62">SUM(D63:D72)</f>
        <v>43418352</v>
      </c>
      <c r="E62" s="32">
        <f t="shared" si="11"/>
        <v>5958834</v>
      </c>
      <c r="F62" s="32">
        <f t="shared" si="11"/>
        <v>83366</v>
      </c>
      <c r="G62" s="32">
        <f t="shared" si="11"/>
        <v>2432422</v>
      </c>
      <c r="H62" s="32">
        <f t="shared" si="11"/>
        <v>-1286735</v>
      </c>
      <c r="I62" s="32">
        <f t="shared" si="11"/>
        <v>3716236</v>
      </c>
      <c r="J62" s="32">
        <f t="shared" si="11"/>
        <v>3984214</v>
      </c>
      <c r="K62" s="32">
        <f t="shared" si="11"/>
        <v>-66156243</v>
      </c>
      <c r="L62" s="32">
        <f t="shared" si="11"/>
        <v>0</v>
      </c>
      <c r="M62" s="32">
        <f t="shared" si="11"/>
        <v>3928</v>
      </c>
      <c r="N62" s="32">
        <f>SUM(D62:M62)</f>
        <v>-7845626</v>
      </c>
      <c r="O62" s="45">
        <f t="shared" si="7"/>
        <v>-43.49016629711752</v>
      </c>
      <c r="P62" s="10"/>
    </row>
    <row r="63" spans="1:16" ht="15">
      <c r="A63" s="12"/>
      <c r="B63" s="25">
        <v>361.1</v>
      </c>
      <c r="C63" s="20" t="s">
        <v>71</v>
      </c>
      <c r="D63" s="46">
        <v>3021525</v>
      </c>
      <c r="E63" s="46">
        <v>1985524</v>
      </c>
      <c r="F63" s="46">
        <v>83366</v>
      </c>
      <c r="G63" s="46">
        <v>1622325</v>
      </c>
      <c r="H63" s="46">
        <v>632696</v>
      </c>
      <c r="I63" s="46">
        <v>0</v>
      </c>
      <c r="J63" s="46">
        <v>1821593</v>
      </c>
      <c r="K63" s="46">
        <v>11152142</v>
      </c>
      <c r="L63" s="46">
        <v>0</v>
      </c>
      <c r="M63" s="46">
        <v>3928</v>
      </c>
      <c r="N63" s="46">
        <f>SUM(D63:M63)</f>
        <v>20323099</v>
      </c>
      <c r="O63" s="47">
        <f t="shared" si="7"/>
        <v>112.65575942350333</v>
      </c>
      <c r="P63" s="9"/>
    </row>
    <row r="64" spans="1:16" ht="15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6476769</v>
      </c>
      <c r="L64" s="46">
        <v>0</v>
      </c>
      <c r="M64" s="46">
        <v>0</v>
      </c>
      <c r="N64" s="46">
        <f aca="true" t="shared" si="12" ref="N64:N72">SUM(D64:M64)</f>
        <v>6476769</v>
      </c>
      <c r="O64" s="47">
        <f t="shared" si="7"/>
        <v>35.90226718403547</v>
      </c>
      <c r="P64" s="9"/>
    </row>
    <row r="65" spans="1:16" ht="15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-2483416</v>
      </c>
      <c r="I65" s="46">
        <v>0</v>
      </c>
      <c r="J65" s="46">
        <v>0</v>
      </c>
      <c r="K65" s="46">
        <v>-140448542</v>
      </c>
      <c r="L65" s="46">
        <v>0</v>
      </c>
      <c r="M65" s="46">
        <v>0</v>
      </c>
      <c r="N65" s="46">
        <f t="shared" si="12"/>
        <v>-142931958</v>
      </c>
      <c r="O65" s="47">
        <f t="shared" si="7"/>
        <v>-792.305753880266</v>
      </c>
      <c r="P65" s="9"/>
    </row>
    <row r="66" spans="1:16" ht="15">
      <c r="A66" s="12"/>
      <c r="B66" s="25">
        <v>362</v>
      </c>
      <c r="C66" s="20" t="s">
        <v>74</v>
      </c>
      <c r="D66" s="46">
        <v>2984227</v>
      </c>
      <c r="E66" s="46">
        <v>184607</v>
      </c>
      <c r="F66" s="46">
        <v>0</v>
      </c>
      <c r="G66" s="46">
        <v>0</v>
      </c>
      <c r="H66" s="46">
        <v>0</v>
      </c>
      <c r="I66" s="46">
        <v>3130508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6299342</v>
      </c>
      <c r="O66" s="47">
        <f t="shared" si="7"/>
        <v>34.91874722838138</v>
      </c>
      <c r="P66" s="9"/>
    </row>
    <row r="67" spans="1:16" ht="15">
      <c r="A67" s="12"/>
      <c r="B67" s="25">
        <v>363.11</v>
      </c>
      <c r="C67" s="20" t="s">
        <v>19</v>
      </c>
      <c r="D67" s="46">
        <v>15059429</v>
      </c>
      <c r="E67" s="46">
        <v>0</v>
      </c>
      <c r="F67" s="46">
        <v>0</v>
      </c>
      <c r="G67" s="46">
        <v>385007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15444436</v>
      </c>
      <c r="O67" s="47">
        <f t="shared" si="7"/>
        <v>85.61217294900221</v>
      </c>
      <c r="P67" s="9"/>
    </row>
    <row r="68" spans="1:16" ht="15">
      <c r="A68" s="12"/>
      <c r="B68" s="25">
        <v>363.12</v>
      </c>
      <c r="C68" s="20" t="s">
        <v>20</v>
      </c>
      <c r="D68" s="46">
        <v>0</v>
      </c>
      <c r="E68" s="46">
        <v>566858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566858</v>
      </c>
      <c r="O68" s="47">
        <f t="shared" si="7"/>
        <v>3.1422283813747227</v>
      </c>
      <c r="P68" s="9"/>
    </row>
    <row r="69" spans="1:16" ht="15">
      <c r="A69" s="12"/>
      <c r="B69" s="25">
        <v>364</v>
      </c>
      <c r="C69" s="20" t="s">
        <v>75</v>
      </c>
      <c r="D69" s="46">
        <v>1175</v>
      </c>
      <c r="E69" s="46">
        <v>0</v>
      </c>
      <c r="F69" s="46">
        <v>0</v>
      </c>
      <c r="G69" s="46">
        <v>0</v>
      </c>
      <c r="H69" s="46">
        <v>0</v>
      </c>
      <c r="I69" s="46">
        <v>670</v>
      </c>
      <c r="J69" s="46">
        <v>848548</v>
      </c>
      <c r="K69" s="46">
        <v>0</v>
      </c>
      <c r="L69" s="46">
        <v>0</v>
      </c>
      <c r="M69" s="46">
        <v>0</v>
      </c>
      <c r="N69" s="46">
        <f t="shared" si="12"/>
        <v>850393</v>
      </c>
      <c r="O69" s="47">
        <f aca="true" t="shared" si="13" ref="O69:O83">(N69/O$85)</f>
        <v>4.713930155210643</v>
      </c>
      <c r="P69" s="9"/>
    </row>
    <row r="70" spans="1:16" ht="15">
      <c r="A70" s="12"/>
      <c r="B70" s="25">
        <v>366</v>
      </c>
      <c r="C70" s="20" t="s">
        <v>76</v>
      </c>
      <c r="D70" s="46">
        <v>675319</v>
      </c>
      <c r="E70" s="46">
        <v>371324</v>
      </c>
      <c r="F70" s="46">
        <v>0</v>
      </c>
      <c r="G70" s="46">
        <v>403947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1450590</v>
      </c>
      <c r="O70" s="47">
        <f t="shared" si="13"/>
        <v>8.040964523281596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50704114</v>
      </c>
      <c r="L71" s="46">
        <v>0</v>
      </c>
      <c r="M71" s="46">
        <v>0</v>
      </c>
      <c r="N71" s="46">
        <f t="shared" si="12"/>
        <v>50704114</v>
      </c>
      <c r="O71" s="47">
        <f t="shared" si="13"/>
        <v>281.064933481153</v>
      </c>
      <c r="P71" s="9"/>
    </row>
    <row r="72" spans="1:16" ht="15">
      <c r="A72" s="12"/>
      <c r="B72" s="25">
        <v>369.9</v>
      </c>
      <c r="C72" s="20" t="s">
        <v>78</v>
      </c>
      <c r="D72" s="46">
        <v>21676677</v>
      </c>
      <c r="E72" s="46">
        <v>2850521</v>
      </c>
      <c r="F72" s="46">
        <v>0</v>
      </c>
      <c r="G72" s="46">
        <v>21143</v>
      </c>
      <c r="H72" s="46">
        <v>563985</v>
      </c>
      <c r="I72" s="46">
        <v>585058</v>
      </c>
      <c r="J72" s="46">
        <v>1314073</v>
      </c>
      <c r="K72" s="46">
        <v>5959274</v>
      </c>
      <c r="L72" s="46">
        <v>0</v>
      </c>
      <c r="M72" s="46">
        <v>0</v>
      </c>
      <c r="N72" s="46">
        <f t="shared" si="12"/>
        <v>32970731</v>
      </c>
      <c r="O72" s="47">
        <f t="shared" si="13"/>
        <v>182.7645842572062</v>
      </c>
      <c r="P72" s="9"/>
    </row>
    <row r="73" spans="1:16" ht="15.75">
      <c r="A73" s="29" t="s">
        <v>50</v>
      </c>
      <c r="B73" s="30"/>
      <c r="C73" s="31"/>
      <c r="D73" s="32">
        <f aca="true" t="shared" si="14" ref="D73:M73">SUM(D74:D82)</f>
        <v>183850</v>
      </c>
      <c r="E73" s="32">
        <f t="shared" si="14"/>
        <v>5589907</v>
      </c>
      <c r="F73" s="32">
        <f t="shared" si="14"/>
        <v>11683620</v>
      </c>
      <c r="G73" s="32">
        <f t="shared" si="14"/>
        <v>3592082</v>
      </c>
      <c r="H73" s="32">
        <f t="shared" si="14"/>
        <v>0</v>
      </c>
      <c r="I73" s="32">
        <f t="shared" si="14"/>
        <v>13467684</v>
      </c>
      <c r="J73" s="32">
        <f t="shared" si="14"/>
        <v>250975</v>
      </c>
      <c r="K73" s="32">
        <f t="shared" si="14"/>
        <v>52745</v>
      </c>
      <c r="L73" s="32">
        <f t="shared" si="14"/>
        <v>0</v>
      </c>
      <c r="M73" s="32">
        <f t="shared" si="14"/>
        <v>0</v>
      </c>
      <c r="N73" s="32">
        <f>SUM(D73:M73)</f>
        <v>34820863</v>
      </c>
      <c r="O73" s="45">
        <f t="shared" si="13"/>
        <v>193.0203048780488</v>
      </c>
      <c r="P73" s="9"/>
    </row>
    <row r="74" spans="1:16" ht="15">
      <c r="A74" s="12"/>
      <c r="B74" s="25">
        <v>381</v>
      </c>
      <c r="C74" s="20" t="s">
        <v>79</v>
      </c>
      <c r="D74" s="46">
        <v>0</v>
      </c>
      <c r="E74" s="46">
        <v>5589907</v>
      </c>
      <c r="F74" s="46">
        <v>11683620</v>
      </c>
      <c r="G74" s="46">
        <v>3592082</v>
      </c>
      <c r="H74" s="46">
        <v>0</v>
      </c>
      <c r="I74" s="46">
        <v>85903</v>
      </c>
      <c r="J74" s="46">
        <v>250975</v>
      </c>
      <c r="K74" s="46">
        <v>52745</v>
      </c>
      <c r="L74" s="46">
        <v>0</v>
      </c>
      <c r="M74" s="46">
        <v>0</v>
      </c>
      <c r="N74" s="46">
        <f>SUM(D74:M74)</f>
        <v>21255232</v>
      </c>
      <c r="O74" s="47">
        <f t="shared" si="13"/>
        <v>117.82279379157428</v>
      </c>
      <c r="P74" s="9"/>
    </row>
    <row r="75" spans="1:16" ht="15">
      <c r="A75" s="12"/>
      <c r="B75" s="25">
        <v>384</v>
      </c>
      <c r="C75" s="20" t="s">
        <v>80</v>
      </c>
      <c r="D75" s="46">
        <v>183850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aca="true" t="shared" si="15" ref="N75:N82">SUM(D75:M75)</f>
        <v>183850</v>
      </c>
      <c r="O75" s="47">
        <f t="shared" si="13"/>
        <v>1.0191241685144123</v>
      </c>
      <c r="P75" s="9"/>
    </row>
    <row r="76" spans="1:16" ht="15">
      <c r="A76" s="12"/>
      <c r="B76" s="25">
        <v>389.1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4971104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4971104</v>
      </c>
      <c r="O76" s="47">
        <f t="shared" si="13"/>
        <v>27.5560088691796</v>
      </c>
      <c r="P76" s="9"/>
    </row>
    <row r="77" spans="1:16" ht="15">
      <c r="A77" s="12"/>
      <c r="B77" s="25">
        <v>389.2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17642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17642</v>
      </c>
      <c r="O77" s="47">
        <f t="shared" si="13"/>
        <v>0.09779379157427938</v>
      </c>
      <c r="P77" s="9"/>
    </row>
    <row r="78" spans="1:16" ht="15">
      <c r="A78" s="12"/>
      <c r="B78" s="25">
        <v>389.3</v>
      </c>
      <c r="C78" s="20" t="s">
        <v>115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323015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323015</v>
      </c>
      <c r="O78" s="47">
        <f t="shared" si="13"/>
        <v>1.7905487804878049</v>
      </c>
      <c r="P78" s="9"/>
    </row>
    <row r="79" spans="1:16" ht="15">
      <c r="A79" s="12"/>
      <c r="B79" s="25">
        <v>389.5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4048757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4048757</v>
      </c>
      <c r="O79" s="47">
        <f t="shared" si="13"/>
        <v>22.44322062084257</v>
      </c>
      <c r="P79" s="9"/>
    </row>
    <row r="80" spans="1:16" ht="15">
      <c r="A80" s="12"/>
      <c r="B80" s="25">
        <v>389.6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1808452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1808452</v>
      </c>
      <c r="O80" s="47">
        <f t="shared" si="13"/>
        <v>10.024678492239468</v>
      </c>
      <c r="P80" s="9"/>
    </row>
    <row r="81" spans="1:16" ht="15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228500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228500</v>
      </c>
      <c r="O81" s="47">
        <f t="shared" si="13"/>
        <v>1.266629711751663</v>
      </c>
      <c r="P81" s="9"/>
    </row>
    <row r="82" spans="1:16" ht="15.75" thickBot="1">
      <c r="A82" s="12"/>
      <c r="B82" s="25">
        <v>389.8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1984311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1984311</v>
      </c>
      <c r="O82" s="47">
        <f t="shared" si="13"/>
        <v>10.999506651884701</v>
      </c>
      <c r="P82" s="9"/>
    </row>
    <row r="83" spans="1:119" ht="16.5" thickBot="1">
      <c r="A83" s="14" t="s">
        <v>66</v>
      </c>
      <c r="B83" s="23"/>
      <c r="C83" s="22"/>
      <c r="D83" s="15">
        <f aca="true" t="shared" si="16" ref="D83:M83">SUM(D5,D13,D18,D42,D58,D62,D73)</f>
        <v>278633621</v>
      </c>
      <c r="E83" s="15">
        <f t="shared" si="16"/>
        <v>38547209</v>
      </c>
      <c r="F83" s="15">
        <f t="shared" si="16"/>
        <v>11766986</v>
      </c>
      <c r="G83" s="15">
        <f t="shared" si="16"/>
        <v>7109616</v>
      </c>
      <c r="H83" s="15">
        <f t="shared" si="16"/>
        <v>-1286735</v>
      </c>
      <c r="I83" s="15">
        <f t="shared" si="16"/>
        <v>144662346</v>
      </c>
      <c r="J83" s="15">
        <f t="shared" si="16"/>
        <v>60973307</v>
      </c>
      <c r="K83" s="15">
        <f t="shared" si="16"/>
        <v>-66103498</v>
      </c>
      <c r="L83" s="15">
        <f t="shared" si="16"/>
        <v>0</v>
      </c>
      <c r="M83" s="15">
        <f t="shared" si="16"/>
        <v>83227</v>
      </c>
      <c r="N83" s="15">
        <f>SUM(D83:M83)</f>
        <v>474386079</v>
      </c>
      <c r="O83" s="38">
        <f t="shared" si="13"/>
        <v>2629.6345842572064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121</v>
      </c>
      <c r="M85" s="51"/>
      <c r="N85" s="51"/>
      <c r="O85" s="43">
        <v>180400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202882911</v>
      </c>
      <c r="E5" s="27">
        <f t="shared" si="0"/>
        <v>0</v>
      </c>
      <c r="F5" s="27">
        <f t="shared" si="0"/>
        <v>8415949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124625</v>
      </c>
      <c r="N5" s="28">
        <f aca="true" t="shared" si="1" ref="N5:N15">SUM(D5:M5)</f>
        <v>211423485</v>
      </c>
      <c r="O5" s="33">
        <f aca="true" t="shared" si="2" ref="O5:O36">(N5/O$81)</f>
        <v>1116.7460820511196</v>
      </c>
      <c r="P5" s="6"/>
    </row>
    <row r="6" spans="1:16" ht="15">
      <c r="A6" s="12"/>
      <c r="B6" s="25">
        <v>311</v>
      </c>
      <c r="C6" s="20" t="s">
        <v>2</v>
      </c>
      <c r="D6" s="46">
        <v>154317873</v>
      </c>
      <c r="E6" s="46">
        <v>0</v>
      </c>
      <c r="F6" s="46">
        <v>8415949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124625</v>
      </c>
      <c r="N6" s="46">
        <f t="shared" si="1"/>
        <v>162858447</v>
      </c>
      <c r="O6" s="47">
        <f t="shared" si="2"/>
        <v>860.2238895843567</v>
      </c>
      <c r="P6" s="9"/>
    </row>
    <row r="7" spans="1:16" ht="15">
      <c r="A7" s="12"/>
      <c r="B7" s="25">
        <v>312.51</v>
      </c>
      <c r="C7" s="20" t="s">
        <v>95</v>
      </c>
      <c r="D7" s="46">
        <v>3804844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3804844</v>
      </c>
      <c r="O7" s="47">
        <f t="shared" si="2"/>
        <v>20.097316198414333</v>
      </c>
      <c r="P7" s="9"/>
    </row>
    <row r="8" spans="1:16" ht="15">
      <c r="A8" s="12"/>
      <c r="B8" s="25">
        <v>312.52</v>
      </c>
      <c r="C8" s="20" t="s">
        <v>123</v>
      </c>
      <c r="D8" s="46">
        <v>2804856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2804856</v>
      </c>
      <c r="O8" s="47">
        <f t="shared" si="2"/>
        <v>14.81534536580728</v>
      </c>
      <c r="P8" s="9"/>
    </row>
    <row r="9" spans="1:16" ht="15">
      <c r="A9" s="12"/>
      <c r="B9" s="25">
        <v>314.1</v>
      </c>
      <c r="C9" s="20" t="s">
        <v>10</v>
      </c>
      <c r="D9" s="46">
        <v>21288185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21288185</v>
      </c>
      <c r="O9" s="47">
        <f t="shared" si="2"/>
        <v>112.44492158820205</v>
      </c>
      <c r="P9" s="9"/>
    </row>
    <row r="10" spans="1:16" ht="15">
      <c r="A10" s="12"/>
      <c r="B10" s="25">
        <v>314.3</v>
      </c>
      <c r="C10" s="20" t="s">
        <v>11</v>
      </c>
      <c r="D10" s="46">
        <v>6020602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6020602</v>
      </c>
      <c r="O10" s="47">
        <f t="shared" si="2"/>
        <v>31.801025771044944</v>
      </c>
      <c r="P10" s="9"/>
    </row>
    <row r="11" spans="1:16" ht="15">
      <c r="A11" s="12"/>
      <c r="B11" s="25">
        <v>314.4</v>
      </c>
      <c r="C11" s="20" t="s">
        <v>13</v>
      </c>
      <c r="D11" s="46">
        <v>550535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550535</v>
      </c>
      <c r="O11" s="47">
        <f t="shared" si="2"/>
        <v>2.9079447076658163</v>
      </c>
      <c r="P11" s="9"/>
    </row>
    <row r="12" spans="1:16" ht="15">
      <c r="A12" s="12"/>
      <c r="B12" s="25">
        <v>315</v>
      </c>
      <c r="C12" s="20" t="s">
        <v>124</v>
      </c>
      <c r="D12" s="46">
        <v>11150290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11150290</v>
      </c>
      <c r="O12" s="47">
        <f t="shared" si="2"/>
        <v>58.89621330966982</v>
      </c>
      <c r="P12" s="9"/>
    </row>
    <row r="13" spans="1:16" ht="15">
      <c r="A13" s="12"/>
      <c r="B13" s="25">
        <v>316</v>
      </c>
      <c r="C13" s="20" t="s">
        <v>125</v>
      </c>
      <c r="D13" s="46">
        <v>2945726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2945726</v>
      </c>
      <c r="O13" s="47">
        <f t="shared" si="2"/>
        <v>15.559425525958558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SUM(D15:D21)</f>
        <v>71598367</v>
      </c>
      <c r="E14" s="32">
        <f t="shared" si="3"/>
        <v>18515103</v>
      </c>
      <c r="F14" s="32">
        <f t="shared" si="3"/>
        <v>159852</v>
      </c>
      <c r="G14" s="32">
        <f t="shared" si="3"/>
        <v>3709494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93982816</v>
      </c>
      <c r="O14" s="45">
        <f t="shared" si="2"/>
        <v>496.4204499236746</v>
      </c>
      <c r="P14" s="10"/>
    </row>
    <row r="15" spans="1:16" ht="15">
      <c r="A15" s="12"/>
      <c r="B15" s="25">
        <v>322</v>
      </c>
      <c r="C15" s="20" t="s">
        <v>0</v>
      </c>
      <c r="D15" s="46">
        <v>313939</v>
      </c>
      <c r="E15" s="46">
        <v>17398132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17712071</v>
      </c>
      <c r="O15" s="47">
        <f t="shared" si="2"/>
        <v>93.55576507624616</v>
      </c>
      <c r="P15" s="9"/>
    </row>
    <row r="16" spans="1:16" ht="15">
      <c r="A16" s="12"/>
      <c r="B16" s="25">
        <v>323.1</v>
      </c>
      <c r="C16" s="20" t="s">
        <v>16</v>
      </c>
      <c r="D16" s="46">
        <v>15717136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15717136</v>
      </c>
      <c r="O16" s="47">
        <f t="shared" si="2"/>
        <v>83.01845014552005</v>
      </c>
      <c r="P16" s="9"/>
    </row>
    <row r="17" spans="1:16" ht="15">
      <c r="A17" s="12"/>
      <c r="B17" s="25">
        <v>323.4</v>
      </c>
      <c r="C17" s="20" t="s">
        <v>17</v>
      </c>
      <c r="D17" s="46">
        <v>498781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498781</v>
      </c>
      <c r="O17" s="47">
        <f t="shared" si="2"/>
        <v>2.6345783087982846</v>
      </c>
      <c r="P17" s="9"/>
    </row>
    <row r="18" spans="1:16" ht="15">
      <c r="A18" s="12"/>
      <c r="B18" s="25">
        <v>323.7</v>
      </c>
      <c r="C18" s="20" t="s">
        <v>146</v>
      </c>
      <c r="D18" s="46">
        <v>7799804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7799804</v>
      </c>
      <c r="O18" s="47">
        <f t="shared" si="2"/>
        <v>41.19883161403119</v>
      </c>
      <c r="P18" s="9"/>
    </row>
    <row r="19" spans="1:16" ht="15">
      <c r="A19" s="12"/>
      <c r="B19" s="25">
        <v>324.62</v>
      </c>
      <c r="C19" s="20" t="s">
        <v>18</v>
      </c>
      <c r="D19" s="46">
        <v>191936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191936</v>
      </c>
      <c r="O19" s="47">
        <f t="shared" si="2"/>
        <v>1.0138125194775012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0</v>
      </c>
      <c r="F20" s="46">
        <v>0</v>
      </c>
      <c r="G20" s="46">
        <v>389097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389097</v>
      </c>
      <c r="O20" s="47">
        <f t="shared" si="2"/>
        <v>2.0552236677389195</v>
      </c>
      <c r="P20" s="9"/>
    </row>
    <row r="21" spans="1:16" ht="15">
      <c r="A21" s="12"/>
      <c r="B21" s="25">
        <v>325.2</v>
      </c>
      <c r="C21" s="20" t="s">
        <v>20</v>
      </c>
      <c r="D21" s="46">
        <v>47076771</v>
      </c>
      <c r="E21" s="46">
        <v>1116971</v>
      </c>
      <c r="F21" s="46">
        <v>159852</v>
      </c>
      <c r="G21" s="46">
        <v>3320397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51673991</v>
      </c>
      <c r="O21" s="47">
        <f t="shared" si="2"/>
        <v>272.94378859186247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SUM(D23:D41)</f>
        <v>20702647</v>
      </c>
      <c r="E22" s="32">
        <f t="shared" si="5"/>
        <v>55897348</v>
      </c>
      <c r="F22" s="32">
        <f t="shared" si="5"/>
        <v>0</v>
      </c>
      <c r="G22" s="32">
        <f t="shared" si="5"/>
        <v>818115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aca="true" t="shared" si="6" ref="N22:N29">SUM(D22:M22)</f>
        <v>77418110</v>
      </c>
      <c r="O22" s="45">
        <f t="shared" si="2"/>
        <v>408.9251060368369</v>
      </c>
      <c r="P22" s="10"/>
    </row>
    <row r="23" spans="1:16" ht="15">
      <c r="A23" s="12"/>
      <c r="B23" s="25">
        <v>331.1</v>
      </c>
      <c r="C23" s="20" t="s">
        <v>100</v>
      </c>
      <c r="D23" s="46">
        <v>159044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159044</v>
      </c>
      <c r="O23" s="47">
        <f t="shared" si="2"/>
        <v>0.8400758500113564</v>
      </c>
      <c r="P23" s="9"/>
    </row>
    <row r="24" spans="1:16" ht="15">
      <c r="A24" s="12"/>
      <c r="B24" s="25">
        <v>331.2</v>
      </c>
      <c r="C24" s="20" t="s">
        <v>21</v>
      </c>
      <c r="D24" s="46">
        <v>0</v>
      </c>
      <c r="E24" s="46">
        <v>29130938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29130938</v>
      </c>
      <c r="O24" s="47">
        <f t="shared" si="2"/>
        <v>153.87061128981995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651414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651414</v>
      </c>
      <c r="O25" s="47">
        <f t="shared" si="2"/>
        <v>3.4407910374443404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839833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839833</v>
      </c>
      <c r="O26" s="47">
        <f t="shared" si="2"/>
        <v>4.4360266425805905</v>
      </c>
      <c r="P26" s="9"/>
    </row>
    <row r="27" spans="1:16" ht="15">
      <c r="A27" s="12"/>
      <c r="B27" s="25">
        <v>331.5</v>
      </c>
      <c r="C27" s="20" t="s">
        <v>23</v>
      </c>
      <c r="D27" s="46">
        <v>0</v>
      </c>
      <c r="E27" s="46">
        <v>8823966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8823966</v>
      </c>
      <c r="O27" s="47">
        <f t="shared" si="2"/>
        <v>46.60849034180043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51573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51573</v>
      </c>
      <c r="O28" s="47">
        <f t="shared" si="2"/>
        <v>0.2724103506742517</v>
      </c>
      <c r="P28" s="9"/>
    </row>
    <row r="29" spans="1:16" ht="15">
      <c r="A29" s="12"/>
      <c r="B29" s="25">
        <v>331.9</v>
      </c>
      <c r="C29" s="20" t="s">
        <v>156</v>
      </c>
      <c r="D29" s="46">
        <v>0</v>
      </c>
      <c r="E29" s="46">
        <v>34709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34709</v>
      </c>
      <c r="O29" s="47">
        <f t="shared" si="2"/>
        <v>0.18333412563846588</v>
      </c>
      <c r="P29" s="9"/>
    </row>
    <row r="30" spans="1:16" ht="15">
      <c r="A30" s="12"/>
      <c r="B30" s="25">
        <v>334.41</v>
      </c>
      <c r="C30" s="20" t="s">
        <v>102</v>
      </c>
      <c r="D30" s="46">
        <v>0</v>
      </c>
      <c r="E30" s="46">
        <v>391539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391539</v>
      </c>
      <c r="O30" s="47">
        <f t="shared" si="2"/>
        <v>2.068122395296877</v>
      </c>
      <c r="P30" s="9"/>
    </row>
    <row r="31" spans="1:16" ht="15">
      <c r="A31" s="12"/>
      <c r="B31" s="25">
        <v>334.5</v>
      </c>
      <c r="C31" s="20" t="s">
        <v>29</v>
      </c>
      <c r="D31" s="46">
        <v>0</v>
      </c>
      <c r="E31" s="46">
        <v>1432669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1432669</v>
      </c>
      <c r="O31" s="47">
        <f t="shared" si="2"/>
        <v>7.567406679660471</v>
      </c>
      <c r="P31" s="9"/>
    </row>
    <row r="32" spans="1:16" ht="15">
      <c r="A32" s="12"/>
      <c r="B32" s="25">
        <v>334.62</v>
      </c>
      <c r="C32" s="20" t="s">
        <v>152</v>
      </c>
      <c r="D32" s="46">
        <v>0</v>
      </c>
      <c r="E32" s="46">
        <v>207425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207425</v>
      </c>
      <c r="O32" s="47">
        <f t="shared" si="2"/>
        <v>1.0956259474648877</v>
      </c>
      <c r="P32" s="9"/>
    </row>
    <row r="33" spans="1:16" ht="15">
      <c r="A33" s="12"/>
      <c r="B33" s="25">
        <v>335.12</v>
      </c>
      <c r="C33" s="20" t="s">
        <v>126</v>
      </c>
      <c r="D33" s="46">
        <v>4274693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4274693</v>
      </c>
      <c r="O33" s="47">
        <f t="shared" si="2"/>
        <v>22.579074693245865</v>
      </c>
      <c r="P33" s="9"/>
    </row>
    <row r="34" spans="1:16" ht="15">
      <c r="A34" s="12"/>
      <c r="B34" s="25">
        <v>335.14</v>
      </c>
      <c r="C34" s="20" t="s">
        <v>127</v>
      </c>
      <c r="D34" s="46">
        <v>29036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29036</v>
      </c>
      <c r="O34" s="47">
        <f t="shared" si="2"/>
        <v>0.1533691455253247</v>
      </c>
      <c r="P34" s="9"/>
    </row>
    <row r="35" spans="1:16" ht="15">
      <c r="A35" s="12"/>
      <c r="B35" s="25">
        <v>335.15</v>
      </c>
      <c r="C35" s="20" t="s">
        <v>128</v>
      </c>
      <c r="D35" s="46">
        <v>290996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290996</v>
      </c>
      <c r="O35" s="47">
        <f t="shared" si="2"/>
        <v>1.5370508290152705</v>
      </c>
      <c r="P35" s="9"/>
    </row>
    <row r="36" spans="1:16" ht="15">
      <c r="A36" s="12"/>
      <c r="B36" s="25">
        <v>335.18</v>
      </c>
      <c r="C36" s="20" t="s">
        <v>129</v>
      </c>
      <c r="D36" s="46">
        <v>11178287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11178287</v>
      </c>
      <c r="O36" s="47">
        <f t="shared" si="2"/>
        <v>59.04409442164366</v>
      </c>
      <c r="P36" s="9"/>
    </row>
    <row r="37" spans="1:16" ht="15">
      <c r="A37" s="12"/>
      <c r="B37" s="25">
        <v>335.21</v>
      </c>
      <c r="C37" s="20" t="s">
        <v>108</v>
      </c>
      <c r="D37" s="46">
        <v>193990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193990</v>
      </c>
      <c r="O37" s="47">
        <f aca="true" t="shared" si="8" ref="O37:O68">(N37/O$81)</f>
        <v>1.0246618177592555</v>
      </c>
      <c r="P37" s="9"/>
    </row>
    <row r="38" spans="1:16" ht="15">
      <c r="A38" s="12"/>
      <c r="B38" s="25">
        <v>335.49</v>
      </c>
      <c r="C38" s="20" t="s">
        <v>36</v>
      </c>
      <c r="D38" s="46">
        <v>1451987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1451987</v>
      </c>
      <c r="O38" s="47">
        <f t="shared" si="8"/>
        <v>7.669445016664818</v>
      </c>
      <c r="P38" s="9"/>
    </row>
    <row r="39" spans="1:16" ht="15">
      <c r="A39" s="12"/>
      <c r="B39" s="25">
        <v>337.2</v>
      </c>
      <c r="C39" s="20" t="s">
        <v>38</v>
      </c>
      <c r="D39" s="46">
        <v>0</v>
      </c>
      <c r="E39" s="46">
        <v>24795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24795</v>
      </c>
      <c r="O39" s="47">
        <f t="shared" si="8"/>
        <v>0.13096803841095284</v>
      </c>
      <c r="P39" s="9"/>
    </row>
    <row r="40" spans="1:16" ht="15">
      <c r="A40" s="12"/>
      <c r="B40" s="25">
        <v>337.7</v>
      </c>
      <c r="C40" s="20" t="s">
        <v>41</v>
      </c>
      <c r="D40" s="46">
        <v>0</v>
      </c>
      <c r="E40" s="46">
        <v>12304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12304</v>
      </c>
      <c r="O40" s="47">
        <f t="shared" si="8"/>
        <v>0.06499014900618526</v>
      </c>
      <c r="P40" s="9"/>
    </row>
    <row r="41" spans="1:16" ht="15">
      <c r="A41" s="12"/>
      <c r="B41" s="25">
        <v>338</v>
      </c>
      <c r="C41" s="20" t="s">
        <v>43</v>
      </c>
      <c r="D41" s="46">
        <v>3124614</v>
      </c>
      <c r="E41" s="46">
        <v>14296183</v>
      </c>
      <c r="F41" s="46">
        <v>0</v>
      </c>
      <c r="G41" s="46">
        <v>818115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18238912</v>
      </c>
      <c r="O41" s="47">
        <f t="shared" si="8"/>
        <v>96.33855726517396</v>
      </c>
      <c r="P41" s="9"/>
    </row>
    <row r="42" spans="1:16" ht="15.75">
      <c r="A42" s="29" t="s">
        <v>48</v>
      </c>
      <c r="B42" s="30"/>
      <c r="C42" s="31"/>
      <c r="D42" s="32">
        <f aca="true" t="shared" si="9" ref="D42:M42">SUM(D43:D58)</f>
        <v>21806502</v>
      </c>
      <c r="E42" s="32">
        <f t="shared" si="9"/>
        <v>108666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208445229</v>
      </c>
      <c r="J42" s="32">
        <f t="shared" si="9"/>
        <v>95881812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326242209</v>
      </c>
      <c r="O42" s="45">
        <f t="shared" si="8"/>
        <v>1723.222510973426</v>
      </c>
      <c r="P42" s="10"/>
    </row>
    <row r="43" spans="1:16" ht="15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95881812</v>
      </c>
      <c r="K43" s="46">
        <v>0</v>
      </c>
      <c r="L43" s="46">
        <v>0</v>
      </c>
      <c r="M43" s="46">
        <v>0</v>
      </c>
      <c r="N43" s="46">
        <f aca="true" t="shared" si="10" ref="N43:N58">SUM(D43:M43)</f>
        <v>95881812</v>
      </c>
      <c r="O43" s="47">
        <f t="shared" si="8"/>
        <v>506.4510117736543</v>
      </c>
      <c r="P43" s="9"/>
    </row>
    <row r="44" spans="1:16" ht="15">
      <c r="A44" s="12"/>
      <c r="B44" s="25">
        <v>341.3</v>
      </c>
      <c r="C44" s="20" t="s">
        <v>162</v>
      </c>
      <c r="D44" s="46">
        <v>0</v>
      </c>
      <c r="E44" s="46">
        <v>108666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108666</v>
      </c>
      <c r="O44" s="47">
        <f t="shared" si="8"/>
        <v>0.5739775302264408</v>
      </c>
      <c r="P44" s="9"/>
    </row>
    <row r="45" spans="1:16" ht="15">
      <c r="A45" s="12"/>
      <c r="B45" s="25">
        <v>341.9</v>
      </c>
      <c r="C45" s="20" t="s">
        <v>131</v>
      </c>
      <c r="D45" s="46">
        <v>3648089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3648089</v>
      </c>
      <c r="O45" s="47">
        <f t="shared" si="8"/>
        <v>19.26933092472573</v>
      </c>
      <c r="P45" s="9"/>
    </row>
    <row r="46" spans="1:16" ht="15">
      <c r="A46" s="12"/>
      <c r="B46" s="25">
        <v>342.1</v>
      </c>
      <c r="C46" s="20" t="s">
        <v>53</v>
      </c>
      <c r="D46" s="46">
        <v>656568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656568</v>
      </c>
      <c r="O46" s="47">
        <f t="shared" si="8"/>
        <v>3.4680146417988498</v>
      </c>
      <c r="P46" s="9"/>
    </row>
    <row r="47" spans="1:16" ht="15">
      <c r="A47" s="12"/>
      <c r="B47" s="25">
        <v>342.2</v>
      </c>
      <c r="C47" s="20" t="s">
        <v>54</v>
      </c>
      <c r="D47" s="46">
        <v>1790596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1790596</v>
      </c>
      <c r="O47" s="47">
        <f t="shared" si="8"/>
        <v>9.457989340854951</v>
      </c>
      <c r="P47" s="9"/>
    </row>
    <row r="48" spans="1:16" ht="15">
      <c r="A48" s="12"/>
      <c r="B48" s="25">
        <v>342.6</v>
      </c>
      <c r="C48" s="20" t="s">
        <v>55</v>
      </c>
      <c r="D48" s="46">
        <v>10438454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10438454</v>
      </c>
      <c r="O48" s="47">
        <f t="shared" si="8"/>
        <v>55.13627120076484</v>
      </c>
      <c r="P48" s="9"/>
    </row>
    <row r="49" spans="1:16" ht="15">
      <c r="A49" s="12"/>
      <c r="B49" s="25">
        <v>342.9</v>
      </c>
      <c r="C49" s="20" t="s">
        <v>56</v>
      </c>
      <c r="D49" s="46">
        <v>488353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488353</v>
      </c>
      <c r="O49" s="47">
        <f t="shared" si="8"/>
        <v>2.5794972559832243</v>
      </c>
      <c r="P49" s="9"/>
    </row>
    <row r="50" spans="1:16" ht="15">
      <c r="A50" s="12"/>
      <c r="B50" s="25">
        <v>343.4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20729023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20729023</v>
      </c>
      <c r="O50" s="47">
        <f t="shared" si="8"/>
        <v>109.49140877134602</v>
      </c>
      <c r="P50" s="9"/>
    </row>
    <row r="51" spans="1:16" ht="15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146297581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146297581</v>
      </c>
      <c r="O51" s="47">
        <f t="shared" si="8"/>
        <v>772.7488287089124</v>
      </c>
      <c r="P51" s="9"/>
    </row>
    <row r="52" spans="1:16" ht="15">
      <c r="A52" s="12"/>
      <c r="B52" s="25">
        <v>343.8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4875939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4875939</v>
      </c>
      <c r="O52" s="47">
        <f t="shared" si="8"/>
        <v>25.754876638090863</v>
      </c>
      <c r="P52" s="9"/>
    </row>
    <row r="53" spans="1:16" ht="15">
      <c r="A53" s="12"/>
      <c r="B53" s="25">
        <v>343.9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18925985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18925985</v>
      </c>
      <c r="O53" s="47">
        <f t="shared" si="8"/>
        <v>99.96770036076293</v>
      </c>
      <c r="P53" s="9"/>
    </row>
    <row r="54" spans="1:16" ht="15">
      <c r="A54" s="12"/>
      <c r="B54" s="25">
        <v>344.1</v>
      </c>
      <c r="C54" s="20" t="s">
        <v>132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4858028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4858028</v>
      </c>
      <c r="O54" s="47">
        <f t="shared" si="8"/>
        <v>25.660270123229857</v>
      </c>
      <c r="P54" s="9"/>
    </row>
    <row r="55" spans="1:16" ht="15">
      <c r="A55" s="12"/>
      <c r="B55" s="25">
        <v>344.5</v>
      </c>
      <c r="C55" s="20" t="s">
        <v>133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12758673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12758673</v>
      </c>
      <c r="O55" s="47">
        <f t="shared" si="8"/>
        <v>67.39174734973933</v>
      </c>
      <c r="P55" s="9"/>
    </row>
    <row r="56" spans="1:16" ht="15">
      <c r="A56" s="12"/>
      <c r="B56" s="25">
        <v>347.2</v>
      </c>
      <c r="C56" s="20" t="s">
        <v>63</v>
      </c>
      <c r="D56" s="46">
        <v>1579138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1579138</v>
      </c>
      <c r="O56" s="47">
        <f t="shared" si="8"/>
        <v>8.34106094939283</v>
      </c>
      <c r="P56" s="9"/>
    </row>
    <row r="57" spans="1:16" ht="15">
      <c r="A57" s="12"/>
      <c r="B57" s="25">
        <v>347.4</v>
      </c>
      <c r="C57" s="20" t="s">
        <v>64</v>
      </c>
      <c r="D57" s="46">
        <v>25800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25800</v>
      </c>
      <c r="O57" s="47">
        <f t="shared" si="8"/>
        <v>0.13627648279905558</v>
      </c>
      <c r="P57" s="9"/>
    </row>
    <row r="58" spans="1:16" ht="15">
      <c r="A58" s="12"/>
      <c r="B58" s="25">
        <v>347.5</v>
      </c>
      <c r="C58" s="20" t="s">
        <v>65</v>
      </c>
      <c r="D58" s="46">
        <v>3179504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3179504</v>
      </c>
      <c r="O58" s="47">
        <f t="shared" si="8"/>
        <v>16.79424892114451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SUM(D60:D62)</f>
        <v>1305877</v>
      </c>
      <c r="E59" s="32">
        <f t="shared" si="11"/>
        <v>3100802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1990269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4">SUM(D59:M59)</f>
        <v>6396948</v>
      </c>
      <c r="O59" s="45">
        <f t="shared" si="8"/>
        <v>33.78889822048267</v>
      </c>
      <c r="P59" s="10"/>
    </row>
    <row r="60" spans="1:16" ht="15">
      <c r="A60" s="13"/>
      <c r="B60" s="39">
        <v>351.1</v>
      </c>
      <c r="C60" s="21" t="s">
        <v>68</v>
      </c>
      <c r="D60" s="46">
        <v>891009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891009</v>
      </c>
      <c r="O60" s="47">
        <f t="shared" si="8"/>
        <v>4.706340025670686</v>
      </c>
      <c r="P60" s="9"/>
    </row>
    <row r="61" spans="1:16" ht="15">
      <c r="A61" s="13"/>
      <c r="B61" s="39">
        <v>354</v>
      </c>
      <c r="C61" s="21" t="s">
        <v>69</v>
      </c>
      <c r="D61" s="46">
        <v>414868</v>
      </c>
      <c r="E61" s="46">
        <v>0</v>
      </c>
      <c r="F61" s="46">
        <v>0</v>
      </c>
      <c r="G61" s="46">
        <v>0</v>
      </c>
      <c r="H61" s="46">
        <v>0</v>
      </c>
      <c r="I61" s="46">
        <v>1990269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2405137</v>
      </c>
      <c r="O61" s="47">
        <f t="shared" si="8"/>
        <v>12.7040159306152</v>
      </c>
      <c r="P61" s="9"/>
    </row>
    <row r="62" spans="1:16" ht="15">
      <c r="A62" s="13"/>
      <c r="B62" s="39">
        <v>359</v>
      </c>
      <c r="C62" s="21" t="s">
        <v>70</v>
      </c>
      <c r="D62" s="46">
        <v>0</v>
      </c>
      <c r="E62" s="46">
        <v>3100802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3100802</v>
      </c>
      <c r="O62" s="47">
        <f t="shared" si="8"/>
        <v>16.37854226419679</v>
      </c>
      <c r="P62" s="9"/>
    </row>
    <row r="63" spans="1:16" ht="15.75">
      <c r="A63" s="29" t="s">
        <v>3</v>
      </c>
      <c r="B63" s="30"/>
      <c r="C63" s="31"/>
      <c r="D63" s="32">
        <f aca="true" t="shared" si="13" ref="D63:M63">SUM(D64:D71)</f>
        <v>39834365</v>
      </c>
      <c r="E63" s="32">
        <f t="shared" si="13"/>
        <v>3528791</v>
      </c>
      <c r="F63" s="32">
        <f t="shared" si="13"/>
        <v>413929</v>
      </c>
      <c r="G63" s="32">
        <f t="shared" si="13"/>
        <v>2358719</v>
      </c>
      <c r="H63" s="32">
        <f t="shared" si="13"/>
        <v>1625673</v>
      </c>
      <c r="I63" s="32">
        <f t="shared" si="13"/>
        <v>9354603</v>
      </c>
      <c r="J63" s="32">
        <f t="shared" si="13"/>
        <v>4037871</v>
      </c>
      <c r="K63" s="32">
        <f t="shared" si="13"/>
        <v>158823336</v>
      </c>
      <c r="L63" s="32">
        <f t="shared" si="13"/>
        <v>0</v>
      </c>
      <c r="M63" s="32">
        <f t="shared" si="13"/>
        <v>1101</v>
      </c>
      <c r="N63" s="32">
        <f t="shared" si="12"/>
        <v>219978388</v>
      </c>
      <c r="O63" s="45">
        <f t="shared" si="8"/>
        <v>1161.9333724203866</v>
      </c>
      <c r="P63" s="10"/>
    </row>
    <row r="64" spans="1:16" ht="15">
      <c r="A64" s="12"/>
      <c r="B64" s="25">
        <v>361.1</v>
      </c>
      <c r="C64" s="20" t="s">
        <v>71</v>
      </c>
      <c r="D64" s="46">
        <v>5024611</v>
      </c>
      <c r="E64" s="46">
        <v>2128704</v>
      </c>
      <c r="F64" s="46">
        <v>413929</v>
      </c>
      <c r="G64" s="46">
        <v>2347636</v>
      </c>
      <c r="H64" s="46">
        <v>1061404</v>
      </c>
      <c r="I64" s="46">
        <v>0</v>
      </c>
      <c r="J64" s="46">
        <v>1982991</v>
      </c>
      <c r="K64" s="46">
        <v>8300265</v>
      </c>
      <c r="L64" s="46">
        <v>0</v>
      </c>
      <c r="M64" s="46">
        <v>0</v>
      </c>
      <c r="N64" s="46">
        <f t="shared" si="12"/>
        <v>21259540</v>
      </c>
      <c r="O64" s="47">
        <f t="shared" si="8"/>
        <v>112.29361771805557</v>
      </c>
      <c r="P64" s="9"/>
    </row>
    <row r="65" spans="1:16" ht="15">
      <c r="A65" s="12"/>
      <c r="B65" s="25">
        <v>361.2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28599607</v>
      </c>
      <c r="L65" s="46">
        <v>0</v>
      </c>
      <c r="M65" s="46">
        <v>0</v>
      </c>
      <c r="N65" s="46">
        <f aca="true" t="shared" si="14" ref="N65:N71">SUM(D65:M65)</f>
        <v>28599607</v>
      </c>
      <c r="O65" s="47">
        <f t="shared" si="8"/>
        <v>151.06410276725774</v>
      </c>
      <c r="P65" s="9"/>
    </row>
    <row r="66" spans="1:16" ht="15">
      <c r="A66" s="12"/>
      <c r="B66" s="25">
        <v>361.3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74320441</v>
      </c>
      <c r="L66" s="46">
        <v>0</v>
      </c>
      <c r="M66" s="46">
        <v>0</v>
      </c>
      <c r="N66" s="46">
        <f t="shared" si="14"/>
        <v>74320441</v>
      </c>
      <c r="O66" s="47">
        <f t="shared" si="8"/>
        <v>392.56311238584203</v>
      </c>
      <c r="P66" s="9"/>
    </row>
    <row r="67" spans="1:16" ht="15">
      <c r="A67" s="12"/>
      <c r="B67" s="25">
        <v>362</v>
      </c>
      <c r="C67" s="20" t="s">
        <v>74</v>
      </c>
      <c r="D67" s="46">
        <v>4307167</v>
      </c>
      <c r="E67" s="46">
        <v>160000</v>
      </c>
      <c r="F67" s="46">
        <v>0</v>
      </c>
      <c r="G67" s="46">
        <v>0</v>
      </c>
      <c r="H67" s="46">
        <v>0</v>
      </c>
      <c r="I67" s="46">
        <v>4308276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8775443</v>
      </c>
      <c r="O67" s="47">
        <f t="shared" si="8"/>
        <v>46.352190195488085</v>
      </c>
      <c r="P67" s="9"/>
    </row>
    <row r="68" spans="1:16" ht="15">
      <c r="A68" s="12"/>
      <c r="B68" s="25">
        <v>364</v>
      </c>
      <c r="C68" s="20" t="s">
        <v>134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523550</v>
      </c>
      <c r="J68" s="46">
        <v>582421</v>
      </c>
      <c r="K68" s="46">
        <v>0</v>
      </c>
      <c r="L68" s="46">
        <v>0</v>
      </c>
      <c r="M68" s="46">
        <v>0</v>
      </c>
      <c r="N68" s="46">
        <f t="shared" si="14"/>
        <v>1105971</v>
      </c>
      <c r="O68" s="47">
        <f t="shared" si="8"/>
        <v>5.841776665029236</v>
      </c>
      <c r="P68" s="9"/>
    </row>
    <row r="69" spans="1:16" ht="15">
      <c r="A69" s="12"/>
      <c r="B69" s="25">
        <v>366</v>
      </c>
      <c r="C69" s="20" t="s">
        <v>76</v>
      </c>
      <c r="D69" s="46">
        <v>509141</v>
      </c>
      <c r="E69" s="46">
        <v>38205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547346</v>
      </c>
      <c r="O69" s="47">
        <f aca="true" t="shared" si="15" ref="O69:O79">(N69/O$81)</f>
        <v>2.891100300547747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47481522</v>
      </c>
      <c r="L70" s="46">
        <v>0</v>
      </c>
      <c r="M70" s="46">
        <v>0</v>
      </c>
      <c r="N70" s="46">
        <f t="shared" si="14"/>
        <v>47481522</v>
      </c>
      <c r="O70" s="47">
        <f t="shared" si="15"/>
        <v>250.7990238800767</v>
      </c>
      <c r="P70" s="9"/>
    </row>
    <row r="71" spans="1:16" ht="15">
      <c r="A71" s="12"/>
      <c r="B71" s="25">
        <v>369.9</v>
      </c>
      <c r="C71" s="20" t="s">
        <v>78</v>
      </c>
      <c r="D71" s="46">
        <v>29993446</v>
      </c>
      <c r="E71" s="46">
        <v>1201882</v>
      </c>
      <c r="F71" s="46">
        <v>0</v>
      </c>
      <c r="G71" s="46">
        <v>11083</v>
      </c>
      <c r="H71" s="46">
        <v>564269</v>
      </c>
      <c r="I71" s="46">
        <v>4522777</v>
      </c>
      <c r="J71" s="46">
        <v>1472459</v>
      </c>
      <c r="K71" s="46">
        <v>121501</v>
      </c>
      <c r="L71" s="46">
        <v>0</v>
      </c>
      <c r="M71" s="46">
        <v>1101</v>
      </c>
      <c r="N71" s="46">
        <f t="shared" si="14"/>
        <v>37888518</v>
      </c>
      <c r="O71" s="47">
        <f t="shared" si="15"/>
        <v>200.12844850808943</v>
      </c>
      <c r="P71" s="9"/>
    </row>
    <row r="72" spans="1:16" ht="15.75">
      <c r="A72" s="29" t="s">
        <v>50</v>
      </c>
      <c r="B72" s="30"/>
      <c r="C72" s="31"/>
      <c r="D72" s="32">
        <f aca="true" t="shared" si="16" ref="D72:M72">SUM(D73:D78)</f>
        <v>11722281</v>
      </c>
      <c r="E72" s="32">
        <f t="shared" si="16"/>
        <v>8905883</v>
      </c>
      <c r="F72" s="32">
        <f t="shared" si="16"/>
        <v>197823649</v>
      </c>
      <c r="G72" s="32">
        <f t="shared" si="16"/>
        <v>190534126</v>
      </c>
      <c r="H72" s="32">
        <f t="shared" si="16"/>
        <v>0</v>
      </c>
      <c r="I72" s="32">
        <f t="shared" si="16"/>
        <v>25398321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aca="true" t="shared" si="17" ref="N72:N79">SUM(D72:M72)</f>
        <v>434384260</v>
      </c>
      <c r="O72" s="45">
        <f t="shared" si="15"/>
        <v>2294.4325246538947</v>
      </c>
      <c r="P72" s="9"/>
    </row>
    <row r="73" spans="1:16" ht="15">
      <c r="A73" s="12"/>
      <c r="B73" s="25">
        <v>381</v>
      </c>
      <c r="C73" s="20" t="s">
        <v>79</v>
      </c>
      <c r="D73" s="46">
        <v>11722281</v>
      </c>
      <c r="E73" s="46">
        <v>8905883</v>
      </c>
      <c r="F73" s="46">
        <v>30668649</v>
      </c>
      <c r="G73" s="46">
        <v>9247505</v>
      </c>
      <c r="H73" s="46">
        <v>0</v>
      </c>
      <c r="I73" s="46">
        <v>10258724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70803042</v>
      </c>
      <c r="O73" s="47">
        <f t="shared" si="15"/>
        <v>373.98409051293834</v>
      </c>
      <c r="P73" s="9"/>
    </row>
    <row r="74" spans="1:16" ht="15">
      <c r="A74" s="12"/>
      <c r="B74" s="25">
        <v>384</v>
      </c>
      <c r="C74" s="20" t="s">
        <v>80</v>
      </c>
      <c r="D74" s="46">
        <v>0</v>
      </c>
      <c r="E74" s="46">
        <v>0</v>
      </c>
      <c r="F74" s="46">
        <v>0</v>
      </c>
      <c r="G74" s="46">
        <v>181286621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181286621</v>
      </c>
      <c r="O74" s="47">
        <f t="shared" si="15"/>
        <v>957.5621352095119</v>
      </c>
      <c r="P74" s="9"/>
    </row>
    <row r="75" spans="1:16" ht="15">
      <c r="A75" s="12"/>
      <c r="B75" s="25">
        <v>385</v>
      </c>
      <c r="C75" s="20" t="s">
        <v>110</v>
      </c>
      <c r="D75" s="46">
        <v>0</v>
      </c>
      <c r="E75" s="46">
        <v>0</v>
      </c>
      <c r="F75" s="46">
        <v>167155000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167155000</v>
      </c>
      <c r="O75" s="47">
        <f t="shared" si="15"/>
        <v>882.9184295455866</v>
      </c>
      <c r="P75" s="9"/>
    </row>
    <row r="76" spans="1:16" ht="15">
      <c r="A76" s="12"/>
      <c r="B76" s="25">
        <v>389.1</v>
      </c>
      <c r="C76" s="20" t="s">
        <v>135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8375535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8375535</v>
      </c>
      <c r="O76" s="47">
        <f t="shared" si="15"/>
        <v>44.23986245582899</v>
      </c>
      <c r="P76" s="9"/>
    </row>
    <row r="77" spans="1:16" ht="15">
      <c r="A77" s="12"/>
      <c r="B77" s="25">
        <v>389.2</v>
      </c>
      <c r="C77" s="20" t="s">
        <v>136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3257783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3257783</v>
      </c>
      <c r="O77" s="47">
        <f t="shared" si="15"/>
        <v>17.207721277618436</v>
      </c>
      <c r="P77" s="9"/>
    </row>
    <row r="78" spans="1:16" ht="15.75" thickBot="1">
      <c r="A78" s="12"/>
      <c r="B78" s="25">
        <v>389.8</v>
      </c>
      <c r="C78" s="20" t="s">
        <v>137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3506279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3506279</v>
      </c>
      <c r="O78" s="47">
        <f t="shared" si="15"/>
        <v>18.520285652410458</v>
      </c>
      <c r="P78" s="9"/>
    </row>
    <row r="79" spans="1:119" ht="16.5" thickBot="1">
      <c r="A79" s="14" t="s">
        <v>66</v>
      </c>
      <c r="B79" s="23"/>
      <c r="C79" s="22"/>
      <c r="D79" s="15">
        <f aca="true" t="shared" si="18" ref="D79:M79">SUM(D5,D14,D22,D42,D59,D63,D72)</f>
        <v>369852950</v>
      </c>
      <c r="E79" s="15">
        <f t="shared" si="18"/>
        <v>90056593</v>
      </c>
      <c r="F79" s="15">
        <f t="shared" si="18"/>
        <v>206813379</v>
      </c>
      <c r="G79" s="15">
        <f t="shared" si="18"/>
        <v>197420454</v>
      </c>
      <c r="H79" s="15">
        <f t="shared" si="18"/>
        <v>1625673</v>
      </c>
      <c r="I79" s="15">
        <f t="shared" si="18"/>
        <v>245188422</v>
      </c>
      <c r="J79" s="15">
        <f t="shared" si="18"/>
        <v>99919683</v>
      </c>
      <c r="K79" s="15">
        <f t="shared" si="18"/>
        <v>158823336</v>
      </c>
      <c r="L79" s="15">
        <f t="shared" si="18"/>
        <v>0</v>
      </c>
      <c r="M79" s="15">
        <f t="shared" si="18"/>
        <v>125726</v>
      </c>
      <c r="N79" s="15">
        <f t="shared" si="17"/>
        <v>1369826216</v>
      </c>
      <c r="O79" s="38">
        <f t="shared" si="15"/>
        <v>7235.468944279821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163</v>
      </c>
      <c r="M81" s="51"/>
      <c r="N81" s="51"/>
      <c r="O81" s="43">
        <v>189321</v>
      </c>
    </row>
    <row r="82" spans="1:15" ht="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193847598</v>
      </c>
      <c r="E5" s="27">
        <f t="shared" si="0"/>
        <v>0</v>
      </c>
      <c r="F5" s="27">
        <f t="shared" si="0"/>
        <v>2233302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116630</v>
      </c>
      <c r="N5" s="28">
        <f aca="true" t="shared" si="1" ref="N5:N15">SUM(D5:M5)</f>
        <v>196197530</v>
      </c>
      <c r="O5" s="33">
        <f aca="true" t="shared" si="2" ref="O5:O36">(N5/O$78)</f>
        <v>1053.5792610890344</v>
      </c>
      <c r="P5" s="6"/>
    </row>
    <row r="6" spans="1:16" ht="15">
      <c r="A6" s="12"/>
      <c r="B6" s="25">
        <v>311</v>
      </c>
      <c r="C6" s="20" t="s">
        <v>2</v>
      </c>
      <c r="D6" s="46">
        <v>143766417</v>
      </c>
      <c r="E6" s="46">
        <v>0</v>
      </c>
      <c r="F6" s="46">
        <v>2233302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116630</v>
      </c>
      <c r="N6" s="46">
        <f t="shared" si="1"/>
        <v>146116349</v>
      </c>
      <c r="O6" s="47">
        <f t="shared" si="2"/>
        <v>784.6436956288261</v>
      </c>
      <c r="P6" s="9"/>
    </row>
    <row r="7" spans="1:16" ht="15">
      <c r="A7" s="12"/>
      <c r="B7" s="25">
        <v>312.51</v>
      </c>
      <c r="C7" s="20" t="s">
        <v>95</v>
      </c>
      <c r="D7" s="46">
        <v>3840691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3840691</v>
      </c>
      <c r="O7" s="47">
        <f t="shared" si="2"/>
        <v>20.624481795725487</v>
      </c>
      <c r="P7" s="9"/>
    </row>
    <row r="8" spans="1:16" ht="15">
      <c r="A8" s="12"/>
      <c r="B8" s="25">
        <v>312.52</v>
      </c>
      <c r="C8" s="20" t="s">
        <v>123</v>
      </c>
      <c r="D8" s="46">
        <v>2902499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2902499</v>
      </c>
      <c r="O8" s="47">
        <f t="shared" si="2"/>
        <v>15.586397809043067</v>
      </c>
      <c r="P8" s="9"/>
    </row>
    <row r="9" spans="1:16" ht="15">
      <c r="A9" s="12"/>
      <c r="B9" s="25">
        <v>314.1</v>
      </c>
      <c r="C9" s="20" t="s">
        <v>10</v>
      </c>
      <c r="D9" s="46">
        <v>21415178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21415178</v>
      </c>
      <c r="O9" s="47">
        <f t="shared" si="2"/>
        <v>114.99934486091719</v>
      </c>
      <c r="P9" s="9"/>
    </row>
    <row r="10" spans="1:16" ht="15">
      <c r="A10" s="12"/>
      <c r="B10" s="25">
        <v>314.3</v>
      </c>
      <c r="C10" s="20" t="s">
        <v>11</v>
      </c>
      <c r="D10" s="46">
        <v>6755372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6755372</v>
      </c>
      <c r="O10" s="47">
        <f t="shared" si="2"/>
        <v>36.276296853184405</v>
      </c>
      <c r="P10" s="9"/>
    </row>
    <row r="11" spans="1:16" ht="15">
      <c r="A11" s="12"/>
      <c r="B11" s="25">
        <v>314.4</v>
      </c>
      <c r="C11" s="20" t="s">
        <v>13</v>
      </c>
      <c r="D11" s="46">
        <v>569325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569325</v>
      </c>
      <c r="O11" s="47">
        <f t="shared" si="2"/>
        <v>3.0572709698206424</v>
      </c>
      <c r="P11" s="9"/>
    </row>
    <row r="12" spans="1:16" ht="15">
      <c r="A12" s="12"/>
      <c r="B12" s="25">
        <v>315</v>
      </c>
      <c r="C12" s="20" t="s">
        <v>124</v>
      </c>
      <c r="D12" s="46">
        <v>11438640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11438640</v>
      </c>
      <c r="O12" s="47">
        <f t="shared" si="2"/>
        <v>61.42541080442487</v>
      </c>
      <c r="P12" s="9"/>
    </row>
    <row r="13" spans="1:16" ht="15">
      <c r="A13" s="12"/>
      <c r="B13" s="25">
        <v>316</v>
      </c>
      <c r="C13" s="20" t="s">
        <v>125</v>
      </c>
      <c r="D13" s="46">
        <v>3159476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3159476</v>
      </c>
      <c r="O13" s="47">
        <f t="shared" si="2"/>
        <v>16.966362367092685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SUM(D15:D21)</f>
        <v>64058520</v>
      </c>
      <c r="E14" s="32">
        <f t="shared" si="3"/>
        <v>23703210</v>
      </c>
      <c r="F14" s="32">
        <f t="shared" si="3"/>
        <v>0</v>
      </c>
      <c r="G14" s="32">
        <f t="shared" si="3"/>
        <v>3566419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91328149</v>
      </c>
      <c r="O14" s="45">
        <f t="shared" si="2"/>
        <v>490.43147352593707</v>
      </c>
      <c r="P14" s="10"/>
    </row>
    <row r="15" spans="1:16" ht="15">
      <c r="A15" s="12"/>
      <c r="B15" s="25">
        <v>322</v>
      </c>
      <c r="C15" s="20" t="s">
        <v>0</v>
      </c>
      <c r="D15" s="46">
        <v>379427</v>
      </c>
      <c r="E15" s="46">
        <v>22605110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22984537</v>
      </c>
      <c r="O15" s="47">
        <f t="shared" si="2"/>
        <v>123.42679089249275</v>
      </c>
      <c r="P15" s="9"/>
    </row>
    <row r="16" spans="1:16" ht="15">
      <c r="A16" s="12"/>
      <c r="B16" s="25">
        <v>323.1</v>
      </c>
      <c r="C16" s="20" t="s">
        <v>16</v>
      </c>
      <c r="D16" s="46">
        <v>16593753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16593753</v>
      </c>
      <c r="O16" s="47">
        <f t="shared" si="2"/>
        <v>89.1083288583396</v>
      </c>
      <c r="P16" s="9"/>
    </row>
    <row r="17" spans="1:16" ht="15">
      <c r="A17" s="12"/>
      <c r="B17" s="25">
        <v>323.4</v>
      </c>
      <c r="C17" s="20" t="s">
        <v>17</v>
      </c>
      <c r="D17" s="46">
        <v>538090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538090</v>
      </c>
      <c r="O17" s="47">
        <f t="shared" si="2"/>
        <v>2.8895392546450434</v>
      </c>
      <c r="P17" s="9"/>
    </row>
    <row r="18" spans="1:16" ht="15">
      <c r="A18" s="12"/>
      <c r="B18" s="25">
        <v>323.7</v>
      </c>
      <c r="C18" s="20" t="s">
        <v>146</v>
      </c>
      <c r="D18" s="46">
        <v>7082938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7082938</v>
      </c>
      <c r="O18" s="47">
        <f t="shared" si="2"/>
        <v>38.035323810546664</v>
      </c>
      <c r="P18" s="9"/>
    </row>
    <row r="19" spans="1:16" ht="15">
      <c r="A19" s="12"/>
      <c r="B19" s="25">
        <v>324.62</v>
      </c>
      <c r="C19" s="20" t="s">
        <v>18</v>
      </c>
      <c r="D19" s="46">
        <v>778771</v>
      </c>
      <c r="E19" s="46">
        <v>0</v>
      </c>
      <c r="F19" s="46">
        <v>0</v>
      </c>
      <c r="G19" s="46">
        <v>3538089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4316860</v>
      </c>
      <c r="O19" s="47">
        <f t="shared" si="2"/>
        <v>23.181505745891954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0</v>
      </c>
      <c r="F20" s="46">
        <v>0</v>
      </c>
      <c r="G20" s="46">
        <v>28330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28330</v>
      </c>
      <c r="O20" s="47">
        <f t="shared" si="2"/>
        <v>0.15213188701535818</v>
      </c>
      <c r="P20" s="9"/>
    </row>
    <row r="21" spans="1:16" ht="15">
      <c r="A21" s="12"/>
      <c r="B21" s="25">
        <v>325.2</v>
      </c>
      <c r="C21" s="20" t="s">
        <v>20</v>
      </c>
      <c r="D21" s="46">
        <v>38685541</v>
      </c>
      <c r="E21" s="46">
        <v>1098100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39783641</v>
      </c>
      <c r="O21" s="47">
        <f t="shared" si="2"/>
        <v>213.6378530770057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SUM(D23:D40)</f>
        <v>22023592</v>
      </c>
      <c r="E22" s="32">
        <f t="shared" si="5"/>
        <v>26959009</v>
      </c>
      <c r="F22" s="32">
        <f t="shared" si="5"/>
        <v>0</v>
      </c>
      <c r="G22" s="32">
        <f t="shared" si="5"/>
        <v>818115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aca="true" t="shared" si="6" ref="N22:N27">SUM(D22:M22)</f>
        <v>49800716</v>
      </c>
      <c r="O22" s="45">
        <f t="shared" si="2"/>
        <v>267.42947051874125</v>
      </c>
      <c r="P22" s="10"/>
    </row>
    <row r="23" spans="1:16" ht="15">
      <c r="A23" s="12"/>
      <c r="B23" s="25">
        <v>331.1</v>
      </c>
      <c r="C23" s="20" t="s">
        <v>100</v>
      </c>
      <c r="D23" s="46">
        <v>82244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82244</v>
      </c>
      <c r="O23" s="47">
        <f t="shared" si="2"/>
        <v>0.44164966169047365</v>
      </c>
      <c r="P23" s="9"/>
    </row>
    <row r="24" spans="1:16" ht="15">
      <c r="A24" s="12"/>
      <c r="B24" s="25">
        <v>331.2</v>
      </c>
      <c r="C24" s="20" t="s">
        <v>21</v>
      </c>
      <c r="D24" s="46">
        <v>0</v>
      </c>
      <c r="E24" s="46">
        <v>2252033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2252033</v>
      </c>
      <c r="O24" s="47">
        <f t="shared" si="2"/>
        <v>12.093400279239608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530391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530391</v>
      </c>
      <c r="O25" s="47">
        <f t="shared" si="2"/>
        <v>2.8481956825260446</v>
      </c>
      <c r="P25" s="9"/>
    </row>
    <row r="26" spans="1:16" ht="15">
      <c r="A26" s="12"/>
      <c r="B26" s="25">
        <v>331.5</v>
      </c>
      <c r="C26" s="20" t="s">
        <v>23</v>
      </c>
      <c r="D26" s="46">
        <v>0</v>
      </c>
      <c r="E26" s="46">
        <v>9661115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9661115</v>
      </c>
      <c r="O26" s="47">
        <f t="shared" si="2"/>
        <v>51.880114917839116</v>
      </c>
      <c r="P26" s="9"/>
    </row>
    <row r="27" spans="1:16" ht="15">
      <c r="A27" s="12"/>
      <c r="B27" s="25">
        <v>331.7</v>
      </c>
      <c r="C27" s="20" t="s">
        <v>24</v>
      </c>
      <c r="D27" s="46">
        <v>0</v>
      </c>
      <c r="E27" s="46">
        <v>175621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175621</v>
      </c>
      <c r="O27" s="47">
        <f t="shared" si="2"/>
        <v>0.9430834496831705</v>
      </c>
      <c r="P27" s="9"/>
    </row>
    <row r="28" spans="1:16" ht="15">
      <c r="A28" s="12"/>
      <c r="B28" s="25">
        <v>334.41</v>
      </c>
      <c r="C28" s="20" t="s">
        <v>102</v>
      </c>
      <c r="D28" s="46">
        <v>0</v>
      </c>
      <c r="E28" s="46">
        <v>356164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356164</v>
      </c>
      <c r="O28" s="47">
        <f t="shared" si="2"/>
        <v>1.9125980023627966</v>
      </c>
      <c r="P28" s="9"/>
    </row>
    <row r="29" spans="1:16" ht="15">
      <c r="A29" s="12"/>
      <c r="B29" s="25">
        <v>334.5</v>
      </c>
      <c r="C29" s="20" t="s">
        <v>29</v>
      </c>
      <c r="D29" s="46">
        <v>0</v>
      </c>
      <c r="E29" s="46">
        <v>489373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489373</v>
      </c>
      <c r="O29" s="47">
        <f t="shared" si="2"/>
        <v>2.6279293308989367</v>
      </c>
      <c r="P29" s="9"/>
    </row>
    <row r="30" spans="1:16" ht="15">
      <c r="A30" s="12"/>
      <c r="B30" s="25">
        <v>335.12</v>
      </c>
      <c r="C30" s="20" t="s">
        <v>126</v>
      </c>
      <c r="D30" s="46">
        <v>4552550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4552550</v>
      </c>
      <c r="O30" s="47">
        <f t="shared" si="2"/>
        <v>24.447159273977018</v>
      </c>
      <c r="P30" s="9"/>
    </row>
    <row r="31" spans="1:16" ht="15">
      <c r="A31" s="12"/>
      <c r="B31" s="25">
        <v>335.14</v>
      </c>
      <c r="C31" s="20" t="s">
        <v>127</v>
      </c>
      <c r="D31" s="46">
        <v>34484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34484</v>
      </c>
      <c r="O31" s="47">
        <f t="shared" si="2"/>
        <v>0.18517882074965095</v>
      </c>
      <c r="P31" s="9"/>
    </row>
    <row r="32" spans="1:16" ht="15">
      <c r="A32" s="12"/>
      <c r="B32" s="25">
        <v>335.15</v>
      </c>
      <c r="C32" s="20" t="s">
        <v>128</v>
      </c>
      <c r="D32" s="46">
        <v>314566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314566</v>
      </c>
      <c r="O32" s="47">
        <f t="shared" si="2"/>
        <v>1.689217055096123</v>
      </c>
      <c r="P32" s="9"/>
    </row>
    <row r="33" spans="1:16" ht="15">
      <c r="A33" s="12"/>
      <c r="B33" s="25">
        <v>335.18</v>
      </c>
      <c r="C33" s="20" t="s">
        <v>129</v>
      </c>
      <c r="D33" s="46">
        <v>12271528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12271528</v>
      </c>
      <c r="O33" s="47">
        <f t="shared" si="2"/>
        <v>65.89801310278166</v>
      </c>
      <c r="P33" s="9"/>
    </row>
    <row r="34" spans="1:16" ht="15">
      <c r="A34" s="12"/>
      <c r="B34" s="25">
        <v>335.21</v>
      </c>
      <c r="C34" s="20" t="s">
        <v>108</v>
      </c>
      <c r="D34" s="46">
        <v>195335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195335</v>
      </c>
      <c r="O34" s="47">
        <f t="shared" si="2"/>
        <v>1.048947481473526</v>
      </c>
      <c r="P34" s="9"/>
    </row>
    <row r="35" spans="1:16" ht="15">
      <c r="A35" s="12"/>
      <c r="B35" s="25">
        <v>335.49</v>
      </c>
      <c r="C35" s="20" t="s">
        <v>36</v>
      </c>
      <c r="D35" s="46">
        <v>1555920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1555920</v>
      </c>
      <c r="O35" s="47">
        <f t="shared" si="2"/>
        <v>8.355278702609816</v>
      </c>
      <c r="P35" s="9"/>
    </row>
    <row r="36" spans="1:16" ht="15">
      <c r="A36" s="12"/>
      <c r="B36" s="25">
        <v>337.1</v>
      </c>
      <c r="C36" s="20" t="s">
        <v>37</v>
      </c>
      <c r="D36" s="46">
        <v>0</v>
      </c>
      <c r="E36" s="46">
        <v>-1748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-1748</v>
      </c>
      <c r="O36" s="47">
        <f t="shared" si="2"/>
        <v>-0.009386746858554397</v>
      </c>
      <c r="P36" s="9"/>
    </row>
    <row r="37" spans="1:16" ht="15">
      <c r="A37" s="12"/>
      <c r="B37" s="25">
        <v>337.2</v>
      </c>
      <c r="C37" s="20" t="s">
        <v>38</v>
      </c>
      <c r="D37" s="46">
        <v>0</v>
      </c>
      <c r="E37" s="46">
        <v>23073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23073</v>
      </c>
      <c r="O37" s="47">
        <f aca="true" t="shared" si="9" ref="O37:O68">(N37/O$78)</f>
        <v>0.12390183653742885</v>
      </c>
      <c r="P37" s="9"/>
    </row>
    <row r="38" spans="1:16" ht="15">
      <c r="A38" s="12"/>
      <c r="B38" s="25">
        <v>337.4</v>
      </c>
      <c r="C38" s="20" t="s">
        <v>40</v>
      </c>
      <c r="D38" s="46">
        <v>0</v>
      </c>
      <c r="E38" s="46">
        <v>15864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15864</v>
      </c>
      <c r="O38" s="47">
        <f t="shared" si="9"/>
        <v>0.08518956073461498</v>
      </c>
      <c r="P38" s="9"/>
    </row>
    <row r="39" spans="1:16" ht="15">
      <c r="A39" s="12"/>
      <c r="B39" s="25">
        <v>337.7</v>
      </c>
      <c r="C39" s="20" t="s">
        <v>41</v>
      </c>
      <c r="D39" s="46">
        <v>0</v>
      </c>
      <c r="E39" s="46">
        <v>231007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231007</v>
      </c>
      <c r="O39" s="47">
        <f t="shared" si="9"/>
        <v>1.2405058532918054</v>
      </c>
      <c r="P39" s="9"/>
    </row>
    <row r="40" spans="1:16" ht="15">
      <c r="A40" s="12"/>
      <c r="B40" s="25">
        <v>338</v>
      </c>
      <c r="C40" s="20" t="s">
        <v>43</v>
      </c>
      <c r="D40" s="46">
        <v>3016965</v>
      </c>
      <c r="E40" s="46">
        <v>13226116</v>
      </c>
      <c r="F40" s="46">
        <v>0</v>
      </c>
      <c r="G40" s="46">
        <v>818115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17061196</v>
      </c>
      <c r="O40" s="47">
        <f t="shared" si="9"/>
        <v>91.61849425410804</v>
      </c>
      <c r="P40" s="9"/>
    </row>
    <row r="41" spans="1:16" ht="15.75">
      <c r="A41" s="29" t="s">
        <v>48</v>
      </c>
      <c r="B41" s="30"/>
      <c r="C41" s="31"/>
      <c r="D41" s="32">
        <f aca="true" t="shared" si="10" ref="D41:M41">SUM(D42:D56)</f>
        <v>24141594</v>
      </c>
      <c r="E41" s="32">
        <f t="shared" si="10"/>
        <v>154127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212368678</v>
      </c>
      <c r="J41" s="32">
        <f t="shared" si="10"/>
        <v>91269420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327933819</v>
      </c>
      <c r="O41" s="45">
        <f t="shared" si="9"/>
        <v>1761.0021426270002</v>
      </c>
      <c r="P41" s="10"/>
    </row>
    <row r="42" spans="1:16" ht="15">
      <c r="A42" s="12"/>
      <c r="B42" s="25">
        <v>341.2</v>
      </c>
      <c r="C42" s="20" t="s">
        <v>130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91269420</v>
      </c>
      <c r="K42" s="46">
        <v>0</v>
      </c>
      <c r="L42" s="46">
        <v>0</v>
      </c>
      <c r="M42" s="46">
        <v>0</v>
      </c>
      <c r="N42" s="46">
        <f aca="true" t="shared" si="11" ref="N42:N56">SUM(D42:M42)</f>
        <v>91269420</v>
      </c>
      <c r="O42" s="47">
        <f t="shared" si="9"/>
        <v>490.11609923746107</v>
      </c>
      <c r="P42" s="9"/>
    </row>
    <row r="43" spans="1:16" ht="15">
      <c r="A43" s="12"/>
      <c r="B43" s="25">
        <v>341.9</v>
      </c>
      <c r="C43" s="20" t="s">
        <v>131</v>
      </c>
      <c r="D43" s="46">
        <v>3434930</v>
      </c>
      <c r="E43" s="46">
        <v>154127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3589057</v>
      </c>
      <c r="O43" s="47">
        <f t="shared" si="9"/>
        <v>19.27320910750725</v>
      </c>
      <c r="P43" s="9"/>
    </row>
    <row r="44" spans="1:16" ht="15">
      <c r="A44" s="12"/>
      <c r="B44" s="25">
        <v>342.1</v>
      </c>
      <c r="C44" s="20" t="s">
        <v>53</v>
      </c>
      <c r="D44" s="46">
        <v>535279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535279</v>
      </c>
      <c r="O44" s="47">
        <f t="shared" si="9"/>
        <v>2.874444205778112</v>
      </c>
      <c r="P44" s="9"/>
    </row>
    <row r="45" spans="1:16" ht="15">
      <c r="A45" s="12"/>
      <c r="B45" s="25">
        <v>342.2</v>
      </c>
      <c r="C45" s="20" t="s">
        <v>54</v>
      </c>
      <c r="D45" s="46">
        <v>2439457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2439457</v>
      </c>
      <c r="O45" s="47">
        <f t="shared" si="9"/>
        <v>13.09986575018795</v>
      </c>
      <c r="P45" s="9"/>
    </row>
    <row r="46" spans="1:16" ht="15">
      <c r="A46" s="12"/>
      <c r="B46" s="25">
        <v>342.6</v>
      </c>
      <c r="C46" s="20" t="s">
        <v>55</v>
      </c>
      <c r="D46" s="46">
        <v>10509189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10509189</v>
      </c>
      <c r="O46" s="47">
        <f t="shared" si="9"/>
        <v>56.434265922027706</v>
      </c>
      <c r="P46" s="9"/>
    </row>
    <row r="47" spans="1:16" ht="15">
      <c r="A47" s="12"/>
      <c r="B47" s="25">
        <v>342.9</v>
      </c>
      <c r="C47" s="20" t="s">
        <v>56</v>
      </c>
      <c r="D47" s="46">
        <v>637808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637808</v>
      </c>
      <c r="O47" s="47">
        <f t="shared" si="9"/>
        <v>3.4250241649661692</v>
      </c>
      <c r="P47" s="9"/>
    </row>
    <row r="48" spans="1:16" ht="15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17441081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17441081</v>
      </c>
      <c r="O48" s="47">
        <f t="shared" si="9"/>
        <v>93.65847384813661</v>
      </c>
      <c r="P48" s="9"/>
    </row>
    <row r="49" spans="1:16" ht="15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155634718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155634718</v>
      </c>
      <c r="O49" s="47">
        <f t="shared" si="9"/>
        <v>835.7572655998282</v>
      </c>
      <c r="P49" s="9"/>
    </row>
    <row r="50" spans="1:16" ht="15">
      <c r="A50" s="12"/>
      <c r="B50" s="25">
        <v>343.8</v>
      </c>
      <c r="C50" s="20" t="s">
        <v>109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3408411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3408411</v>
      </c>
      <c r="O50" s="47">
        <f t="shared" si="9"/>
        <v>18.303141445601977</v>
      </c>
      <c r="P50" s="9"/>
    </row>
    <row r="51" spans="1:16" ht="15">
      <c r="A51" s="12"/>
      <c r="B51" s="25">
        <v>343.9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16008600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16008600</v>
      </c>
      <c r="O51" s="47">
        <f t="shared" si="9"/>
        <v>85.9660616475137</v>
      </c>
      <c r="P51" s="9"/>
    </row>
    <row r="52" spans="1:16" ht="15">
      <c r="A52" s="12"/>
      <c r="B52" s="25">
        <v>344.1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4847003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4847003</v>
      </c>
      <c r="O52" s="47">
        <f t="shared" si="9"/>
        <v>26.028369670282462</v>
      </c>
      <c r="P52" s="9"/>
    </row>
    <row r="53" spans="1:16" ht="15">
      <c r="A53" s="12"/>
      <c r="B53" s="25">
        <v>344.5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15028865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15028865</v>
      </c>
      <c r="O53" s="47">
        <f t="shared" si="9"/>
        <v>80.7048920631511</v>
      </c>
      <c r="P53" s="9"/>
    </row>
    <row r="54" spans="1:16" ht="15">
      <c r="A54" s="12"/>
      <c r="B54" s="25">
        <v>347.2</v>
      </c>
      <c r="C54" s="20" t="s">
        <v>63</v>
      </c>
      <c r="D54" s="46">
        <v>2764686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2764686</v>
      </c>
      <c r="O54" s="47">
        <f t="shared" si="9"/>
        <v>14.846343035119752</v>
      </c>
      <c r="P54" s="9"/>
    </row>
    <row r="55" spans="1:16" ht="15">
      <c r="A55" s="12"/>
      <c r="B55" s="25">
        <v>347.4</v>
      </c>
      <c r="C55" s="20" t="s">
        <v>64</v>
      </c>
      <c r="D55" s="46">
        <v>66627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66627</v>
      </c>
      <c r="O55" s="47">
        <f t="shared" si="9"/>
        <v>0.35778648909891525</v>
      </c>
      <c r="P55" s="9"/>
    </row>
    <row r="56" spans="1:16" ht="15">
      <c r="A56" s="12"/>
      <c r="B56" s="25">
        <v>347.5</v>
      </c>
      <c r="C56" s="20" t="s">
        <v>65</v>
      </c>
      <c r="D56" s="46">
        <v>3753618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3753618</v>
      </c>
      <c r="O56" s="47">
        <f t="shared" si="9"/>
        <v>20.156900440339385</v>
      </c>
      <c r="P56" s="9"/>
    </row>
    <row r="57" spans="1:16" ht="15.75">
      <c r="A57" s="29" t="s">
        <v>49</v>
      </c>
      <c r="B57" s="30"/>
      <c r="C57" s="31"/>
      <c r="D57" s="32">
        <f aca="true" t="shared" si="12" ref="D57:M57">SUM(D58:D60)</f>
        <v>2291687</v>
      </c>
      <c r="E57" s="32">
        <f t="shared" si="12"/>
        <v>3092822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3015902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aca="true" t="shared" si="13" ref="N57:N62">SUM(D57:M57)</f>
        <v>8400411</v>
      </c>
      <c r="O57" s="45">
        <f t="shared" si="9"/>
        <v>45.11014391579852</v>
      </c>
      <c r="P57" s="10"/>
    </row>
    <row r="58" spans="1:16" ht="15">
      <c r="A58" s="13"/>
      <c r="B58" s="39">
        <v>351.1</v>
      </c>
      <c r="C58" s="21" t="s">
        <v>68</v>
      </c>
      <c r="D58" s="46">
        <v>1702494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1702494</v>
      </c>
      <c r="O58" s="47">
        <f t="shared" si="9"/>
        <v>9.142379980668027</v>
      </c>
      <c r="P58" s="9"/>
    </row>
    <row r="59" spans="1:16" ht="15">
      <c r="A59" s="13"/>
      <c r="B59" s="39">
        <v>354</v>
      </c>
      <c r="C59" s="21" t="s">
        <v>69</v>
      </c>
      <c r="D59" s="46">
        <v>589193</v>
      </c>
      <c r="E59" s="46">
        <v>0</v>
      </c>
      <c r="F59" s="46">
        <v>0</v>
      </c>
      <c r="G59" s="46">
        <v>0</v>
      </c>
      <c r="H59" s="46">
        <v>0</v>
      </c>
      <c r="I59" s="46">
        <v>3015902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3605095</v>
      </c>
      <c r="O59" s="47">
        <f t="shared" si="9"/>
        <v>19.359333046933735</v>
      </c>
      <c r="P59" s="9"/>
    </row>
    <row r="60" spans="1:16" ht="15">
      <c r="A60" s="13"/>
      <c r="B60" s="39">
        <v>359</v>
      </c>
      <c r="C60" s="21" t="s">
        <v>70</v>
      </c>
      <c r="D60" s="46">
        <v>0</v>
      </c>
      <c r="E60" s="46">
        <v>3092822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3092822</v>
      </c>
      <c r="O60" s="47">
        <f t="shared" si="9"/>
        <v>16.608430888196757</v>
      </c>
      <c r="P60" s="9"/>
    </row>
    <row r="61" spans="1:16" ht="15.75">
      <c r="A61" s="29" t="s">
        <v>3</v>
      </c>
      <c r="B61" s="30"/>
      <c r="C61" s="31"/>
      <c r="D61" s="32">
        <f aca="true" t="shared" si="14" ref="D61:M61">SUM(D62:D69)</f>
        <v>56053475</v>
      </c>
      <c r="E61" s="32">
        <f t="shared" si="14"/>
        <v>10744978</v>
      </c>
      <c r="F61" s="32">
        <f t="shared" si="14"/>
        <v>431956</v>
      </c>
      <c r="G61" s="32">
        <f t="shared" si="14"/>
        <v>3055665</v>
      </c>
      <c r="H61" s="32">
        <f t="shared" si="14"/>
        <v>1961286</v>
      </c>
      <c r="I61" s="32">
        <f t="shared" si="14"/>
        <v>8267488</v>
      </c>
      <c r="J61" s="32">
        <f t="shared" si="14"/>
        <v>5318569</v>
      </c>
      <c r="K61" s="32">
        <f t="shared" si="14"/>
        <v>114772757</v>
      </c>
      <c r="L61" s="32">
        <f t="shared" si="14"/>
        <v>0</v>
      </c>
      <c r="M61" s="32">
        <f t="shared" si="14"/>
        <v>653</v>
      </c>
      <c r="N61" s="32">
        <f t="shared" si="13"/>
        <v>200606827</v>
      </c>
      <c r="O61" s="45">
        <f t="shared" si="9"/>
        <v>1077.2571528299861</v>
      </c>
      <c r="P61" s="10"/>
    </row>
    <row r="62" spans="1:16" ht="15">
      <c r="A62" s="12"/>
      <c r="B62" s="25">
        <v>361.1</v>
      </c>
      <c r="C62" s="20" t="s">
        <v>71</v>
      </c>
      <c r="D62" s="46">
        <v>5102030</v>
      </c>
      <c r="E62" s="46">
        <v>4334338</v>
      </c>
      <c r="F62" s="46">
        <v>431956</v>
      </c>
      <c r="G62" s="46">
        <v>3032563</v>
      </c>
      <c r="H62" s="46">
        <v>1477634</v>
      </c>
      <c r="I62" s="46">
        <v>0</v>
      </c>
      <c r="J62" s="46">
        <v>2830210</v>
      </c>
      <c r="K62" s="46">
        <v>9522902</v>
      </c>
      <c r="L62" s="46">
        <v>0</v>
      </c>
      <c r="M62" s="46">
        <v>108</v>
      </c>
      <c r="N62" s="46">
        <f t="shared" si="13"/>
        <v>26731741</v>
      </c>
      <c r="O62" s="47">
        <f t="shared" si="9"/>
        <v>143.5492482010525</v>
      </c>
      <c r="P62" s="9"/>
    </row>
    <row r="63" spans="1:16" ht="15">
      <c r="A63" s="12"/>
      <c r="B63" s="25">
        <v>361.2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36373293</v>
      </c>
      <c r="L63" s="46">
        <v>0</v>
      </c>
      <c r="M63" s="46">
        <v>0</v>
      </c>
      <c r="N63" s="46">
        <f aca="true" t="shared" si="15" ref="N63:N69">SUM(D63:M63)</f>
        <v>36373293</v>
      </c>
      <c r="O63" s="47">
        <f t="shared" si="9"/>
        <v>195.32430995596607</v>
      </c>
      <c r="P63" s="9"/>
    </row>
    <row r="64" spans="1:16" ht="15">
      <c r="A64" s="12"/>
      <c r="B64" s="25">
        <v>361.3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14369938</v>
      </c>
      <c r="L64" s="46">
        <v>0</v>
      </c>
      <c r="M64" s="46">
        <v>0</v>
      </c>
      <c r="N64" s="46">
        <f t="shared" si="15"/>
        <v>14369938</v>
      </c>
      <c r="O64" s="47">
        <f t="shared" si="9"/>
        <v>77.16645902695737</v>
      </c>
      <c r="P64" s="9"/>
    </row>
    <row r="65" spans="1:16" ht="15">
      <c r="A65" s="12"/>
      <c r="B65" s="25">
        <v>362</v>
      </c>
      <c r="C65" s="20" t="s">
        <v>74</v>
      </c>
      <c r="D65" s="46">
        <v>4029937</v>
      </c>
      <c r="E65" s="46">
        <v>160000</v>
      </c>
      <c r="F65" s="46">
        <v>0</v>
      </c>
      <c r="G65" s="46">
        <v>0</v>
      </c>
      <c r="H65" s="46">
        <v>0</v>
      </c>
      <c r="I65" s="46">
        <v>3775266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7965203</v>
      </c>
      <c r="O65" s="47">
        <f t="shared" si="9"/>
        <v>42.77308022768768</v>
      </c>
      <c r="P65" s="9"/>
    </row>
    <row r="66" spans="1:16" ht="15">
      <c r="A66" s="12"/>
      <c r="B66" s="25">
        <v>364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1151675</v>
      </c>
      <c r="J66" s="46">
        <v>1160335</v>
      </c>
      <c r="K66" s="46">
        <v>0</v>
      </c>
      <c r="L66" s="46">
        <v>0</v>
      </c>
      <c r="M66" s="46">
        <v>0</v>
      </c>
      <c r="N66" s="46">
        <f t="shared" si="15"/>
        <v>2312010</v>
      </c>
      <c r="O66" s="47">
        <f t="shared" si="9"/>
        <v>12.415476318333154</v>
      </c>
      <c r="P66" s="9"/>
    </row>
    <row r="67" spans="1:16" ht="15">
      <c r="A67" s="12"/>
      <c r="B67" s="25">
        <v>366</v>
      </c>
      <c r="C67" s="20" t="s">
        <v>76</v>
      </c>
      <c r="D67" s="46">
        <v>456211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456211</v>
      </c>
      <c r="O67" s="47">
        <f t="shared" si="9"/>
        <v>2.4498496402105037</v>
      </c>
      <c r="P67" s="9"/>
    </row>
    <row r="68" spans="1:16" ht="15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54302322</v>
      </c>
      <c r="L68" s="46">
        <v>0</v>
      </c>
      <c r="M68" s="46">
        <v>0</v>
      </c>
      <c r="N68" s="46">
        <f t="shared" si="15"/>
        <v>54302322</v>
      </c>
      <c r="O68" s="47">
        <f t="shared" si="9"/>
        <v>291.60306089571475</v>
      </c>
      <c r="P68" s="9"/>
    </row>
    <row r="69" spans="1:16" ht="15">
      <c r="A69" s="12"/>
      <c r="B69" s="25">
        <v>369.9</v>
      </c>
      <c r="C69" s="20" t="s">
        <v>78</v>
      </c>
      <c r="D69" s="46">
        <v>46465297</v>
      </c>
      <c r="E69" s="46">
        <v>6250640</v>
      </c>
      <c r="F69" s="46">
        <v>0</v>
      </c>
      <c r="G69" s="46">
        <v>23102</v>
      </c>
      <c r="H69" s="46">
        <v>483652</v>
      </c>
      <c r="I69" s="46">
        <v>3340547</v>
      </c>
      <c r="J69" s="46">
        <v>1328024</v>
      </c>
      <c r="K69" s="46">
        <v>204302</v>
      </c>
      <c r="L69" s="46">
        <v>0</v>
      </c>
      <c r="M69" s="46">
        <v>545</v>
      </c>
      <c r="N69" s="46">
        <f t="shared" si="15"/>
        <v>58096109</v>
      </c>
      <c r="O69" s="47">
        <f aca="true" t="shared" si="16" ref="O69:O76">(N69/O$78)</f>
        <v>311.975668564064</v>
      </c>
      <c r="P69" s="9"/>
    </row>
    <row r="70" spans="1:16" ht="15.75">
      <c r="A70" s="29" t="s">
        <v>50</v>
      </c>
      <c r="B70" s="30"/>
      <c r="C70" s="31"/>
      <c r="D70" s="32">
        <f aca="true" t="shared" si="17" ref="D70:M70">SUM(D71:D75)</f>
        <v>893577</v>
      </c>
      <c r="E70" s="32">
        <f t="shared" si="17"/>
        <v>8896099</v>
      </c>
      <c r="F70" s="32">
        <f t="shared" si="17"/>
        <v>31647854</v>
      </c>
      <c r="G70" s="32">
        <f t="shared" si="17"/>
        <v>9456983</v>
      </c>
      <c r="H70" s="32">
        <f t="shared" si="17"/>
        <v>0</v>
      </c>
      <c r="I70" s="32">
        <f t="shared" si="17"/>
        <v>37824483</v>
      </c>
      <c r="J70" s="32">
        <f t="shared" si="17"/>
        <v>57549</v>
      </c>
      <c r="K70" s="32">
        <f t="shared" si="17"/>
        <v>0</v>
      </c>
      <c r="L70" s="32">
        <f t="shared" si="17"/>
        <v>0</v>
      </c>
      <c r="M70" s="32">
        <f t="shared" si="17"/>
        <v>0</v>
      </c>
      <c r="N70" s="32">
        <f aca="true" t="shared" si="18" ref="N70:N76">SUM(D70:M70)</f>
        <v>88776545</v>
      </c>
      <c r="O70" s="45">
        <f t="shared" si="16"/>
        <v>476.7293792288691</v>
      </c>
      <c r="P70" s="9"/>
    </row>
    <row r="71" spans="1:16" ht="15">
      <c r="A71" s="12"/>
      <c r="B71" s="25">
        <v>381</v>
      </c>
      <c r="C71" s="20" t="s">
        <v>79</v>
      </c>
      <c r="D71" s="46">
        <v>893577</v>
      </c>
      <c r="E71" s="46">
        <v>8896099</v>
      </c>
      <c r="F71" s="46">
        <v>31647854</v>
      </c>
      <c r="G71" s="46">
        <v>9456983</v>
      </c>
      <c r="H71" s="46">
        <v>0</v>
      </c>
      <c r="I71" s="46">
        <v>10015631</v>
      </c>
      <c r="J71" s="46">
        <v>57549</v>
      </c>
      <c r="K71" s="46">
        <v>0</v>
      </c>
      <c r="L71" s="46">
        <v>0</v>
      </c>
      <c r="M71" s="46">
        <v>0</v>
      </c>
      <c r="N71" s="46">
        <f t="shared" si="18"/>
        <v>60967693</v>
      </c>
      <c r="O71" s="47">
        <f t="shared" si="16"/>
        <v>327.3960530555257</v>
      </c>
      <c r="P71" s="9"/>
    </row>
    <row r="72" spans="1:16" ht="15">
      <c r="A72" s="12"/>
      <c r="B72" s="25">
        <v>389.1</v>
      </c>
      <c r="C72" s="20" t="s">
        <v>135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14518397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14518397</v>
      </c>
      <c r="O72" s="47">
        <f t="shared" si="16"/>
        <v>77.96368274084416</v>
      </c>
      <c r="P72" s="9"/>
    </row>
    <row r="73" spans="1:16" ht="15">
      <c r="A73" s="12"/>
      <c r="B73" s="25">
        <v>389.2</v>
      </c>
      <c r="C73" s="20" t="s">
        <v>136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2783729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2783729</v>
      </c>
      <c r="O73" s="47">
        <f t="shared" si="16"/>
        <v>14.948603801954677</v>
      </c>
      <c r="P73" s="9"/>
    </row>
    <row r="74" spans="1:16" ht="15">
      <c r="A74" s="12"/>
      <c r="B74" s="25">
        <v>389.7</v>
      </c>
      <c r="C74" s="20" t="s">
        <v>159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5846019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5846019</v>
      </c>
      <c r="O74" s="47">
        <f t="shared" si="16"/>
        <v>31.39307807969069</v>
      </c>
      <c r="P74" s="9"/>
    </row>
    <row r="75" spans="1:16" ht="15.75" thickBot="1">
      <c r="A75" s="12"/>
      <c r="B75" s="25">
        <v>389.8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4660707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4660707</v>
      </c>
      <c r="O75" s="47">
        <f t="shared" si="16"/>
        <v>25.027961550853828</v>
      </c>
      <c r="P75" s="9"/>
    </row>
    <row r="76" spans="1:119" ht="16.5" thickBot="1">
      <c r="A76" s="14" t="s">
        <v>66</v>
      </c>
      <c r="B76" s="23"/>
      <c r="C76" s="22"/>
      <c r="D76" s="15">
        <f aca="true" t="shared" si="19" ref="D76:M76">SUM(D5,D14,D22,D41,D57,D61,D70)</f>
        <v>363310043</v>
      </c>
      <c r="E76" s="15">
        <f t="shared" si="19"/>
        <v>73550245</v>
      </c>
      <c r="F76" s="15">
        <f t="shared" si="19"/>
        <v>34313112</v>
      </c>
      <c r="G76" s="15">
        <f t="shared" si="19"/>
        <v>16897182</v>
      </c>
      <c r="H76" s="15">
        <f t="shared" si="19"/>
        <v>1961286</v>
      </c>
      <c r="I76" s="15">
        <f t="shared" si="19"/>
        <v>261476551</v>
      </c>
      <c r="J76" s="15">
        <f t="shared" si="19"/>
        <v>96645538</v>
      </c>
      <c r="K76" s="15">
        <f t="shared" si="19"/>
        <v>114772757</v>
      </c>
      <c r="L76" s="15">
        <f t="shared" si="19"/>
        <v>0</v>
      </c>
      <c r="M76" s="15">
        <f t="shared" si="19"/>
        <v>117283</v>
      </c>
      <c r="N76" s="15">
        <f t="shared" si="18"/>
        <v>963043997</v>
      </c>
      <c r="O76" s="38">
        <f t="shared" si="16"/>
        <v>5171.539023735367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160</v>
      </c>
      <c r="M78" s="51"/>
      <c r="N78" s="51"/>
      <c r="O78" s="43">
        <v>186220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182363117</v>
      </c>
      <c r="E5" s="27">
        <f t="shared" si="0"/>
        <v>0</v>
      </c>
      <c r="F5" s="27">
        <f t="shared" si="0"/>
        <v>2237513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109936</v>
      </c>
      <c r="N5" s="28">
        <f aca="true" t="shared" si="1" ref="N5:N15">SUM(D5:M5)</f>
        <v>184710566</v>
      </c>
      <c r="O5" s="33">
        <f aca="true" t="shared" si="2" ref="O5:O36">(N5/O$81)</f>
        <v>1010.3024498569686</v>
      </c>
      <c r="P5" s="6"/>
    </row>
    <row r="6" spans="1:16" ht="15">
      <c r="A6" s="12"/>
      <c r="B6" s="25">
        <v>311</v>
      </c>
      <c r="C6" s="20" t="s">
        <v>2</v>
      </c>
      <c r="D6" s="46">
        <v>133435133</v>
      </c>
      <c r="E6" s="46">
        <v>0</v>
      </c>
      <c r="F6" s="46">
        <v>2237513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109936</v>
      </c>
      <c r="N6" s="46">
        <f t="shared" si="1"/>
        <v>135782582</v>
      </c>
      <c r="O6" s="47">
        <f t="shared" si="2"/>
        <v>742.6834220328507</v>
      </c>
      <c r="P6" s="9"/>
    </row>
    <row r="7" spans="1:16" ht="15">
      <c r="A7" s="12"/>
      <c r="B7" s="25">
        <v>312.51</v>
      </c>
      <c r="C7" s="20" t="s">
        <v>95</v>
      </c>
      <c r="D7" s="46">
        <v>3712574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3712574</v>
      </c>
      <c r="O7" s="47">
        <f t="shared" si="2"/>
        <v>20.30648645987737</v>
      </c>
      <c r="P7" s="9"/>
    </row>
    <row r="8" spans="1:16" ht="15">
      <c r="A8" s="12"/>
      <c r="B8" s="25">
        <v>312.52</v>
      </c>
      <c r="C8" s="20" t="s">
        <v>123</v>
      </c>
      <c r="D8" s="46">
        <v>2664479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2664479</v>
      </c>
      <c r="O8" s="47">
        <f t="shared" si="2"/>
        <v>14.573771926466003</v>
      </c>
      <c r="P8" s="9"/>
    </row>
    <row r="9" spans="1:16" ht="15">
      <c r="A9" s="12"/>
      <c r="B9" s="25">
        <v>314.1</v>
      </c>
      <c r="C9" s="20" t="s">
        <v>10</v>
      </c>
      <c r="D9" s="46">
        <v>20837151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20837151</v>
      </c>
      <c r="O9" s="47">
        <f t="shared" si="2"/>
        <v>113.97195709605255</v>
      </c>
      <c r="P9" s="9"/>
    </row>
    <row r="10" spans="1:16" ht="15">
      <c r="A10" s="12"/>
      <c r="B10" s="25">
        <v>314.3</v>
      </c>
      <c r="C10" s="20" t="s">
        <v>11</v>
      </c>
      <c r="D10" s="46">
        <v>6106466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6106466</v>
      </c>
      <c r="O10" s="47">
        <f t="shared" si="2"/>
        <v>33.4002417586024</v>
      </c>
      <c r="P10" s="9"/>
    </row>
    <row r="11" spans="1:16" ht="15">
      <c r="A11" s="12"/>
      <c r="B11" s="25">
        <v>314.4</v>
      </c>
      <c r="C11" s="20" t="s">
        <v>13</v>
      </c>
      <c r="D11" s="46">
        <v>583898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583898</v>
      </c>
      <c r="O11" s="47">
        <f t="shared" si="2"/>
        <v>3.1937186520590504</v>
      </c>
      <c r="P11" s="9"/>
    </row>
    <row r="12" spans="1:16" ht="15">
      <c r="A12" s="12"/>
      <c r="B12" s="25">
        <v>315</v>
      </c>
      <c r="C12" s="20" t="s">
        <v>124</v>
      </c>
      <c r="D12" s="46">
        <v>12009892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12009892</v>
      </c>
      <c r="O12" s="47">
        <f t="shared" si="2"/>
        <v>65.68992544864818</v>
      </c>
      <c r="P12" s="9"/>
    </row>
    <row r="13" spans="1:16" ht="15">
      <c r="A13" s="12"/>
      <c r="B13" s="25">
        <v>316</v>
      </c>
      <c r="C13" s="20" t="s">
        <v>125</v>
      </c>
      <c r="D13" s="46">
        <v>3013524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3013524</v>
      </c>
      <c r="O13" s="47">
        <f t="shared" si="2"/>
        <v>16.482926482412335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SUM(D15:D22)</f>
        <v>62700234</v>
      </c>
      <c r="E14" s="32">
        <f t="shared" si="3"/>
        <v>24837588</v>
      </c>
      <c r="F14" s="32">
        <f t="shared" si="3"/>
        <v>0</v>
      </c>
      <c r="G14" s="32">
        <f t="shared" si="3"/>
        <v>6103879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93641701</v>
      </c>
      <c r="O14" s="45">
        <f t="shared" si="2"/>
        <v>512.1874832491918</v>
      </c>
      <c r="P14" s="10"/>
    </row>
    <row r="15" spans="1:16" ht="15">
      <c r="A15" s="12"/>
      <c r="B15" s="25">
        <v>322</v>
      </c>
      <c r="C15" s="20" t="s">
        <v>0</v>
      </c>
      <c r="D15" s="46">
        <v>279789</v>
      </c>
      <c r="E15" s="46">
        <v>23498547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23778336</v>
      </c>
      <c r="O15" s="47">
        <f t="shared" si="2"/>
        <v>130.05921444863176</v>
      </c>
      <c r="P15" s="9"/>
    </row>
    <row r="16" spans="1:16" ht="15">
      <c r="A16" s="12"/>
      <c r="B16" s="25">
        <v>323.1</v>
      </c>
      <c r="C16" s="20" t="s">
        <v>16</v>
      </c>
      <c r="D16" s="46">
        <v>16165386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16165386</v>
      </c>
      <c r="O16" s="47">
        <f t="shared" si="2"/>
        <v>88.41903001197853</v>
      </c>
      <c r="P16" s="9"/>
    </row>
    <row r="17" spans="1:16" ht="15">
      <c r="A17" s="12"/>
      <c r="B17" s="25">
        <v>323.4</v>
      </c>
      <c r="C17" s="20" t="s">
        <v>17</v>
      </c>
      <c r="D17" s="46">
        <v>314749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314749</v>
      </c>
      <c r="O17" s="47">
        <f t="shared" si="2"/>
        <v>1.721567383373353</v>
      </c>
      <c r="P17" s="9"/>
    </row>
    <row r="18" spans="1:16" ht="15">
      <c r="A18" s="12"/>
      <c r="B18" s="25">
        <v>323.7</v>
      </c>
      <c r="C18" s="20" t="s">
        <v>146</v>
      </c>
      <c r="D18" s="46">
        <v>6497866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6497866</v>
      </c>
      <c r="O18" s="47">
        <f t="shared" si="2"/>
        <v>35.54106340967144</v>
      </c>
      <c r="P18" s="9"/>
    </row>
    <row r="19" spans="1:16" ht="15">
      <c r="A19" s="12"/>
      <c r="B19" s="25">
        <v>324.62</v>
      </c>
      <c r="C19" s="20" t="s">
        <v>18</v>
      </c>
      <c r="D19" s="46">
        <v>1179157</v>
      </c>
      <c r="E19" s="46">
        <v>0</v>
      </c>
      <c r="F19" s="46">
        <v>0</v>
      </c>
      <c r="G19" s="46">
        <v>6057579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7236736</v>
      </c>
      <c r="O19" s="47">
        <f t="shared" si="2"/>
        <v>39.582424915357144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0</v>
      </c>
      <c r="F20" s="46">
        <v>0</v>
      </c>
      <c r="G20" s="46">
        <v>46300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46300</v>
      </c>
      <c r="O20" s="47">
        <f t="shared" si="2"/>
        <v>0.25324487083417657</v>
      </c>
      <c r="P20" s="9"/>
    </row>
    <row r="21" spans="1:16" ht="15">
      <c r="A21" s="12"/>
      <c r="B21" s="25">
        <v>325.2</v>
      </c>
      <c r="C21" s="20" t="s">
        <v>20</v>
      </c>
      <c r="D21" s="46">
        <v>38263287</v>
      </c>
      <c r="E21" s="46">
        <v>954287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39217574</v>
      </c>
      <c r="O21" s="47">
        <f t="shared" si="2"/>
        <v>214.5064678630618</v>
      </c>
      <c r="P21" s="9"/>
    </row>
    <row r="22" spans="1:16" ht="15">
      <c r="A22" s="12"/>
      <c r="B22" s="25">
        <v>329</v>
      </c>
      <c r="C22" s="20" t="s">
        <v>147</v>
      </c>
      <c r="D22" s="46">
        <v>0</v>
      </c>
      <c r="E22" s="46">
        <v>384754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0">SUM(D22:M22)</f>
        <v>384754</v>
      </c>
      <c r="O22" s="47">
        <f t="shared" si="2"/>
        <v>2.1044703462836454</v>
      </c>
      <c r="P22" s="9"/>
    </row>
    <row r="23" spans="1:16" ht="15.75">
      <c r="A23" s="29" t="s">
        <v>22</v>
      </c>
      <c r="B23" s="30"/>
      <c r="C23" s="31"/>
      <c r="D23" s="32">
        <f aca="true" t="shared" si="6" ref="D23:M23">SUM(D24:D43)</f>
        <v>21366868</v>
      </c>
      <c r="E23" s="32">
        <f t="shared" si="6"/>
        <v>24124930</v>
      </c>
      <c r="F23" s="32">
        <f t="shared" si="6"/>
        <v>0</v>
      </c>
      <c r="G23" s="32">
        <f t="shared" si="6"/>
        <v>710000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46201798</v>
      </c>
      <c r="O23" s="45">
        <f t="shared" si="2"/>
        <v>252.70774010403278</v>
      </c>
      <c r="P23" s="10"/>
    </row>
    <row r="24" spans="1:16" ht="15">
      <c r="A24" s="12"/>
      <c r="B24" s="25">
        <v>331.1</v>
      </c>
      <c r="C24" s="20" t="s">
        <v>100</v>
      </c>
      <c r="D24" s="46">
        <v>32942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32942</v>
      </c>
      <c r="O24" s="47">
        <f t="shared" si="2"/>
        <v>0.18018126425527958</v>
      </c>
      <c r="P24" s="9"/>
    </row>
    <row r="25" spans="1:16" ht="15">
      <c r="A25" s="12"/>
      <c r="B25" s="25">
        <v>331.2</v>
      </c>
      <c r="C25" s="20" t="s">
        <v>21</v>
      </c>
      <c r="D25" s="46">
        <v>0</v>
      </c>
      <c r="E25" s="46">
        <v>693773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693773</v>
      </c>
      <c r="O25" s="47">
        <f t="shared" si="2"/>
        <v>3.7946966257719046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441997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441997</v>
      </c>
      <c r="O26" s="47">
        <f t="shared" si="2"/>
        <v>2.4175696149912214</v>
      </c>
      <c r="P26" s="9"/>
    </row>
    <row r="27" spans="1:16" ht="15">
      <c r="A27" s="12"/>
      <c r="B27" s="25">
        <v>331.5</v>
      </c>
      <c r="C27" s="20" t="s">
        <v>23</v>
      </c>
      <c r="D27" s="46">
        <v>0</v>
      </c>
      <c r="E27" s="46">
        <v>8831909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8831909</v>
      </c>
      <c r="O27" s="47">
        <f t="shared" si="2"/>
        <v>48.30746552752055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150970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150970</v>
      </c>
      <c r="O28" s="47">
        <f t="shared" si="2"/>
        <v>0.825753307771828</v>
      </c>
      <c r="P28" s="9"/>
    </row>
    <row r="29" spans="1:16" ht="15">
      <c r="A29" s="12"/>
      <c r="B29" s="25">
        <v>331.9</v>
      </c>
      <c r="C29" s="20" t="s">
        <v>156</v>
      </c>
      <c r="D29" s="46">
        <v>0</v>
      </c>
      <c r="E29" s="46">
        <v>63899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63899</v>
      </c>
      <c r="O29" s="47">
        <f t="shared" si="2"/>
        <v>0.3495052700093531</v>
      </c>
      <c r="P29" s="9"/>
    </row>
    <row r="30" spans="1:16" ht="15">
      <c r="A30" s="12"/>
      <c r="B30" s="25">
        <v>334.2</v>
      </c>
      <c r="C30" s="20" t="s">
        <v>25</v>
      </c>
      <c r="D30" s="46">
        <v>0</v>
      </c>
      <c r="E30" s="46">
        <v>39163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39163</v>
      </c>
      <c r="O30" s="47">
        <f t="shared" si="2"/>
        <v>0.21420796709457574</v>
      </c>
      <c r="P30" s="9"/>
    </row>
    <row r="31" spans="1:16" ht="15">
      <c r="A31" s="12"/>
      <c r="B31" s="25">
        <v>334.41</v>
      </c>
      <c r="C31" s="20" t="s">
        <v>102</v>
      </c>
      <c r="D31" s="46">
        <v>0</v>
      </c>
      <c r="E31" s="46">
        <v>470382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470382</v>
      </c>
      <c r="O31" s="47">
        <f t="shared" si="2"/>
        <v>2.572825676732649</v>
      </c>
      <c r="P31" s="9"/>
    </row>
    <row r="32" spans="1:16" ht="15">
      <c r="A32" s="12"/>
      <c r="B32" s="25">
        <v>334.5</v>
      </c>
      <c r="C32" s="20" t="s">
        <v>29</v>
      </c>
      <c r="D32" s="46">
        <v>0</v>
      </c>
      <c r="E32" s="46">
        <v>1148298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1148298</v>
      </c>
      <c r="O32" s="47">
        <f t="shared" si="2"/>
        <v>6.280790036482577</v>
      </c>
      <c r="P32" s="9"/>
    </row>
    <row r="33" spans="1:16" ht="15">
      <c r="A33" s="12"/>
      <c r="B33" s="25">
        <v>334.62</v>
      </c>
      <c r="C33" s="20" t="s">
        <v>152</v>
      </c>
      <c r="D33" s="46">
        <v>0</v>
      </c>
      <c r="E33" s="46">
        <v>105136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105136</v>
      </c>
      <c r="O33" s="47">
        <f t="shared" si="2"/>
        <v>0.5750572946009068</v>
      </c>
      <c r="P33" s="9"/>
    </row>
    <row r="34" spans="1:16" ht="15">
      <c r="A34" s="12"/>
      <c r="B34" s="25">
        <v>335.12</v>
      </c>
      <c r="C34" s="20" t="s">
        <v>126</v>
      </c>
      <c r="D34" s="46">
        <v>4341625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4341625</v>
      </c>
      <c r="O34" s="47">
        <f t="shared" si="2"/>
        <v>23.74717629234194</v>
      </c>
      <c r="P34" s="9"/>
    </row>
    <row r="35" spans="1:16" ht="15">
      <c r="A35" s="12"/>
      <c r="B35" s="25">
        <v>335.14</v>
      </c>
      <c r="C35" s="20" t="s">
        <v>127</v>
      </c>
      <c r="D35" s="46">
        <v>30345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30345</v>
      </c>
      <c r="O35" s="47">
        <f t="shared" si="2"/>
        <v>0.16597657895168658</v>
      </c>
      <c r="P35" s="9"/>
    </row>
    <row r="36" spans="1:16" ht="15">
      <c r="A36" s="12"/>
      <c r="B36" s="25">
        <v>335.15</v>
      </c>
      <c r="C36" s="20" t="s">
        <v>128</v>
      </c>
      <c r="D36" s="46">
        <v>289939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289939</v>
      </c>
      <c r="O36" s="47">
        <f t="shared" si="2"/>
        <v>1.5858653262373719</v>
      </c>
      <c r="P36" s="9"/>
    </row>
    <row r="37" spans="1:16" ht="15">
      <c r="A37" s="12"/>
      <c r="B37" s="25">
        <v>335.18</v>
      </c>
      <c r="C37" s="20" t="s">
        <v>129</v>
      </c>
      <c r="D37" s="46">
        <v>12105676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12105676</v>
      </c>
      <c r="O37" s="47">
        <f aca="true" t="shared" si="8" ref="O37:O68">(N37/O$81)</f>
        <v>66.21383056113156</v>
      </c>
      <c r="P37" s="9"/>
    </row>
    <row r="38" spans="1:16" ht="15">
      <c r="A38" s="12"/>
      <c r="B38" s="25">
        <v>335.21</v>
      </c>
      <c r="C38" s="20" t="s">
        <v>108</v>
      </c>
      <c r="D38" s="46">
        <v>191641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191641</v>
      </c>
      <c r="O38" s="47">
        <f t="shared" si="8"/>
        <v>1.0482095095363377</v>
      </c>
      <c r="P38" s="9"/>
    </row>
    <row r="39" spans="1:16" ht="15">
      <c r="A39" s="12"/>
      <c r="B39" s="25">
        <v>335.49</v>
      </c>
      <c r="C39" s="20" t="s">
        <v>36</v>
      </c>
      <c r="D39" s="46">
        <v>1539449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1539449</v>
      </c>
      <c r="O39" s="47">
        <f t="shared" si="8"/>
        <v>8.420249744293786</v>
      </c>
      <c r="P39" s="9"/>
    </row>
    <row r="40" spans="1:16" ht="15">
      <c r="A40" s="12"/>
      <c r="B40" s="25">
        <v>337.2</v>
      </c>
      <c r="C40" s="20" t="s">
        <v>38</v>
      </c>
      <c r="D40" s="46">
        <v>0</v>
      </c>
      <c r="E40" s="46">
        <v>25255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25255</v>
      </c>
      <c r="O40" s="47">
        <f t="shared" si="8"/>
        <v>0.1381360521148408</v>
      </c>
      <c r="P40" s="9"/>
    </row>
    <row r="41" spans="1:16" ht="15">
      <c r="A41" s="12"/>
      <c r="B41" s="25">
        <v>337.7</v>
      </c>
      <c r="C41" s="20" t="s">
        <v>41</v>
      </c>
      <c r="D41" s="46">
        <v>0</v>
      </c>
      <c r="E41" s="46">
        <v>228034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228034</v>
      </c>
      <c r="O41" s="47">
        <f t="shared" si="8"/>
        <v>1.2472665415939659</v>
      </c>
      <c r="P41" s="9"/>
    </row>
    <row r="42" spans="1:16" ht="15">
      <c r="A42" s="12"/>
      <c r="B42" s="25">
        <v>337.9</v>
      </c>
      <c r="C42" s="20" t="s">
        <v>42</v>
      </c>
      <c r="D42" s="46">
        <v>0</v>
      </c>
      <c r="E42" s="46">
        <v>26514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26514</v>
      </c>
      <c r="O42" s="47">
        <f t="shared" si="8"/>
        <v>0.14502234352694077</v>
      </c>
      <c r="P42" s="9"/>
    </row>
    <row r="43" spans="1:16" ht="15">
      <c r="A43" s="12"/>
      <c r="B43" s="25">
        <v>338</v>
      </c>
      <c r="C43" s="20" t="s">
        <v>43</v>
      </c>
      <c r="D43" s="46">
        <v>2835251</v>
      </c>
      <c r="E43" s="46">
        <v>11899600</v>
      </c>
      <c r="F43" s="46">
        <v>0</v>
      </c>
      <c r="G43" s="46">
        <v>710000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15444851</v>
      </c>
      <c r="O43" s="47">
        <f t="shared" si="8"/>
        <v>84.47795456907349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SUM(D45:D59)</f>
        <v>23524593</v>
      </c>
      <c r="E44" s="32">
        <f t="shared" si="9"/>
        <v>196184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190713822</v>
      </c>
      <c r="J44" s="32">
        <f t="shared" si="9"/>
        <v>85293243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299727842</v>
      </c>
      <c r="O44" s="45">
        <f t="shared" si="8"/>
        <v>1639.4068819156907</v>
      </c>
      <c r="P44" s="10"/>
    </row>
    <row r="45" spans="1:16" ht="15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85293243</v>
      </c>
      <c r="K45" s="46">
        <v>0</v>
      </c>
      <c r="L45" s="46">
        <v>0</v>
      </c>
      <c r="M45" s="46">
        <v>0</v>
      </c>
      <c r="N45" s="46">
        <f aca="true" t="shared" si="10" ref="N45:N59">SUM(D45:M45)</f>
        <v>85293243</v>
      </c>
      <c r="O45" s="47">
        <f t="shared" si="8"/>
        <v>466.5243262756595</v>
      </c>
      <c r="P45" s="9"/>
    </row>
    <row r="46" spans="1:16" ht="15">
      <c r="A46" s="12"/>
      <c r="B46" s="25">
        <v>341.9</v>
      </c>
      <c r="C46" s="20" t="s">
        <v>131</v>
      </c>
      <c r="D46" s="46">
        <v>2395111</v>
      </c>
      <c r="E46" s="46">
        <v>103899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2499010</v>
      </c>
      <c r="O46" s="47">
        <f t="shared" si="8"/>
        <v>13.66871413959645</v>
      </c>
      <c r="P46" s="9"/>
    </row>
    <row r="47" spans="1:16" ht="15">
      <c r="A47" s="12"/>
      <c r="B47" s="25">
        <v>342.1</v>
      </c>
      <c r="C47" s="20" t="s">
        <v>53</v>
      </c>
      <c r="D47" s="46">
        <v>498175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498175</v>
      </c>
      <c r="O47" s="47">
        <f t="shared" si="8"/>
        <v>2.7248437047044476</v>
      </c>
      <c r="P47" s="9"/>
    </row>
    <row r="48" spans="1:16" ht="15">
      <c r="A48" s="12"/>
      <c r="B48" s="25">
        <v>342.2</v>
      </c>
      <c r="C48" s="20" t="s">
        <v>54</v>
      </c>
      <c r="D48" s="46">
        <v>2562336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2562336</v>
      </c>
      <c r="O48" s="47">
        <f t="shared" si="8"/>
        <v>14.015085299217294</v>
      </c>
      <c r="P48" s="9"/>
    </row>
    <row r="49" spans="1:16" ht="15">
      <c r="A49" s="12"/>
      <c r="B49" s="25">
        <v>342.6</v>
      </c>
      <c r="C49" s="20" t="s">
        <v>55</v>
      </c>
      <c r="D49" s="46">
        <v>10016209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10016209</v>
      </c>
      <c r="O49" s="47">
        <f t="shared" si="8"/>
        <v>54.78517396227034</v>
      </c>
      <c r="P49" s="9"/>
    </row>
    <row r="50" spans="1:16" ht="15">
      <c r="A50" s="12"/>
      <c r="B50" s="25">
        <v>342.9</v>
      </c>
      <c r="C50" s="20" t="s">
        <v>56</v>
      </c>
      <c r="D50" s="46">
        <v>757652</v>
      </c>
      <c r="E50" s="46">
        <v>92285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849937</v>
      </c>
      <c r="O50" s="47">
        <f t="shared" si="8"/>
        <v>4.6488593041509185</v>
      </c>
      <c r="P50" s="9"/>
    </row>
    <row r="51" spans="1:16" ht="15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16568094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16568094</v>
      </c>
      <c r="O51" s="47">
        <f t="shared" si="8"/>
        <v>90.62170248376881</v>
      </c>
      <c r="P51" s="9"/>
    </row>
    <row r="52" spans="1:16" ht="15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140873725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140873725</v>
      </c>
      <c r="O52" s="47">
        <f t="shared" si="8"/>
        <v>770.5302006815186</v>
      </c>
      <c r="P52" s="9"/>
    </row>
    <row r="53" spans="1:16" ht="15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104732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104732</v>
      </c>
      <c r="O53" s="47">
        <f t="shared" si="8"/>
        <v>0.5728475553392004</v>
      </c>
      <c r="P53" s="9"/>
    </row>
    <row r="54" spans="1:16" ht="15">
      <c r="A54" s="12"/>
      <c r="B54" s="25">
        <v>343.9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13660202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13660202</v>
      </c>
      <c r="O54" s="47">
        <f t="shared" si="8"/>
        <v>74.71654624316977</v>
      </c>
      <c r="P54" s="9"/>
    </row>
    <row r="55" spans="1:16" ht="15">
      <c r="A55" s="12"/>
      <c r="B55" s="25">
        <v>344.1</v>
      </c>
      <c r="C55" s="20" t="s">
        <v>132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4406177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4406177</v>
      </c>
      <c r="O55" s="47">
        <f t="shared" si="8"/>
        <v>24.100253244870835</v>
      </c>
      <c r="P55" s="9"/>
    </row>
    <row r="56" spans="1:16" ht="15">
      <c r="A56" s="12"/>
      <c r="B56" s="25">
        <v>344.5</v>
      </c>
      <c r="C56" s="20" t="s">
        <v>133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15100892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15100892</v>
      </c>
      <c r="O56" s="47">
        <f t="shared" si="8"/>
        <v>82.59661866135745</v>
      </c>
      <c r="P56" s="9"/>
    </row>
    <row r="57" spans="1:16" ht="15">
      <c r="A57" s="12"/>
      <c r="B57" s="25">
        <v>347.2</v>
      </c>
      <c r="C57" s="20" t="s">
        <v>63</v>
      </c>
      <c r="D57" s="46">
        <v>2874646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2874646</v>
      </c>
      <c r="O57" s="47">
        <f t="shared" si="8"/>
        <v>15.72331220224584</v>
      </c>
      <c r="P57" s="9"/>
    </row>
    <row r="58" spans="1:16" ht="15">
      <c r="A58" s="12"/>
      <c r="B58" s="25">
        <v>347.4</v>
      </c>
      <c r="C58" s="20" t="s">
        <v>64</v>
      </c>
      <c r="D58" s="46">
        <v>208155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208155</v>
      </c>
      <c r="O58" s="47">
        <f t="shared" si="8"/>
        <v>1.1385353366844067</v>
      </c>
      <c r="P58" s="9"/>
    </row>
    <row r="59" spans="1:16" ht="15">
      <c r="A59" s="12"/>
      <c r="B59" s="25">
        <v>347.5</v>
      </c>
      <c r="C59" s="20" t="s">
        <v>65</v>
      </c>
      <c r="D59" s="46">
        <v>4212309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4212309</v>
      </c>
      <c r="O59" s="47">
        <f t="shared" si="8"/>
        <v>23.03986282113692</v>
      </c>
      <c r="P59" s="9"/>
    </row>
    <row r="60" spans="1:16" ht="15.75">
      <c r="A60" s="29" t="s">
        <v>49</v>
      </c>
      <c r="B60" s="30"/>
      <c r="C60" s="31"/>
      <c r="D60" s="32">
        <f aca="true" t="shared" si="11" ref="D60:M60">SUM(D61:D63)</f>
        <v>2086871</v>
      </c>
      <c r="E60" s="32">
        <f t="shared" si="11"/>
        <v>2678981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3102535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5">SUM(D60:M60)</f>
        <v>7868387</v>
      </c>
      <c r="O60" s="45">
        <f t="shared" si="8"/>
        <v>43.03733584208022</v>
      </c>
      <c r="P60" s="10"/>
    </row>
    <row r="61" spans="1:16" ht="15">
      <c r="A61" s="13"/>
      <c r="B61" s="39">
        <v>351.1</v>
      </c>
      <c r="C61" s="21" t="s">
        <v>68</v>
      </c>
      <c r="D61" s="46">
        <v>1340520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1340520</v>
      </c>
      <c r="O61" s="47">
        <f t="shared" si="8"/>
        <v>7.332177413620527</v>
      </c>
      <c r="P61" s="9"/>
    </row>
    <row r="62" spans="1:16" ht="15">
      <c r="A62" s="13"/>
      <c r="B62" s="39">
        <v>354</v>
      </c>
      <c r="C62" s="21" t="s">
        <v>69</v>
      </c>
      <c r="D62" s="46">
        <v>746351</v>
      </c>
      <c r="E62" s="46">
        <v>0</v>
      </c>
      <c r="F62" s="46">
        <v>0</v>
      </c>
      <c r="G62" s="46">
        <v>0</v>
      </c>
      <c r="H62" s="46">
        <v>0</v>
      </c>
      <c r="I62" s="46">
        <v>3102535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3848886</v>
      </c>
      <c r="O62" s="47">
        <f t="shared" si="8"/>
        <v>21.05206561394105</v>
      </c>
      <c r="P62" s="9"/>
    </row>
    <row r="63" spans="1:16" ht="15">
      <c r="A63" s="13"/>
      <c r="B63" s="39">
        <v>359</v>
      </c>
      <c r="C63" s="21" t="s">
        <v>70</v>
      </c>
      <c r="D63" s="46">
        <v>0</v>
      </c>
      <c r="E63" s="46">
        <v>2678981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2678981</v>
      </c>
      <c r="O63" s="47">
        <f t="shared" si="8"/>
        <v>14.653092814518644</v>
      </c>
      <c r="P63" s="9"/>
    </row>
    <row r="64" spans="1:16" ht="15.75">
      <c r="A64" s="29" t="s">
        <v>3</v>
      </c>
      <c r="B64" s="30"/>
      <c r="C64" s="31"/>
      <c r="D64" s="32">
        <f aca="true" t="shared" si="13" ref="D64:M64">SUM(D65:D72)</f>
        <v>71215238</v>
      </c>
      <c r="E64" s="32">
        <f t="shared" si="13"/>
        <v>2497859</v>
      </c>
      <c r="F64" s="32">
        <f t="shared" si="13"/>
        <v>102772</v>
      </c>
      <c r="G64" s="32">
        <f t="shared" si="13"/>
        <v>1092486</v>
      </c>
      <c r="H64" s="32">
        <f t="shared" si="13"/>
        <v>1979441</v>
      </c>
      <c r="I64" s="32">
        <f t="shared" si="13"/>
        <v>8536459</v>
      </c>
      <c r="J64" s="32">
        <f t="shared" si="13"/>
        <v>2658103</v>
      </c>
      <c r="K64" s="32">
        <f t="shared" si="13"/>
        <v>185537758</v>
      </c>
      <c r="L64" s="32">
        <f t="shared" si="13"/>
        <v>0</v>
      </c>
      <c r="M64" s="32">
        <f t="shared" si="13"/>
        <v>1926</v>
      </c>
      <c r="N64" s="32">
        <f t="shared" si="12"/>
        <v>273622042</v>
      </c>
      <c r="O64" s="45">
        <f t="shared" si="8"/>
        <v>1496.6172501873355</v>
      </c>
      <c r="P64" s="10"/>
    </row>
    <row r="65" spans="1:16" ht="15">
      <c r="A65" s="12"/>
      <c r="B65" s="25">
        <v>361.1</v>
      </c>
      <c r="C65" s="20" t="s">
        <v>71</v>
      </c>
      <c r="D65" s="46">
        <v>1686886</v>
      </c>
      <c r="E65" s="46">
        <v>1565233</v>
      </c>
      <c r="F65" s="46">
        <v>102772</v>
      </c>
      <c r="G65" s="46">
        <v>793509</v>
      </c>
      <c r="H65" s="46">
        <v>1320060</v>
      </c>
      <c r="I65" s="46">
        <v>0</v>
      </c>
      <c r="J65" s="46">
        <v>591049</v>
      </c>
      <c r="K65" s="46">
        <v>9545419</v>
      </c>
      <c r="L65" s="46">
        <v>0</v>
      </c>
      <c r="M65" s="46">
        <v>38</v>
      </c>
      <c r="N65" s="46">
        <f t="shared" si="12"/>
        <v>15604966</v>
      </c>
      <c r="O65" s="47">
        <f t="shared" si="8"/>
        <v>85.3537278410738</v>
      </c>
      <c r="P65" s="9"/>
    </row>
    <row r="66" spans="1:16" ht="15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13898174</v>
      </c>
      <c r="L66" s="46">
        <v>0</v>
      </c>
      <c r="M66" s="46">
        <v>0</v>
      </c>
      <c r="N66" s="46">
        <f aca="true" t="shared" si="14" ref="N66:N72">SUM(D66:M66)</f>
        <v>13898174</v>
      </c>
      <c r="O66" s="47">
        <f t="shared" si="8"/>
        <v>76.01817018274106</v>
      </c>
      <c r="P66" s="9"/>
    </row>
    <row r="67" spans="1:16" ht="15">
      <c r="A67" s="12"/>
      <c r="B67" s="25">
        <v>361.3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93688452</v>
      </c>
      <c r="L67" s="46">
        <v>0</v>
      </c>
      <c r="M67" s="46">
        <v>0</v>
      </c>
      <c r="N67" s="46">
        <f t="shared" si="14"/>
        <v>93688452</v>
      </c>
      <c r="O67" s="47">
        <f t="shared" si="8"/>
        <v>512.4431949329147</v>
      </c>
      <c r="P67" s="9"/>
    </row>
    <row r="68" spans="1:16" ht="15">
      <c r="A68" s="12"/>
      <c r="B68" s="25">
        <v>362</v>
      </c>
      <c r="C68" s="20" t="s">
        <v>74</v>
      </c>
      <c r="D68" s="46">
        <v>4758619</v>
      </c>
      <c r="E68" s="46">
        <v>146075</v>
      </c>
      <c r="F68" s="46">
        <v>0</v>
      </c>
      <c r="G68" s="46">
        <v>0</v>
      </c>
      <c r="H68" s="46">
        <v>0</v>
      </c>
      <c r="I68" s="46">
        <v>3541044</v>
      </c>
      <c r="J68" s="46">
        <v>0</v>
      </c>
      <c r="K68" s="46">
        <v>10886720</v>
      </c>
      <c r="L68" s="46">
        <v>0</v>
      </c>
      <c r="M68" s="46">
        <v>0</v>
      </c>
      <c r="N68" s="46">
        <f t="shared" si="14"/>
        <v>19332458</v>
      </c>
      <c r="O68" s="47">
        <f t="shared" si="8"/>
        <v>105.74181056408517</v>
      </c>
      <c r="P68" s="9"/>
    </row>
    <row r="69" spans="1:16" ht="15">
      <c r="A69" s="12"/>
      <c r="B69" s="25">
        <v>364</v>
      </c>
      <c r="C69" s="20" t="s">
        <v>134</v>
      </c>
      <c r="D69" s="46">
        <v>13913314</v>
      </c>
      <c r="E69" s="46">
        <v>0</v>
      </c>
      <c r="F69" s="46">
        <v>0</v>
      </c>
      <c r="G69" s="46">
        <v>0</v>
      </c>
      <c r="H69" s="46">
        <v>0</v>
      </c>
      <c r="I69" s="46">
        <v>1684743</v>
      </c>
      <c r="J69" s="46">
        <v>624938</v>
      </c>
      <c r="K69" s="46">
        <v>0</v>
      </c>
      <c r="L69" s="46">
        <v>0</v>
      </c>
      <c r="M69" s="46">
        <v>0</v>
      </c>
      <c r="N69" s="46">
        <f t="shared" si="14"/>
        <v>16222995</v>
      </c>
      <c r="O69" s="47">
        <f aca="true" t="shared" si="15" ref="O69:O79">(N69/O$81)</f>
        <v>88.73413117318557</v>
      </c>
      <c r="P69" s="9"/>
    </row>
    <row r="70" spans="1:16" ht="15">
      <c r="A70" s="12"/>
      <c r="B70" s="25">
        <v>366</v>
      </c>
      <c r="C70" s="20" t="s">
        <v>76</v>
      </c>
      <c r="D70" s="46">
        <v>524773</v>
      </c>
      <c r="E70" s="46">
        <v>0</v>
      </c>
      <c r="F70" s="46">
        <v>0</v>
      </c>
      <c r="G70" s="46">
        <v>237172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761945</v>
      </c>
      <c r="O70" s="47">
        <f t="shared" si="15"/>
        <v>4.167573717229949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57370482</v>
      </c>
      <c r="L71" s="46">
        <v>0</v>
      </c>
      <c r="M71" s="46">
        <v>0</v>
      </c>
      <c r="N71" s="46">
        <f t="shared" si="14"/>
        <v>57370482</v>
      </c>
      <c r="O71" s="47">
        <f t="shared" si="15"/>
        <v>313.79655083767716</v>
      </c>
      <c r="P71" s="9"/>
    </row>
    <row r="72" spans="1:16" ht="15">
      <c r="A72" s="12"/>
      <c r="B72" s="25">
        <v>369.9</v>
      </c>
      <c r="C72" s="20" t="s">
        <v>78</v>
      </c>
      <c r="D72" s="46">
        <v>50331646</v>
      </c>
      <c r="E72" s="46">
        <v>786551</v>
      </c>
      <c r="F72" s="46">
        <v>0</v>
      </c>
      <c r="G72" s="46">
        <v>61805</v>
      </c>
      <c r="H72" s="46">
        <v>659381</v>
      </c>
      <c r="I72" s="46">
        <v>3310672</v>
      </c>
      <c r="J72" s="46">
        <v>1442116</v>
      </c>
      <c r="K72" s="46">
        <v>148511</v>
      </c>
      <c r="L72" s="46">
        <v>0</v>
      </c>
      <c r="M72" s="46">
        <v>1888</v>
      </c>
      <c r="N72" s="46">
        <f t="shared" si="14"/>
        <v>56742570</v>
      </c>
      <c r="O72" s="47">
        <f t="shared" si="15"/>
        <v>310.36209093842814</v>
      </c>
      <c r="P72" s="9"/>
    </row>
    <row r="73" spans="1:16" ht="15.75">
      <c r="A73" s="29" t="s">
        <v>50</v>
      </c>
      <c r="B73" s="30"/>
      <c r="C73" s="31"/>
      <c r="D73" s="32">
        <f aca="true" t="shared" si="16" ref="D73:M73">SUM(D74:D78)</f>
        <v>500000</v>
      </c>
      <c r="E73" s="32">
        <f t="shared" si="16"/>
        <v>12429203</v>
      </c>
      <c r="F73" s="32">
        <f t="shared" si="16"/>
        <v>30625181</v>
      </c>
      <c r="G73" s="32">
        <f t="shared" si="16"/>
        <v>34361046</v>
      </c>
      <c r="H73" s="32">
        <f t="shared" si="16"/>
        <v>0</v>
      </c>
      <c r="I73" s="32">
        <f t="shared" si="16"/>
        <v>19980922</v>
      </c>
      <c r="J73" s="32">
        <f t="shared" si="16"/>
        <v>12000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aca="true" t="shared" si="17" ref="N73:N79">SUM(D73:M73)</f>
        <v>97908352</v>
      </c>
      <c r="O73" s="45">
        <f t="shared" si="15"/>
        <v>535.5245778796349</v>
      </c>
      <c r="P73" s="9"/>
    </row>
    <row r="74" spans="1:16" ht="15">
      <c r="A74" s="12"/>
      <c r="B74" s="25">
        <v>381</v>
      </c>
      <c r="C74" s="20" t="s">
        <v>79</v>
      </c>
      <c r="D74" s="46">
        <v>500000</v>
      </c>
      <c r="E74" s="46">
        <v>12429203</v>
      </c>
      <c r="F74" s="46">
        <v>30625181</v>
      </c>
      <c r="G74" s="46">
        <v>34361046</v>
      </c>
      <c r="H74" s="46">
        <v>0</v>
      </c>
      <c r="I74" s="46">
        <v>7542735</v>
      </c>
      <c r="J74" s="46">
        <v>12000</v>
      </c>
      <c r="K74" s="46">
        <v>0</v>
      </c>
      <c r="L74" s="46">
        <v>0</v>
      </c>
      <c r="M74" s="46">
        <v>0</v>
      </c>
      <c r="N74" s="46">
        <f t="shared" si="17"/>
        <v>85470165</v>
      </c>
      <c r="O74" s="47">
        <f t="shared" si="15"/>
        <v>467.4920279827378</v>
      </c>
      <c r="P74" s="9"/>
    </row>
    <row r="75" spans="1:16" ht="15">
      <c r="A75" s="12"/>
      <c r="B75" s="25">
        <v>389.1</v>
      </c>
      <c r="C75" s="20" t="s">
        <v>135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3799986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3799986</v>
      </c>
      <c r="O75" s="47">
        <f t="shared" si="15"/>
        <v>20.784599648848364</v>
      </c>
      <c r="P75" s="9"/>
    </row>
    <row r="76" spans="1:16" ht="15">
      <c r="A76" s="12"/>
      <c r="B76" s="25">
        <v>389.5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1961060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1961060</v>
      </c>
      <c r="O76" s="47">
        <f t="shared" si="15"/>
        <v>10.72631504099504</v>
      </c>
      <c r="P76" s="9"/>
    </row>
    <row r="77" spans="1:16" ht="15">
      <c r="A77" s="12"/>
      <c r="B77" s="25">
        <v>389.6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1825552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1825552</v>
      </c>
      <c r="O77" s="47">
        <f t="shared" si="15"/>
        <v>9.985133486848223</v>
      </c>
      <c r="P77" s="9"/>
    </row>
    <row r="78" spans="1:16" ht="15.75" thickBot="1">
      <c r="A78" s="12"/>
      <c r="B78" s="25">
        <v>389.8</v>
      </c>
      <c r="C78" s="20" t="s">
        <v>137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4851589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4851589</v>
      </c>
      <c r="O78" s="47">
        <f t="shared" si="15"/>
        <v>26.53650172020544</v>
      </c>
      <c r="P78" s="9"/>
    </row>
    <row r="79" spans="1:119" ht="16.5" thickBot="1">
      <c r="A79" s="14" t="s">
        <v>66</v>
      </c>
      <c r="B79" s="23"/>
      <c r="C79" s="22"/>
      <c r="D79" s="15">
        <f aca="true" t="shared" si="18" ref="D79:M79">SUM(D5,D14,D23,D44,D60,D64,D73)</f>
        <v>363756921</v>
      </c>
      <c r="E79" s="15">
        <f t="shared" si="18"/>
        <v>66764745</v>
      </c>
      <c r="F79" s="15">
        <f t="shared" si="18"/>
        <v>32965466</v>
      </c>
      <c r="G79" s="15">
        <f t="shared" si="18"/>
        <v>42267411</v>
      </c>
      <c r="H79" s="15">
        <f t="shared" si="18"/>
        <v>1979441</v>
      </c>
      <c r="I79" s="15">
        <f t="shared" si="18"/>
        <v>222333738</v>
      </c>
      <c r="J79" s="15">
        <f t="shared" si="18"/>
        <v>87963346</v>
      </c>
      <c r="K79" s="15">
        <f t="shared" si="18"/>
        <v>185537758</v>
      </c>
      <c r="L79" s="15">
        <f t="shared" si="18"/>
        <v>0</v>
      </c>
      <c r="M79" s="15">
        <f t="shared" si="18"/>
        <v>111862</v>
      </c>
      <c r="N79" s="15">
        <f t="shared" si="17"/>
        <v>1003680688</v>
      </c>
      <c r="O79" s="38">
        <f t="shared" si="15"/>
        <v>5489.783719034935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157</v>
      </c>
      <c r="M81" s="51"/>
      <c r="N81" s="51"/>
      <c r="O81" s="43">
        <v>182827</v>
      </c>
    </row>
    <row r="82" spans="1:15" ht="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170120717</v>
      </c>
      <c r="E5" s="27">
        <f t="shared" si="0"/>
        <v>0</v>
      </c>
      <c r="F5" s="27">
        <f t="shared" si="0"/>
        <v>4820249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92091</v>
      </c>
      <c r="N5" s="28">
        <f aca="true" t="shared" si="1" ref="N5:N15">SUM(D5:M5)</f>
        <v>175033057</v>
      </c>
      <c r="O5" s="33">
        <f aca="true" t="shared" si="2" ref="O5:O36">(N5/O$85)</f>
        <v>977.4942729653809</v>
      </c>
      <c r="P5" s="6"/>
    </row>
    <row r="6" spans="1:16" ht="15">
      <c r="A6" s="12"/>
      <c r="B6" s="25">
        <v>311</v>
      </c>
      <c r="C6" s="20" t="s">
        <v>2</v>
      </c>
      <c r="D6" s="46">
        <v>123300731</v>
      </c>
      <c r="E6" s="46">
        <v>0</v>
      </c>
      <c r="F6" s="46">
        <v>4820249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92091</v>
      </c>
      <c r="N6" s="46">
        <f t="shared" si="1"/>
        <v>128213071</v>
      </c>
      <c r="O6" s="47">
        <f t="shared" si="2"/>
        <v>716.0221318753735</v>
      </c>
      <c r="P6" s="9"/>
    </row>
    <row r="7" spans="1:16" ht="15">
      <c r="A7" s="12"/>
      <c r="B7" s="25">
        <v>312.51</v>
      </c>
      <c r="C7" s="20" t="s">
        <v>95</v>
      </c>
      <c r="D7" s="46">
        <v>3445970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3445970</v>
      </c>
      <c r="O7" s="47">
        <f t="shared" si="2"/>
        <v>19.24445586190335</v>
      </c>
      <c r="P7" s="9"/>
    </row>
    <row r="8" spans="1:16" ht="15">
      <c r="A8" s="12"/>
      <c r="B8" s="25">
        <v>312.52</v>
      </c>
      <c r="C8" s="20" t="s">
        <v>123</v>
      </c>
      <c r="D8" s="46">
        <v>2467354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2467354</v>
      </c>
      <c r="O8" s="47">
        <f t="shared" si="2"/>
        <v>13.77925087818254</v>
      </c>
      <c r="P8" s="9"/>
    </row>
    <row r="9" spans="1:16" ht="15">
      <c r="A9" s="12"/>
      <c r="B9" s="25">
        <v>314.1</v>
      </c>
      <c r="C9" s="20" t="s">
        <v>10</v>
      </c>
      <c r="D9" s="46">
        <v>20213066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20213066</v>
      </c>
      <c r="O9" s="47">
        <f t="shared" si="2"/>
        <v>112.88242685535259</v>
      </c>
      <c r="P9" s="9"/>
    </row>
    <row r="10" spans="1:16" ht="15">
      <c r="A10" s="12"/>
      <c r="B10" s="25">
        <v>314.3</v>
      </c>
      <c r="C10" s="20" t="s">
        <v>11</v>
      </c>
      <c r="D10" s="46">
        <v>6104403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6104403</v>
      </c>
      <c r="O10" s="47">
        <f t="shared" si="2"/>
        <v>34.09081161378956</v>
      </c>
      <c r="P10" s="9"/>
    </row>
    <row r="11" spans="1:16" ht="15">
      <c r="A11" s="12"/>
      <c r="B11" s="25">
        <v>314.4</v>
      </c>
      <c r="C11" s="20" t="s">
        <v>13</v>
      </c>
      <c r="D11" s="46">
        <v>544639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544639</v>
      </c>
      <c r="O11" s="47">
        <f t="shared" si="2"/>
        <v>3.041605468466406</v>
      </c>
      <c r="P11" s="9"/>
    </row>
    <row r="12" spans="1:16" ht="15">
      <c r="A12" s="12"/>
      <c r="B12" s="25">
        <v>315</v>
      </c>
      <c r="C12" s="20" t="s">
        <v>124</v>
      </c>
      <c r="D12" s="46">
        <v>11133921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11133921</v>
      </c>
      <c r="O12" s="47">
        <f t="shared" si="2"/>
        <v>62.17879182187275</v>
      </c>
      <c r="P12" s="9"/>
    </row>
    <row r="13" spans="1:16" ht="15">
      <c r="A13" s="12"/>
      <c r="B13" s="25">
        <v>316</v>
      </c>
      <c r="C13" s="20" t="s">
        <v>125</v>
      </c>
      <c r="D13" s="46">
        <v>2910633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2910633</v>
      </c>
      <c r="O13" s="47">
        <f t="shared" si="2"/>
        <v>16.254798590440235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SUM(D15:D22)</f>
        <v>61644076</v>
      </c>
      <c r="E14" s="32">
        <f t="shared" si="3"/>
        <v>24159431</v>
      </c>
      <c r="F14" s="32">
        <f t="shared" si="3"/>
        <v>0</v>
      </c>
      <c r="G14" s="32">
        <f t="shared" si="3"/>
        <v>5238774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91042281</v>
      </c>
      <c r="O14" s="45">
        <f t="shared" si="2"/>
        <v>508.4371478194825</v>
      </c>
      <c r="P14" s="10"/>
    </row>
    <row r="15" spans="1:16" ht="15">
      <c r="A15" s="12"/>
      <c r="B15" s="25">
        <v>322</v>
      </c>
      <c r="C15" s="20" t="s">
        <v>0</v>
      </c>
      <c r="D15" s="46">
        <v>240843</v>
      </c>
      <c r="E15" s="46">
        <v>21419855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21660698</v>
      </c>
      <c r="O15" s="47">
        <f t="shared" si="2"/>
        <v>120.96691108715927</v>
      </c>
      <c r="P15" s="9"/>
    </row>
    <row r="16" spans="1:16" ht="15">
      <c r="A16" s="12"/>
      <c r="B16" s="25">
        <v>323.1</v>
      </c>
      <c r="C16" s="20" t="s">
        <v>16</v>
      </c>
      <c r="D16" s="46">
        <v>16305117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16305117</v>
      </c>
      <c r="O16" s="47">
        <f t="shared" si="2"/>
        <v>91.05799076302753</v>
      </c>
      <c r="P16" s="9"/>
    </row>
    <row r="17" spans="1:16" ht="15">
      <c r="A17" s="12"/>
      <c r="B17" s="25">
        <v>323.4</v>
      </c>
      <c r="C17" s="20" t="s">
        <v>17</v>
      </c>
      <c r="D17" s="46">
        <v>224596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224596</v>
      </c>
      <c r="O17" s="47">
        <f t="shared" si="2"/>
        <v>1.2542848047893758</v>
      </c>
      <c r="P17" s="9"/>
    </row>
    <row r="18" spans="1:16" ht="15">
      <c r="A18" s="12"/>
      <c r="B18" s="25">
        <v>323.7</v>
      </c>
      <c r="C18" s="20" t="s">
        <v>146</v>
      </c>
      <c r="D18" s="46">
        <v>6031645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6031645</v>
      </c>
      <c r="O18" s="47">
        <f t="shared" si="2"/>
        <v>33.68448534873201</v>
      </c>
      <c r="P18" s="9"/>
    </row>
    <row r="19" spans="1:16" ht="15">
      <c r="A19" s="12"/>
      <c r="B19" s="25">
        <v>324.62</v>
      </c>
      <c r="C19" s="20" t="s">
        <v>18</v>
      </c>
      <c r="D19" s="46">
        <v>113078</v>
      </c>
      <c r="E19" s="46">
        <v>0</v>
      </c>
      <c r="F19" s="46">
        <v>0</v>
      </c>
      <c r="G19" s="46">
        <v>5202930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5316008</v>
      </c>
      <c r="O19" s="47">
        <f t="shared" si="2"/>
        <v>29.687919894115478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1884282</v>
      </c>
      <c r="F20" s="46">
        <v>0</v>
      </c>
      <c r="G20" s="46">
        <v>35844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1920126</v>
      </c>
      <c r="O20" s="47">
        <f t="shared" si="2"/>
        <v>10.723186811345727</v>
      </c>
      <c r="P20" s="9"/>
    </row>
    <row r="21" spans="1:16" ht="15">
      <c r="A21" s="12"/>
      <c r="B21" s="25">
        <v>325.2</v>
      </c>
      <c r="C21" s="20" t="s">
        <v>20</v>
      </c>
      <c r="D21" s="46">
        <v>38728797</v>
      </c>
      <c r="E21" s="46">
        <v>852294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39581091</v>
      </c>
      <c r="O21" s="47">
        <f t="shared" si="2"/>
        <v>221.04561523039376</v>
      </c>
      <c r="P21" s="9"/>
    </row>
    <row r="22" spans="1:16" ht="15">
      <c r="A22" s="12"/>
      <c r="B22" s="25">
        <v>329</v>
      </c>
      <c r="C22" s="20" t="s">
        <v>147</v>
      </c>
      <c r="D22" s="46">
        <v>0</v>
      </c>
      <c r="E22" s="46">
        <v>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0">SUM(D22:M22)</f>
        <v>3000</v>
      </c>
      <c r="O22" s="47">
        <f t="shared" si="2"/>
        <v>0.016753879919357992</v>
      </c>
      <c r="P22" s="9"/>
    </row>
    <row r="23" spans="1:16" ht="15.75">
      <c r="A23" s="29" t="s">
        <v>22</v>
      </c>
      <c r="B23" s="30"/>
      <c r="C23" s="31"/>
      <c r="D23" s="32">
        <f aca="true" t="shared" si="6" ref="D23:M23">SUM(D24:D45)</f>
        <v>20763323</v>
      </c>
      <c r="E23" s="32">
        <f t="shared" si="6"/>
        <v>23063203</v>
      </c>
      <c r="F23" s="32">
        <f t="shared" si="6"/>
        <v>0</v>
      </c>
      <c r="G23" s="32">
        <f t="shared" si="6"/>
        <v>710000</v>
      </c>
      <c r="H23" s="32">
        <f t="shared" si="6"/>
        <v>0</v>
      </c>
      <c r="I23" s="32">
        <f t="shared" si="6"/>
        <v>19250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44555776</v>
      </c>
      <c r="O23" s="45">
        <f t="shared" si="2"/>
        <v>248.82737360593757</v>
      </c>
      <c r="P23" s="10"/>
    </row>
    <row r="24" spans="1:16" ht="15">
      <c r="A24" s="12"/>
      <c r="B24" s="25">
        <v>331.1</v>
      </c>
      <c r="C24" s="20" t="s">
        <v>100</v>
      </c>
      <c r="D24" s="46">
        <v>25051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25051</v>
      </c>
      <c r="O24" s="47">
        <f t="shared" si="2"/>
        <v>0.139900481953279</v>
      </c>
      <c r="P24" s="9"/>
    </row>
    <row r="25" spans="1:16" ht="15">
      <c r="A25" s="12"/>
      <c r="B25" s="25">
        <v>331.2</v>
      </c>
      <c r="C25" s="20" t="s">
        <v>21</v>
      </c>
      <c r="D25" s="46">
        <v>0</v>
      </c>
      <c r="E25" s="46">
        <v>1472810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1472810</v>
      </c>
      <c r="O25" s="47">
        <f t="shared" si="2"/>
        <v>8.225093961343214</v>
      </c>
      <c r="P25" s="9"/>
    </row>
    <row r="26" spans="1:16" ht="15">
      <c r="A26" s="12"/>
      <c r="B26" s="25">
        <v>331.42</v>
      </c>
      <c r="C26" s="20" t="s">
        <v>26</v>
      </c>
      <c r="D26" s="46">
        <v>0</v>
      </c>
      <c r="E26" s="46">
        <v>71333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71333</v>
      </c>
      <c r="O26" s="47">
        <f t="shared" si="2"/>
        <v>0.3983681720958545</v>
      </c>
      <c r="P26" s="9"/>
    </row>
    <row r="27" spans="1:16" ht="15">
      <c r="A27" s="12"/>
      <c r="B27" s="25">
        <v>331.49</v>
      </c>
      <c r="C27" s="20" t="s">
        <v>27</v>
      </c>
      <c r="D27" s="46">
        <v>0</v>
      </c>
      <c r="E27" s="46">
        <v>38412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38412</v>
      </c>
      <c r="O27" s="47">
        <f t="shared" si="2"/>
        <v>0.21451667848745973</v>
      </c>
      <c r="P27" s="9"/>
    </row>
    <row r="28" spans="1:16" ht="15">
      <c r="A28" s="12"/>
      <c r="B28" s="25">
        <v>331.5</v>
      </c>
      <c r="C28" s="20" t="s">
        <v>23</v>
      </c>
      <c r="D28" s="46">
        <v>0</v>
      </c>
      <c r="E28" s="46">
        <v>8758499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8758499</v>
      </c>
      <c r="O28" s="47">
        <f t="shared" si="2"/>
        <v>48.91294683993902</v>
      </c>
      <c r="P28" s="9"/>
    </row>
    <row r="29" spans="1:16" ht="15">
      <c r="A29" s="12"/>
      <c r="B29" s="25">
        <v>331.7</v>
      </c>
      <c r="C29" s="20" t="s">
        <v>24</v>
      </c>
      <c r="D29" s="46">
        <v>0</v>
      </c>
      <c r="E29" s="46">
        <v>161158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161158</v>
      </c>
      <c r="O29" s="47">
        <f t="shared" si="2"/>
        <v>0.9000072600146317</v>
      </c>
      <c r="P29" s="9"/>
    </row>
    <row r="30" spans="1:16" ht="15">
      <c r="A30" s="12"/>
      <c r="B30" s="25">
        <v>334.2</v>
      </c>
      <c r="C30" s="20" t="s">
        <v>25</v>
      </c>
      <c r="D30" s="46">
        <v>0</v>
      </c>
      <c r="E30" s="46">
        <v>11925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11925</v>
      </c>
      <c r="O30" s="47">
        <f t="shared" si="2"/>
        <v>0.06659667267944802</v>
      </c>
      <c r="P30" s="9"/>
    </row>
    <row r="31" spans="1:16" ht="15">
      <c r="A31" s="12"/>
      <c r="B31" s="25">
        <v>334.41</v>
      </c>
      <c r="C31" s="20" t="s">
        <v>102</v>
      </c>
      <c r="D31" s="46">
        <v>0</v>
      </c>
      <c r="E31" s="46">
        <v>390324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390324</v>
      </c>
      <c r="O31" s="47">
        <f t="shared" si="2"/>
        <v>2.1798138085478294</v>
      </c>
      <c r="P31" s="9"/>
    </row>
    <row r="32" spans="1:16" ht="15">
      <c r="A32" s="12"/>
      <c r="B32" s="25">
        <v>334.5</v>
      </c>
      <c r="C32" s="20" t="s">
        <v>29</v>
      </c>
      <c r="D32" s="46">
        <v>0</v>
      </c>
      <c r="E32" s="46">
        <v>436397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436397</v>
      </c>
      <c r="O32" s="47">
        <f t="shared" si="2"/>
        <v>2.4371143117226897</v>
      </c>
      <c r="P32" s="9"/>
    </row>
    <row r="33" spans="1:16" ht="15">
      <c r="A33" s="12"/>
      <c r="B33" s="25">
        <v>334.62</v>
      </c>
      <c r="C33" s="20" t="s">
        <v>152</v>
      </c>
      <c r="D33" s="46">
        <v>0</v>
      </c>
      <c r="E33" s="46">
        <v>451737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451737</v>
      </c>
      <c r="O33" s="47">
        <f t="shared" si="2"/>
        <v>2.522782484377007</v>
      </c>
      <c r="P33" s="9"/>
    </row>
    <row r="34" spans="1:16" ht="15">
      <c r="A34" s="12"/>
      <c r="B34" s="25">
        <v>335.12</v>
      </c>
      <c r="C34" s="20" t="s">
        <v>126</v>
      </c>
      <c r="D34" s="46">
        <v>4192260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4192260</v>
      </c>
      <c r="O34" s="47">
        <f t="shared" si="2"/>
        <v>23.412206876909245</v>
      </c>
      <c r="P34" s="9"/>
    </row>
    <row r="35" spans="1:16" ht="15">
      <c r="A35" s="12"/>
      <c r="B35" s="25">
        <v>335.14</v>
      </c>
      <c r="C35" s="20" t="s">
        <v>127</v>
      </c>
      <c r="D35" s="46">
        <v>33052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33052</v>
      </c>
      <c r="O35" s="47">
        <f t="shared" si="2"/>
        <v>0.18458307969820678</v>
      </c>
      <c r="P35" s="9"/>
    </row>
    <row r="36" spans="1:16" ht="15">
      <c r="A36" s="12"/>
      <c r="B36" s="25">
        <v>335.15</v>
      </c>
      <c r="C36" s="20" t="s">
        <v>128</v>
      </c>
      <c r="D36" s="46">
        <v>223062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223062</v>
      </c>
      <c r="O36" s="47">
        <f t="shared" si="2"/>
        <v>1.2457179875239441</v>
      </c>
      <c r="P36" s="9"/>
    </row>
    <row r="37" spans="1:16" ht="15">
      <c r="A37" s="12"/>
      <c r="B37" s="25">
        <v>335.18</v>
      </c>
      <c r="C37" s="20" t="s">
        <v>129</v>
      </c>
      <c r="D37" s="46">
        <v>11613987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11613987</v>
      </c>
      <c r="O37" s="47">
        <f aca="true" t="shared" si="8" ref="O37:O68">(N37/O$85)</f>
        <v>64.85978119432825</v>
      </c>
      <c r="P37" s="9"/>
    </row>
    <row r="38" spans="1:16" ht="15">
      <c r="A38" s="12"/>
      <c r="B38" s="25">
        <v>335.21</v>
      </c>
      <c r="C38" s="20" t="s">
        <v>108</v>
      </c>
      <c r="D38" s="46">
        <v>182041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182041</v>
      </c>
      <c r="O38" s="47">
        <f t="shared" si="8"/>
        <v>1.0166310181332827</v>
      </c>
      <c r="P38" s="9"/>
    </row>
    <row r="39" spans="1:16" ht="15">
      <c r="A39" s="12"/>
      <c r="B39" s="25">
        <v>335.49</v>
      </c>
      <c r="C39" s="20" t="s">
        <v>36</v>
      </c>
      <c r="D39" s="46">
        <v>1524675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1524675</v>
      </c>
      <c r="O39" s="47">
        <f t="shared" si="8"/>
        <v>8.514740622015715</v>
      </c>
      <c r="P39" s="9"/>
    </row>
    <row r="40" spans="1:16" ht="15">
      <c r="A40" s="12"/>
      <c r="B40" s="25">
        <v>337.1</v>
      </c>
      <c r="C40" s="20" t="s">
        <v>37</v>
      </c>
      <c r="D40" s="46">
        <v>0</v>
      </c>
      <c r="E40" s="46">
        <v>10685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6">SUM(D40:M40)</f>
        <v>10685</v>
      </c>
      <c r="O40" s="47">
        <f t="shared" si="8"/>
        <v>0.05967173564611338</v>
      </c>
      <c r="P40" s="9"/>
    </row>
    <row r="41" spans="1:16" ht="15">
      <c r="A41" s="12"/>
      <c r="B41" s="25">
        <v>337.2</v>
      </c>
      <c r="C41" s="20" t="s">
        <v>38</v>
      </c>
      <c r="D41" s="46">
        <v>0</v>
      </c>
      <c r="E41" s="46">
        <v>7547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7547</v>
      </c>
      <c r="O41" s="47">
        <f t="shared" si="8"/>
        <v>0.04214717725046492</v>
      </c>
      <c r="P41" s="9"/>
    </row>
    <row r="42" spans="1:16" ht="15">
      <c r="A42" s="12"/>
      <c r="B42" s="25">
        <v>337.3</v>
      </c>
      <c r="C42" s="20" t="s">
        <v>39</v>
      </c>
      <c r="D42" s="46">
        <v>0</v>
      </c>
      <c r="E42" s="46">
        <v>122843</v>
      </c>
      <c r="F42" s="46">
        <v>0</v>
      </c>
      <c r="G42" s="46">
        <v>0</v>
      </c>
      <c r="H42" s="46">
        <v>0</v>
      </c>
      <c r="I42" s="46">
        <v>19250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142093</v>
      </c>
      <c r="O42" s="47">
        <f t="shared" si="8"/>
        <v>0.7935363531271117</v>
      </c>
      <c r="P42" s="9"/>
    </row>
    <row r="43" spans="1:16" ht="15">
      <c r="A43" s="12"/>
      <c r="B43" s="25">
        <v>337.5</v>
      </c>
      <c r="C43" s="20" t="s">
        <v>141</v>
      </c>
      <c r="D43" s="46">
        <v>0</v>
      </c>
      <c r="E43" s="46">
        <v>1997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1997</v>
      </c>
      <c r="O43" s="47">
        <f t="shared" si="8"/>
        <v>0.011152499399652635</v>
      </c>
      <c r="P43" s="9"/>
    </row>
    <row r="44" spans="1:16" ht="15">
      <c r="A44" s="12"/>
      <c r="B44" s="25">
        <v>337.7</v>
      </c>
      <c r="C44" s="20" t="s">
        <v>41</v>
      </c>
      <c r="D44" s="46">
        <v>0</v>
      </c>
      <c r="E44" s="46">
        <v>125012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125012</v>
      </c>
      <c r="O44" s="47">
        <f t="shared" si="8"/>
        <v>0.6981453454929271</v>
      </c>
      <c r="P44" s="9"/>
    </row>
    <row r="45" spans="1:16" ht="15">
      <c r="A45" s="12"/>
      <c r="B45" s="25">
        <v>338</v>
      </c>
      <c r="C45" s="20" t="s">
        <v>43</v>
      </c>
      <c r="D45" s="46">
        <v>2969195</v>
      </c>
      <c r="E45" s="46">
        <v>11002524</v>
      </c>
      <c r="F45" s="46">
        <v>0</v>
      </c>
      <c r="G45" s="46">
        <v>710000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14681719</v>
      </c>
      <c r="O45" s="47">
        <f t="shared" si="8"/>
        <v>81.99191904525223</v>
      </c>
      <c r="P45" s="9"/>
    </row>
    <row r="46" spans="1:16" ht="15.75">
      <c r="A46" s="29" t="s">
        <v>48</v>
      </c>
      <c r="B46" s="30"/>
      <c r="C46" s="31"/>
      <c r="D46" s="32">
        <f aca="true" t="shared" si="10" ref="D46:M46">SUM(D47:D61)</f>
        <v>23219306</v>
      </c>
      <c r="E46" s="32">
        <f t="shared" si="10"/>
        <v>253633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182824600</v>
      </c>
      <c r="J46" s="32">
        <f t="shared" si="10"/>
        <v>78611263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284908802</v>
      </c>
      <c r="O46" s="45">
        <f t="shared" si="8"/>
        <v>1591.109285558714</v>
      </c>
      <c r="P46" s="10"/>
    </row>
    <row r="47" spans="1:16" ht="15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78611263</v>
      </c>
      <c r="K47" s="46">
        <v>0</v>
      </c>
      <c r="L47" s="46">
        <v>0</v>
      </c>
      <c r="M47" s="46">
        <v>0</v>
      </c>
      <c r="N47" s="46">
        <f aca="true" t="shared" si="11" ref="N47:N61">SUM(D47:M47)</f>
        <v>78611263</v>
      </c>
      <c r="O47" s="47">
        <f t="shared" si="8"/>
        <v>439.0145535370233</v>
      </c>
      <c r="P47" s="9"/>
    </row>
    <row r="48" spans="1:16" ht="15">
      <c r="A48" s="12"/>
      <c r="B48" s="25">
        <v>341.9</v>
      </c>
      <c r="C48" s="20" t="s">
        <v>131</v>
      </c>
      <c r="D48" s="46">
        <v>2200453</v>
      </c>
      <c r="E48" s="46">
        <v>118844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2319297</v>
      </c>
      <c r="O48" s="47">
        <f t="shared" si="8"/>
        <v>12.952407811775744</v>
      </c>
      <c r="P48" s="9"/>
    </row>
    <row r="49" spans="1:16" ht="15">
      <c r="A49" s="12"/>
      <c r="B49" s="25">
        <v>342.1</v>
      </c>
      <c r="C49" s="20" t="s">
        <v>53</v>
      </c>
      <c r="D49" s="46">
        <v>495929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495929</v>
      </c>
      <c r="O49" s="47">
        <f t="shared" si="8"/>
        <v>2.7695783048424296</v>
      </c>
      <c r="P49" s="9"/>
    </row>
    <row r="50" spans="1:16" ht="15">
      <c r="A50" s="12"/>
      <c r="B50" s="25">
        <v>342.2</v>
      </c>
      <c r="C50" s="20" t="s">
        <v>54</v>
      </c>
      <c r="D50" s="46">
        <v>2316028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2316028</v>
      </c>
      <c r="O50" s="47">
        <f t="shared" si="8"/>
        <v>12.934151667290283</v>
      </c>
      <c r="P50" s="9"/>
    </row>
    <row r="51" spans="1:16" ht="15">
      <c r="A51" s="12"/>
      <c r="B51" s="25">
        <v>342.6</v>
      </c>
      <c r="C51" s="20" t="s">
        <v>55</v>
      </c>
      <c r="D51" s="46">
        <v>9688844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9688844</v>
      </c>
      <c r="O51" s="47">
        <f t="shared" si="8"/>
        <v>54.10857631113072</v>
      </c>
      <c r="P51" s="9"/>
    </row>
    <row r="52" spans="1:16" ht="15">
      <c r="A52" s="12"/>
      <c r="B52" s="25">
        <v>342.9</v>
      </c>
      <c r="C52" s="20" t="s">
        <v>56</v>
      </c>
      <c r="D52" s="46">
        <v>1029179</v>
      </c>
      <c r="E52" s="46">
        <v>134789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1163968</v>
      </c>
      <c r="O52" s="47">
        <f t="shared" si="8"/>
        <v>6.5003267006584275</v>
      </c>
      <c r="P52" s="9"/>
    </row>
    <row r="53" spans="1:16" ht="15">
      <c r="A53" s="12"/>
      <c r="B53" s="25">
        <v>343.4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16108213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16108213</v>
      </c>
      <c r="O53" s="47">
        <f t="shared" si="8"/>
        <v>89.95835543914711</v>
      </c>
      <c r="P53" s="9"/>
    </row>
    <row r="54" spans="1:16" ht="15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136089190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136089190</v>
      </c>
      <c r="O54" s="47">
        <f t="shared" si="8"/>
        <v>760.0073158608981</v>
      </c>
      <c r="P54" s="9"/>
    </row>
    <row r="55" spans="1:16" ht="15">
      <c r="A55" s="12"/>
      <c r="B55" s="25">
        <v>343.7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239755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239755</v>
      </c>
      <c r="O55" s="47">
        <f t="shared" si="8"/>
        <v>1.3389421600218918</v>
      </c>
      <c r="P55" s="9"/>
    </row>
    <row r="56" spans="1:16" ht="15">
      <c r="A56" s="12"/>
      <c r="B56" s="25">
        <v>343.9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11422751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11422751</v>
      </c>
      <c r="O56" s="47">
        <f t="shared" si="8"/>
        <v>63.79179953424214</v>
      </c>
      <c r="P56" s="9"/>
    </row>
    <row r="57" spans="1:16" ht="15">
      <c r="A57" s="12"/>
      <c r="B57" s="25">
        <v>344.1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3928719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3928719</v>
      </c>
      <c r="O57" s="47">
        <f t="shared" si="8"/>
        <v>21.940428787633405</v>
      </c>
      <c r="P57" s="9"/>
    </row>
    <row r="58" spans="1:16" ht="15">
      <c r="A58" s="12"/>
      <c r="B58" s="25">
        <v>344.5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15035972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15035972</v>
      </c>
      <c r="O58" s="47">
        <f t="shared" si="8"/>
        <v>83.97028978627634</v>
      </c>
      <c r="P58" s="9"/>
    </row>
    <row r="59" spans="1:16" ht="15">
      <c r="A59" s="12"/>
      <c r="B59" s="25">
        <v>347.2</v>
      </c>
      <c r="C59" s="20" t="s">
        <v>63</v>
      </c>
      <c r="D59" s="46">
        <v>2699218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2699218</v>
      </c>
      <c r="O59" s="47">
        <f t="shared" si="8"/>
        <v>15.07412474938988</v>
      </c>
      <c r="P59" s="9"/>
    </row>
    <row r="60" spans="1:16" ht="15">
      <c r="A60" s="12"/>
      <c r="B60" s="25">
        <v>347.4</v>
      </c>
      <c r="C60" s="20" t="s">
        <v>64</v>
      </c>
      <c r="D60" s="46">
        <v>121974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121974</v>
      </c>
      <c r="O60" s="47">
        <f t="shared" si="8"/>
        <v>0.6811792497612572</v>
      </c>
      <c r="P60" s="9"/>
    </row>
    <row r="61" spans="1:16" ht="15">
      <c r="A61" s="12"/>
      <c r="B61" s="25">
        <v>347.5</v>
      </c>
      <c r="C61" s="20" t="s">
        <v>65</v>
      </c>
      <c r="D61" s="46">
        <v>4667681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4667681</v>
      </c>
      <c r="O61" s="47">
        <f t="shared" si="8"/>
        <v>26.067255658622944</v>
      </c>
      <c r="P61" s="9"/>
    </row>
    <row r="62" spans="1:16" ht="15.75">
      <c r="A62" s="29" t="s">
        <v>49</v>
      </c>
      <c r="B62" s="30"/>
      <c r="C62" s="31"/>
      <c r="D62" s="32">
        <f aca="true" t="shared" si="12" ref="D62:M62">SUM(D63:D65)</f>
        <v>2381195</v>
      </c>
      <c r="E62" s="32">
        <f t="shared" si="12"/>
        <v>1625564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3337244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aca="true" t="shared" si="13" ref="N62:N67">SUM(D62:M62)</f>
        <v>7344003</v>
      </c>
      <c r="O62" s="45">
        <f t="shared" si="8"/>
        <v>41.01351479646828</v>
      </c>
      <c r="P62" s="10"/>
    </row>
    <row r="63" spans="1:16" ht="15">
      <c r="A63" s="13"/>
      <c r="B63" s="39">
        <v>351.1</v>
      </c>
      <c r="C63" s="21" t="s">
        <v>68</v>
      </c>
      <c r="D63" s="46">
        <v>1308549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1308549</v>
      </c>
      <c r="O63" s="47">
        <f t="shared" si="8"/>
        <v>7.307757604865326</v>
      </c>
      <c r="P63" s="9"/>
    </row>
    <row r="64" spans="1:16" ht="15">
      <c r="A64" s="13"/>
      <c r="B64" s="39">
        <v>354</v>
      </c>
      <c r="C64" s="21" t="s">
        <v>69</v>
      </c>
      <c r="D64" s="46">
        <v>1072646</v>
      </c>
      <c r="E64" s="46">
        <v>0</v>
      </c>
      <c r="F64" s="46">
        <v>0</v>
      </c>
      <c r="G64" s="46">
        <v>0</v>
      </c>
      <c r="H64" s="46">
        <v>0</v>
      </c>
      <c r="I64" s="46">
        <v>3337244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4409890</v>
      </c>
      <c r="O64" s="47">
        <f t="shared" si="8"/>
        <v>24.62758917252587</v>
      </c>
      <c r="P64" s="9"/>
    </row>
    <row r="65" spans="1:16" ht="15">
      <c r="A65" s="13"/>
      <c r="B65" s="39">
        <v>359</v>
      </c>
      <c r="C65" s="21" t="s">
        <v>70</v>
      </c>
      <c r="D65" s="46">
        <v>0</v>
      </c>
      <c r="E65" s="46">
        <v>1625564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1625564</v>
      </c>
      <c r="O65" s="47">
        <f t="shared" si="8"/>
        <v>9.078168019077085</v>
      </c>
      <c r="P65" s="9"/>
    </row>
    <row r="66" spans="1:16" ht="15.75">
      <c r="A66" s="29" t="s">
        <v>3</v>
      </c>
      <c r="B66" s="30"/>
      <c r="C66" s="31"/>
      <c r="D66" s="32">
        <f aca="true" t="shared" si="14" ref="D66:M66">SUM(D67:D74)</f>
        <v>55464701</v>
      </c>
      <c r="E66" s="32">
        <f t="shared" si="14"/>
        <v>1648707</v>
      </c>
      <c r="F66" s="32">
        <f t="shared" si="14"/>
        <v>1467</v>
      </c>
      <c r="G66" s="32">
        <f t="shared" si="14"/>
        <v>2148472</v>
      </c>
      <c r="H66" s="32">
        <f t="shared" si="14"/>
        <v>3230199</v>
      </c>
      <c r="I66" s="32">
        <f t="shared" si="14"/>
        <v>7127162</v>
      </c>
      <c r="J66" s="32">
        <f t="shared" si="14"/>
        <v>2423153</v>
      </c>
      <c r="K66" s="32">
        <f t="shared" si="14"/>
        <v>243252364</v>
      </c>
      <c r="L66" s="32">
        <f t="shared" si="14"/>
        <v>0</v>
      </c>
      <c r="M66" s="32">
        <f t="shared" si="14"/>
        <v>27</v>
      </c>
      <c r="N66" s="32">
        <f t="shared" si="13"/>
        <v>315296252</v>
      </c>
      <c r="O66" s="45">
        <f t="shared" si="8"/>
        <v>1760.8118483438789</v>
      </c>
      <c r="P66" s="10"/>
    </row>
    <row r="67" spans="1:16" ht="15">
      <c r="A67" s="12"/>
      <c r="B67" s="25">
        <v>361.1</v>
      </c>
      <c r="C67" s="20" t="s">
        <v>71</v>
      </c>
      <c r="D67" s="46">
        <v>1789033</v>
      </c>
      <c r="E67" s="46">
        <v>777516</v>
      </c>
      <c r="F67" s="46">
        <v>1467</v>
      </c>
      <c r="G67" s="46">
        <v>444840</v>
      </c>
      <c r="H67" s="46">
        <v>2540993</v>
      </c>
      <c r="I67" s="46">
        <v>0</v>
      </c>
      <c r="J67" s="46">
        <v>562091</v>
      </c>
      <c r="K67" s="46">
        <v>10096421</v>
      </c>
      <c r="L67" s="46">
        <v>0</v>
      </c>
      <c r="M67" s="46">
        <v>27</v>
      </c>
      <c r="N67" s="46">
        <f t="shared" si="13"/>
        <v>16212388</v>
      </c>
      <c r="O67" s="47">
        <f t="shared" si="8"/>
        <v>90.54013391934683</v>
      </c>
      <c r="P67" s="9"/>
    </row>
    <row r="68" spans="1:16" ht="15">
      <c r="A68" s="12"/>
      <c r="B68" s="25">
        <v>361.2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12183728</v>
      </c>
      <c r="L68" s="46">
        <v>0</v>
      </c>
      <c r="M68" s="46">
        <v>0</v>
      </c>
      <c r="N68" s="46">
        <f aca="true" t="shared" si="15" ref="N68:N74">SUM(D68:M68)</f>
        <v>12183728</v>
      </c>
      <c r="O68" s="47">
        <f t="shared" si="8"/>
        <v>68.04157196070656</v>
      </c>
      <c r="P68" s="9"/>
    </row>
    <row r="69" spans="1:16" ht="15">
      <c r="A69" s="12"/>
      <c r="B69" s="25">
        <v>361.3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160808300</v>
      </c>
      <c r="L69" s="46">
        <v>0</v>
      </c>
      <c r="M69" s="46">
        <v>0</v>
      </c>
      <c r="N69" s="46">
        <f t="shared" si="15"/>
        <v>160808300</v>
      </c>
      <c r="O69" s="47">
        <f aca="true" t="shared" si="16" ref="O69:O83">(N69/O$85)</f>
        <v>898.0543160786985</v>
      </c>
      <c r="P69" s="9"/>
    </row>
    <row r="70" spans="1:16" ht="15">
      <c r="A70" s="12"/>
      <c r="B70" s="25">
        <v>362</v>
      </c>
      <c r="C70" s="20" t="s">
        <v>74</v>
      </c>
      <c r="D70" s="46">
        <v>4584347</v>
      </c>
      <c r="E70" s="46">
        <v>173334</v>
      </c>
      <c r="F70" s="46">
        <v>0</v>
      </c>
      <c r="G70" s="46">
        <v>0</v>
      </c>
      <c r="H70" s="46">
        <v>0</v>
      </c>
      <c r="I70" s="46">
        <v>3456737</v>
      </c>
      <c r="J70" s="46">
        <v>0</v>
      </c>
      <c r="K70" s="46">
        <v>8254365</v>
      </c>
      <c r="L70" s="46">
        <v>0</v>
      </c>
      <c r="M70" s="46">
        <v>0</v>
      </c>
      <c r="N70" s="46">
        <f t="shared" si="15"/>
        <v>16468783</v>
      </c>
      <c r="O70" s="47">
        <f t="shared" si="16"/>
        <v>91.97200426665475</v>
      </c>
      <c r="P70" s="9"/>
    </row>
    <row r="71" spans="1:16" ht="15">
      <c r="A71" s="12"/>
      <c r="B71" s="25">
        <v>364</v>
      </c>
      <c r="C71" s="20" t="s">
        <v>134</v>
      </c>
      <c r="D71" s="46">
        <v>0</v>
      </c>
      <c r="E71" s="46">
        <v>1369</v>
      </c>
      <c r="F71" s="46">
        <v>0</v>
      </c>
      <c r="G71" s="46">
        <v>0</v>
      </c>
      <c r="H71" s="46">
        <v>0</v>
      </c>
      <c r="I71" s="46">
        <v>521832</v>
      </c>
      <c r="J71" s="46">
        <v>682646</v>
      </c>
      <c r="K71" s="46">
        <v>0</v>
      </c>
      <c r="L71" s="46">
        <v>0</v>
      </c>
      <c r="M71" s="46">
        <v>0</v>
      </c>
      <c r="N71" s="46">
        <f t="shared" si="15"/>
        <v>1205847</v>
      </c>
      <c r="O71" s="47">
        <f t="shared" si="16"/>
        <v>6.734205279706026</v>
      </c>
      <c r="P71" s="9"/>
    </row>
    <row r="72" spans="1:16" ht="15">
      <c r="A72" s="12"/>
      <c r="B72" s="25">
        <v>366</v>
      </c>
      <c r="C72" s="20" t="s">
        <v>76</v>
      </c>
      <c r="D72" s="46">
        <v>0</v>
      </c>
      <c r="E72" s="46">
        <v>0</v>
      </c>
      <c r="F72" s="46">
        <v>0</v>
      </c>
      <c r="G72" s="46">
        <v>1214122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1214122</v>
      </c>
      <c r="O72" s="47">
        <f t="shared" si="16"/>
        <v>6.780418065150254</v>
      </c>
      <c r="P72" s="9"/>
    </row>
    <row r="73" spans="1:16" ht="15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51555400</v>
      </c>
      <c r="L73" s="46">
        <v>0</v>
      </c>
      <c r="M73" s="46">
        <v>0</v>
      </c>
      <c r="N73" s="46">
        <f t="shared" si="15"/>
        <v>51555400</v>
      </c>
      <c r="O73" s="47">
        <f t="shared" si="16"/>
        <v>287.917660264823</v>
      </c>
      <c r="P73" s="9"/>
    </row>
    <row r="74" spans="1:16" ht="15">
      <c r="A74" s="12"/>
      <c r="B74" s="25">
        <v>369.9</v>
      </c>
      <c r="C74" s="20" t="s">
        <v>78</v>
      </c>
      <c r="D74" s="46">
        <v>49091321</v>
      </c>
      <c r="E74" s="46">
        <v>696488</v>
      </c>
      <c r="F74" s="46">
        <v>0</v>
      </c>
      <c r="G74" s="46">
        <v>489510</v>
      </c>
      <c r="H74" s="46">
        <v>689206</v>
      </c>
      <c r="I74" s="46">
        <v>3148593</v>
      </c>
      <c r="J74" s="46">
        <v>1178416</v>
      </c>
      <c r="K74" s="46">
        <v>354150</v>
      </c>
      <c r="L74" s="46">
        <v>0</v>
      </c>
      <c r="M74" s="46">
        <v>0</v>
      </c>
      <c r="N74" s="46">
        <f t="shared" si="15"/>
        <v>55647684</v>
      </c>
      <c r="O74" s="47">
        <f t="shared" si="16"/>
        <v>310.771538508793</v>
      </c>
      <c r="P74" s="9"/>
    </row>
    <row r="75" spans="1:16" ht="15.75">
      <c r="A75" s="29" t="s">
        <v>50</v>
      </c>
      <c r="B75" s="30"/>
      <c r="C75" s="31"/>
      <c r="D75" s="32">
        <f aca="true" t="shared" si="17" ref="D75:M75">SUM(D76:D82)</f>
        <v>1311937</v>
      </c>
      <c r="E75" s="32">
        <f t="shared" si="17"/>
        <v>10853344</v>
      </c>
      <c r="F75" s="32">
        <f t="shared" si="17"/>
        <v>30627591</v>
      </c>
      <c r="G75" s="32">
        <f t="shared" si="17"/>
        <v>19090244</v>
      </c>
      <c r="H75" s="32">
        <f t="shared" si="17"/>
        <v>0</v>
      </c>
      <c r="I75" s="32">
        <f t="shared" si="17"/>
        <v>37689903</v>
      </c>
      <c r="J75" s="32">
        <f t="shared" si="17"/>
        <v>420386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>SUM(D75:M75)</f>
        <v>99993405</v>
      </c>
      <c r="O75" s="45">
        <f t="shared" si="16"/>
        <v>558.4258333659103</v>
      </c>
      <c r="P75" s="9"/>
    </row>
    <row r="76" spans="1:16" ht="15">
      <c r="A76" s="12"/>
      <c r="B76" s="25">
        <v>381</v>
      </c>
      <c r="C76" s="20" t="s">
        <v>79</v>
      </c>
      <c r="D76" s="46">
        <v>607786</v>
      </c>
      <c r="E76" s="46">
        <v>10853344</v>
      </c>
      <c r="F76" s="46">
        <v>30627591</v>
      </c>
      <c r="G76" s="46">
        <v>19090244</v>
      </c>
      <c r="H76" s="46">
        <v>0</v>
      </c>
      <c r="I76" s="46">
        <v>7798075</v>
      </c>
      <c r="J76" s="46">
        <v>420386</v>
      </c>
      <c r="K76" s="46">
        <v>0</v>
      </c>
      <c r="L76" s="46">
        <v>0</v>
      </c>
      <c r="M76" s="46">
        <v>0</v>
      </c>
      <c r="N76" s="46">
        <f>SUM(D76:M76)</f>
        <v>69397426</v>
      </c>
      <c r="O76" s="47">
        <f t="shared" si="16"/>
        <v>387.5587139721774</v>
      </c>
      <c r="P76" s="9"/>
    </row>
    <row r="77" spans="1:16" ht="15">
      <c r="A77" s="12"/>
      <c r="B77" s="25">
        <v>384</v>
      </c>
      <c r="C77" s="20" t="s">
        <v>80</v>
      </c>
      <c r="D77" s="46">
        <v>704151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aca="true" t="shared" si="18" ref="N77:N82">SUM(D77:M77)</f>
        <v>704151</v>
      </c>
      <c r="O77" s="47">
        <f t="shared" si="16"/>
        <v>3.9324204330319494</v>
      </c>
      <c r="P77" s="9"/>
    </row>
    <row r="78" spans="1:16" ht="15">
      <c r="A78" s="12"/>
      <c r="B78" s="25">
        <v>389.1</v>
      </c>
      <c r="C78" s="20" t="s">
        <v>135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2095102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2095102</v>
      </c>
      <c r="O78" s="47">
        <f t="shared" si="16"/>
        <v>11.700362442268922</v>
      </c>
      <c r="P78" s="9"/>
    </row>
    <row r="79" spans="1:16" ht="15">
      <c r="A79" s="12"/>
      <c r="B79" s="25">
        <v>389.5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536444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536444</v>
      </c>
      <c r="O79" s="47">
        <f t="shared" si="16"/>
        <v>2.9958394531533594</v>
      </c>
      <c r="P79" s="9"/>
    </row>
    <row r="80" spans="1:16" ht="15">
      <c r="A80" s="12"/>
      <c r="B80" s="25">
        <v>389.6</v>
      </c>
      <c r="C80" s="20" t="s">
        <v>143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2076181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2076181</v>
      </c>
      <c r="O80" s="47">
        <f t="shared" si="16"/>
        <v>11.594695721617532</v>
      </c>
      <c r="P80" s="9"/>
    </row>
    <row r="81" spans="1:16" ht="15">
      <c r="A81" s="12"/>
      <c r="B81" s="25">
        <v>389.8</v>
      </c>
      <c r="C81" s="20" t="s">
        <v>137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4479001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4479001</v>
      </c>
      <c r="O81" s="47">
        <f t="shared" si="16"/>
        <v>25.01354830422812</v>
      </c>
      <c r="P81" s="9"/>
    </row>
    <row r="82" spans="1:16" ht="15.75" thickBot="1">
      <c r="A82" s="48"/>
      <c r="B82" s="49">
        <v>393</v>
      </c>
      <c r="C82" s="50" t="s">
        <v>153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20705100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20705100</v>
      </c>
      <c r="O82" s="47">
        <f t="shared" si="16"/>
        <v>115.63025303943304</v>
      </c>
      <c r="P82" s="9"/>
    </row>
    <row r="83" spans="1:119" ht="16.5" thickBot="1">
      <c r="A83" s="14" t="s">
        <v>66</v>
      </c>
      <c r="B83" s="23"/>
      <c r="C83" s="22"/>
      <c r="D83" s="15">
        <f aca="true" t="shared" si="19" ref="D83:M83">SUM(D5,D14,D23,D46,D62,D66,D75)</f>
        <v>334905255</v>
      </c>
      <c r="E83" s="15">
        <f t="shared" si="19"/>
        <v>61603882</v>
      </c>
      <c r="F83" s="15">
        <f t="shared" si="19"/>
        <v>35449307</v>
      </c>
      <c r="G83" s="15">
        <f t="shared" si="19"/>
        <v>27187490</v>
      </c>
      <c r="H83" s="15">
        <f t="shared" si="19"/>
        <v>3230199</v>
      </c>
      <c r="I83" s="15">
        <f t="shared" si="19"/>
        <v>230998159</v>
      </c>
      <c r="J83" s="15">
        <f t="shared" si="19"/>
        <v>81454802</v>
      </c>
      <c r="K83" s="15">
        <f t="shared" si="19"/>
        <v>243252364</v>
      </c>
      <c r="L83" s="15">
        <f t="shared" si="19"/>
        <v>0</v>
      </c>
      <c r="M83" s="15">
        <f t="shared" si="19"/>
        <v>92118</v>
      </c>
      <c r="N83" s="15">
        <f>SUM(D83:M83)</f>
        <v>1018173576</v>
      </c>
      <c r="O83" s="38">
        <f t="shared" si="16"/>
        <v>5686.119276455773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154</v>
      </c>
      <c r="M85" s="51"/>
      <c r="N85" s="51"/>
      <c r="O85" s="43">
        <v>179063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159003342</v>
      </c>
      <c r="E5" s="27">
        <f t="shared" si="0"/>
        <v>0</v>
      </c>
      <c r="F5" s="27">
        <f t="shared" si="0"/>
        <v>4823936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90235</v>
      </c>
      <c r="N5" s="28">
        <f aca="true" t="shared" si="1" ref="N5:N15">SUM(D5:M5)</f>
        <v>163917513</v>
      </c>
      <c r="O5" s="33">
        <f aca="true" t="shared" si="2" ref="O5:O36">(N5/O$79)</f>
        <v>927.4132686834854</v>
      </c>
      <c r="P5" s="6"/>
    </row>
    <row r="6" spans="1:16" ht="15">
      <c r="A6" s="12"/>
      <c r="B6" s="25">
        <v>311</v>
      </c>
      <c r="C6" s="20" t="s">
        <v>2</v>
      </c>
      <c r="D6" s="46">
        <v>112954202</v>
      </c>
      <c r="E6" s="46">
        <v>0</v>
      </c>
      <c r="F6" s="46">
        <v>4823936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90235</v>
      </c>
      <c r="N6" s="46">
        <f t="shared" si="1"/>
        <v>117868373</v>
      </c>
      <c r="O6" s="47">
        <f t="shared" si="2"/>
        <v>666.8762298652877</v>
      </c>
      <c r="P6" s="9"/>
    </row>
    <row r="7" spans="1:16" ht="15">
      <c r="A7" s="12"/>
      <c r="B7" s="25">
        <v>312.51</v>
      </c>
      <c r="C7" s="20" t="s">
        <v>95</v>
      </c>
      <c r="D7" s="46">
        <v>3188541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3188541</v>
      </c>
      <c r="O7" s="47">
        <f t="shared" si="2"/>
        <v>18.040142124053023</v>
      </c>
      <c r="P7" s="9"/>
    </row>
    <row r="8" spans="1:16" ht="15">
      <c r="A8" s="12"/>
      <c r="B8" s="25">
        <v>312.52</v>
      </c>
      <c r="C8" s="20" t="s">
        <v>123</v>
      </c>
      <c r="D8" s="46">
        <v>2374773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2374773</v>
      </c>
      <c r="O8" s="47">
        <f t="shared" si="2"/>
        <v>13.436001742603835</v>
      </c>
      <c r="P8" s="9"/>
    </row>
    <row r="9" spans="1:16" ht="15">
      <c r="A9" s="12"/>
      <c r="B9" s="25">
        <v>314.1</v>
      </c>
      <c r="C9" s="20" t="s">
        <v>10</v>
      </c>
      <c r="D9" s="46">
        <v>19748678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19748678</v>
      </c>
      <c r="O9" s="47">
        <f t="shared" si="2"/>
        <v>111.73416239030931</v>
      </c>
      <c r="P9" s="9"/>
    </row>
    <row r="10" spans="1:16" ht="15">
      <c r="A10" s="12"/>
      <c r="B10" s="25">
        <v>314.3</v>
      </c>
      <c r="C10" s="20" t="s">
        <v>11</v>
      </c>
      <c r="D10" s="46">
        <v>5618279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5618279</v>
      </c>
      <c r="O10" s="47">
        <f t="shared" si="2"/>
        <v>31.787125099718807</v>
      </c>
      <c r="P10" s="9"/>
    </row>
    <row r="11" spans="1:16" ht="15">
      <c r="A11" s="12"/>
      <c r="B11" s="25">
        <v>314.4</v>
      </c>
      <c r="C11" s="20" t="s">
        <v>13</v>
      </c>
      <c r="D11" s="46">
        <v>549551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549551</v>
      </c>
      <c r="O11" s="47">
        <f t="shared" si="2"/>
        <v>3.109252207958268</v>
      </c>
      <c r="P11" s="9"/>
    </row>
    <row r="12" spans="1:16" ht="15">
      <c r="A12" s="12"/>
      <c r="B12" s="25">
        <v>315</v>
      </c>
      <c r="C12" s="20" t="s">
        <v>124</v>
      </c>
      <c r="D12" s="46">
        <v>11600863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11600863</v>
      </c>
      <c r="O12" s="47">
        <f t="shared" si="2"/>
        <v>65.63541672560213</v>
      </c>
      <c r="P12" s="9"/>
    </row>
    <row r="13" spans="1:16" ht="15">
      <c r="A13" s="12"/>
      <c r="B13" s="25">
        <v>316</v>
      </c>
      <c r="C13" s="20" t="s">
        <v>125</v>
      </c>
      <c r="D13" s="46">
        <v>2968455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2968455</v>
      </c>
      <c r="O13" s="47">
        <f t="shared" si="2"/>
        <v>16.794938527952382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SUM(D15:D22)</f>
        <v>56329676</v>
      </c>
      <c r="E14" s="32">
        <f t="shared" si="3"/>
        <v>20719731</v>
      </c>
      <c r="F14" s="32">
        <f t="shared" si="3"/>
        <v>0</v>
      </c>
      <c r="G14" s="32">
        <f t="shared" si="3"/>
        <v>1662938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78712345</v>
      </c>
      <c r="O14" s="45">
        <f t="shared" si="2"/>
        <v>445.3390722331921</v>
      </c>
      <c r="P14" s="10"/>
    </row>
    <row r="15" spans="1:16" ht="15">
      <c r="A15" s="12"/>
      <c r="B15" s="25">
        <v>322</v>
      </c>
      <c r="C15" s="20" t="s">
        <v>0</v>
      </c>
      <c r="D15" s="46">
        <v>218822</v>
      </c>
      <c r="E15" s="46">
        <v>18043304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18262126</v>
      </c>
      <c r="O15" s="47">
        <f t="shared" si="2"/>
        <v>103.32354155940412</v>
      </c>
      <c r="P15" s="9"/>
    </row>
    <row r="16" spans="1:16" ht="15">
      <c r="A16" s="12"/>
      <c r="B16" s="25">
        <v>323.1</v>
      </c>
      <c r="C16" s="20" t="s">
        <v>16</v>
      </c>
      <c r="D16" s="46">
        <v>15966459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15966459</v>
      </c>
      <c r="O16" s="47">
        <f t="shared" si="2"/>
        <v>90.33510611212637</v>
      </c>
      <c r="P16" s="9"/>
    </row>
    <row r="17" spans="1:16" ht="15">
      <c r="A17" s="12"/>
      <c r="B17" s="25">
        <v>323.4</v>
      </c>
      <c r="C17" s="20" t="s">
        <v>17</v>
      </c>
      <c r="D17" s="46">
        <v>242876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242876</v>
      </c>
      <c r="O17" s="47">
        <f t="shared" si="2"/>
        <v>1.3741449642709636</v>
      </c>
      <c r="P17" s="9"/>
    </row>
    <row r="18" spans="1:16" ht="15">
      <c r="A18" s="12"/>
      <c r="B18" s="25">
        <v>323.7</v>
      </c>
      <c r="C18" s="20" t="s">
        <v>146</v>
      </c>
      <c r="D18" s="46">
        <v>6180283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6180283</v>
      </c>
      <c r="O18" s="47">
        <f t="shared" si="2"/>
        <v>34.966833949091075</v>
      </c>
      <c r="P18" s="9"/>
    </row>
    <row r="19" spans="1:16" ht="15">
      <c r="A19" s="12"/>
      <c r="B19" s="25">
        <v>324.62</v>
      </c>
      <c r="C19" s="20" t="s">
        <v>18</v>
      </c>
      <c r="D19" s="46">
        <v>246373</v>
      </c>
      <c r="E19" s="46">
        <v>0</v>
      </c>
      <c r="F19" s="46">
        <v>0</v>
      </c>
      <c r="G19" s="46">
        <v>1533012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1779385</v>
      </c>
      <c r="O19" s="47">
        <f t="shared" si="2"/>
        <v>10.067412742507653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1886843</v>
      </c>
      <c r="F20" s="46">
        <v>0</v>
      </c>
      <c r="G20" s="46">
        <v>129926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2016769</v>
      </c>
      <c r="O20" s="47">
        <f t="shared" si="2"/>
        <v>11.410485043593384</v>
      </c>
      <c r="P20" s="9"/>
    </row>
    <row r="21" spans="1:16" ht="15">
      <c r="A21" s="12"/>
      <c r="B21" s="25">
        <v>325.2</v>
      </c>
      <c r="C21" s="20" t="s">
        <v>20</v>
      </c>
      <c r="D21" s="46">
        <v>33474863</v>
      </c>
      <c r="E21" s="46">
        <v>788584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34263447</v>
      </c>
      <c r="O21" s="47">
        <f t="shared" si="2"/>
        <v>193.85589005753988</v>
      </c>
      <c r="P21" s="9"/>
    </row>
    <row r="22" spans="1:16" ht="15">
      <c r="A22" s="12"/>
      <c r="B22" s="25">
        <v>329</v>
      </c>
      <c r="C22" s="20" t="s">
        <v>147</v>
      </c>
      <c r="D22" s="46">
        <v>0</v>
      </c>
      <c r="E22" s="46">
        <v>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1000</v>
      </c>
      <c r="O22" s="47">
        <f t="shared" si="2"/>
        <v>0.005657804658636356</v>
      </c>
      <c r="P22" s="9"/>
    </row>
    <row r="23" spans="1:16" ht="15.75">
      <c r="A23" s="29" t="s">
        <v>22</v>
      </c>
      <c r="B23" s="30"/>
      <c r="C23" s="31"/>
      <c r="D23" s="32">
        <f aca="true" t="shared" si="6" ref="D23:M23">SUM(D24:D41)</f>
        <v>20188686</v>
      </c>
      <c r="E23" s="32">
        <f t="shared" si="6"/>
        <v>24525196</v>
      </c>
      <c r="F23" s="32">
        <f t="shared" si="6"/>
        <v>0</v>
      </c>
      <c r="G23" s="32">
        <f t="shared" si="6"/>
        <v>1099267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45813149</v>
      </c>
      <c r="O23" s="45">
        <f t="shared" si="2"/>
        <v>259.2018478390015</v>
      </c>
      <c r="P23" s="10"/>
    </row>
    <row r="24" spans="1:16" ht="15">
      <c r="A24" s="12"/>
      <c r="B24" s="25">
        <v>331.2</v>
      </c>
      <c r="C24" s="20" t="s">
        <v>21</v>
      </c>
      <c r="D24" s="46">
        <v>0</v>
      </c>
      <c r="E24" s="46">
        <v>676874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676874</v>
      </c>
      <c r="O24" s="47">
        <f t="shared" si="2"/>
        <v>3.829620870509825</v>
      </c>
      <c r="P24" s="9"/>
    </row>
    <row r="25" spans="1:16" ht="15">
      <c r="A25" s="12"/>
      <c r="B25" s="25">
        <v>331.39</v>
      </c>
      <c r="C25" s="20" t="s">
        <v>101</v>
      </c>
      <c r="D25" s="46">
        <v>0</v>
      </c>
      <c r="E25" s="46">
        <v>436568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436568</v>
      </c>
      <c r="O25" s="47">
        <f t="shared" si="2"/>
        <v>2.4700164642115565</v>
      </c>
      <c r="P25" s="9"/>
    </row>
    <row r="26" spans="1:16" ht="15">
      <c r="A26" s="12"/>
      <c r="B26" s="25">
        <v>331.5</v>
      </c>
      <c r="C26" s="20" t="s">
        <v>23</v>
      </c>
      <c r="D26" s="46">
        <v>0</v>
      </c>
      <c r="E26" s="46">
        <v>10736327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10736327</v>
      </c>
      <c r="O26" s="47">
        <f t="shared" si="2"/>
        <v>60.74404091724329</v>
      </c>
      <c r="P26" s="9"/>
    </row>
    <row r="27" spans="1:16" ht="15">
      <c r="A27" s="12"/>
      <c r="B27" s="25">
        <v>331.7</v>
      </c>
      <c r="C27" s="20" t="s">
        <v>24</v>
      </c>
      <c r="D27" s="46">
        <v>0</v>
      </c>
      <c r="E27" s="46">
        <v>171700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171700</v>
      </c>
      <c r="O27" s="47">
        <f t="shared" si="2"/>
        <v>0.9714450598878623</v>
      </c>
      <c r="P27" s="9"/>
    </row>
    <row r="28" spans="1:16" ht="15">
      <c r="A28" s="12"/>
      <c r="B28" s="25">
        <v>334.39</v>
      </c>
      <c r="C28" s="20" t="s">
        <v>28</v>
      </c>
      <c r="D28" s="46">
        <v>0</v>
      </c>
      <c r="E28" s="46">
        <v>-62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-62</v>
      </c>
      <c r="O28" s="47">
        <f t="shared" si="2"/>
        <v>-0.00035078388883545404</v>
      </c>
      <c r="P28" s="9"/>
    </row>
    <row r="29" spans="1:16" ht="15">
      <c r="A29" s="12"/>
      <c r="B29" s="25">
        <v>334.41</v>
      </c>
      <c r="C29" s="20" t="s">
        <v>102</v>
      </c>
      <c r="D29" s="46">
        <v>0</v>
      </c>
      <c r="E29" s="46">
        <v>1284404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1284404</v>
      </c>
      <c r="O29" s="47">
        <f t="shared" si="2"/>
        <v>7.26690693477117</v>
      </c>
      <c r="P29" s="9"/>
    </row>
    <row r="30" spans="1:16" ht="15">
      <c r="A30" s="12"/>
      <c r="B30" s="25">
        <v>334.5</v>
      </c>
      <c r="C30" s="20" t="s">
        <v>29</v>
      </c>
      <c r="D30" s="46">
        <v>0</v>
      </c>
      <c r="E30" s="46">
        <v>848433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848433</v>
      </c>
      <c r="O30" s="47">
        <f t="shared" si="2"/>
        <v>4.80026817994082</v>
      </c>
      <c r="P30" s="9"/>
    </row>
    <row r="31" spans="1:16" ht="15">
      <c r="A31" s="12"/>
      <c r="B31" s="25">
        <v>335.12</v>
      </c>
      <c r="C31" s="20" t="s">
        <v>126</v>
      </c>
      <c r="D31" s="46">
        <v>4005142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4005142</v>
      </c>
      <c r="O31" s="47">
        <f t="shared" si="2"/>
        <v>22.66031106610013</v>
      </c>
      <c r="P31" s="9"/>
    </row>
    <row r="32" spans="1:16" ht="15">
      <c r="A32" s="12"/>
      <c r="B32" s="25">
        <v>335.14</v>
      </c>
      <c r="C32" s="20" t="s">
        <v>127</v>
      </c>
      <c r="D32" s="46">
        <v>33382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33382</v>
      </c>
      <c r="O32" s="47">
        <f t="shared" si="2"/>
        <v>0.18886883511459884</v>
      </c>
      <c r="P32" s="9"/>
    </row>
    <row r="33" spans="1:16" ht="15">
      <c r="A33" s="12"/>
      <c r="B33" s="25">
        <v>335.15</v>
      </c>
      <c r="C33" s="20" t="s">
        <v>128</v>
      </c>
      <c r="D33" s="46">
        <v>229059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229059</v>
      </c>
      <c r="O33" s="47">
        <f t="shared" si="2"/>
        <v>1.295971077302585</v>
      </c>
      <c r="P33" s="9"/>
    </row>
    <row r="34" spans="1:16" ht="15">
      <c r="A34" s="12"/>
      <c r="B34" s="25">
        <v>335.18</v>
      </c>
      <c r="C34" s="20" t="s">
        <v>129</v>
      </c>
      <c r="D34" s="46">
        <v>11295855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11295855</v>
      </c>
      <c r="O34" s="47">
        <f t="shared" si="2"/>
        <v>63.90974104228077</v>
      </c>
      <c r="P34" s="9"/>
    </row>
    <row r="35" spans="1:16" ht="15">
      <c r="A35" s="12"/>
      <c r="B35" s="25">
        <v>335.21</v>
      </c>
      <c r="C35" s="20" t="s">
        <v>108</v>
      </c>
      <c r="D35" s="46">
        <v>171593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171593</v>
      </c>
      <c r="O35" s="47">
        <f t="shared" si="2"/>
        <v>0.9708396747893883</v>
      </c>
      <c r="P35" s="9"/>
    </row>
    <row r="36" spans="1:16" ht="15">
      <c r="A36" s="12"/>
      <c r="B36" s="25">
        <v>335.49</v>
      </c>
      <c r="C36" s="20" t="s">
        <v>36</v>
      </c>
      <c r="D36" s="46">
        <v>1448052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1448052</v>
      </c>
      <c r="O36" s="47">
        <f t="shared" si="2"/>
        <v>8.192795351547693</v>
      </c>
      <c r="P36" s="9"/>
    </row>
    <row r="37" spans="1:16" ht="15">
      <c r="A37" s="12"/>
      <c r="B37" s="25">
        <v>337.1</v>
      </c>
      <c r="C37" s="20" t="s">
        <v>37</v>
      </c>
      <c r="D37" s="46">
        <v>0</v>
      </c>
      <c r="E37" s="46">
        <v>42565</v>
      </c>
      <c r="F37" s="46">
        <v>0</v>
      </c>
      <c r="G37" s="46">
        <v>389267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431832</v>
      </c>
      <c r="O37" s="47">
        <f aca="true" t="shared" si="9" ref="O37:O68">(N37/O$79)</f>
        <v>2.443221101348255</v>
      </c>
      <c r="P37" s="9"/>
    </row>
    <row r="38" spans="1:16" ht="15">
      <c r="A38" s="12"/>
      <c r="B38" s="25">
        <v>337.2</v>
      </c>
      <c r="C38" s="20" t="s">
        <v>38</v>
      </c>
      <c r="D38" s="46">
        <v>0</v>
      </c>
      <c r="E38" s="46">
        <v>191668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191668</v>
      </c>
      <c r="O38" s="47">
        <f t="shared" si="9"/>
        <v>1.084420103311513</v>
      </c>
      <c r="P38" s="9"/>
    </row>
    <row r="39" spans="1:16" ht="15">
      <c r="A39" s="12"/>
      <c r="B39" s="25">
        <v>337.4</v>
      </c>
      <c r="C39" s="20" t="s">
        <v>40</v>
      </c>
      <c r="D39" s="46">
        <v>0</v>
      </c>
      <c r="E39" s="46">
        <v>275065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275065</v>
      </c>
      <c r="O39" s="47">
        <f t="shared" si="9"/>
        <v>1.5562640384278092</v>
      </c>
      <c r="P39" s="9"/>
    </row>
    <row r="40" spans="1:16" ht="15">
      <c r="A40" s="12"/>
      <c r="B40" s="25">
        <v>337.7</v>
      </c>
      <c r="C40" s="20" t="s">
        <v>41</v>
      </c>
      <c r="D40" s="46">
        <v>0</v>
      </c>
      <c r="E40" s="46">
        <v>294997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294997</v>
      </c>
      <c r="O40" s="47">
        <f t="shared" si="9"/>
        <v>1.6690354008837491</v>
      </c>
      <c r="P40" s="9"/>
    </row>
    <row r="41" spans="1:16" ht="15">
      <c r="A41" s="12"/>
      <c r="B41" s="25">
        <v>338</v>
      </c>
      <c r="C41" s="20" t="s">
        <v>43</v>
      </c>
      <c r="D41" s="46">
        <v>3005603</v>
      </c>
      <c r="E41" s="46">
        <v>9566657</v>
      </c>
      <c r="F41" s="46">
        <v>0</v>
      </c>
      <c r="G41" s="46">
        <v>710000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13282260</v>
      </c>
      <c r="O41" s="47">
        <f t="shared" si="9"/>
        <v>75.14843250521932</v>
      </c>
      <c r="P41" s="9"/>
    </row>
    <row r="42" spans="1:16" ht="15.75">
      <c r="A42" s="29" t="s">
        <v>48</v>
      </c>
      <c r="B42" s="30"/>
      <c r="C42" s="31"/>
      <c r="D42" s="32">
        <f aca="true" t="shared" si="10" ref="D42:M42">SUM(D43:D57)</f>
        <v>23318715</v>
      </c>
      <c r="E42" s="32">
        <f t="shared" si="10"/>
        <v>508151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173419219</v>
      </c>
      <c r="J42" s="32">
        <f t="shared" si="10"/>
        <v>76028047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273274132</v>
      </c>
      <c r="O42" s="45">
        <f t="shared" si="9"/>
        <v>1546.1316571144064</v>
      </c>
      <c r="P42" s="10"/>
    </row>
    <row r="43" spans="1:16" ht="15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76028047</v>
      </c>
      <c r="K43" s="46">
        <v>0</v>
      </c>
      <c r="L43" s="46">
        <v>0</v>
      </c>
      <c r="M43" s="46">
        <v>0</v>
      </c>
      <c r="N43" s="46">
        <f aca="true" t="shared" si="11" ref="N43:N57">SUM(D43:M43)</f>
        <v>76028047</v>
      </c>
      <c r="O43" s="47">
        <f t="shared" si="9"/>
        <v>430.1518385036238</v>
      </c>
      <c r="P43" s="9"/>
    </row>
    <row r="44" spans="1:16" ht="15">
      <c r="A44" s="12"/>
      <c r="B44" s="25">
        <v>341.9</v>
      </c>
      <c r="C44" s="20" t="s">
        <v>131</v>
      </c>
      <c r="D44" s="46">
        <v>2189066</v>
      </c>
      <c r="E44" s="46">
        <v>120131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2309197</v>
      </c>
      <c r="O44" s="47">
        <f t="shared" si="9"/>
        <v>13.064985544309097</v>
      </c>
      <c r="P44" s="9"/>
    </row>
    <row r="45" spans="1:16" ht="15">
      <c r="A45" s="12"/>
      <c r="B45" s="25">
        <v>342.1</v>
      </c>
      <c r="C45" s="20" t="s">
        <v>53</v>
      </c>
      <c r="D45" s="46">
        <v>139733</v>
      </c>
      <c r="E45" s="46">
        <v>277512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417245</v>
      </c>
      <c r="O45" s="47">
        <f t="shared" si="9"/>
        <v>2.3606907047927264</v>
      </c>
      <c r="P45" s="9"/>
    </row>
    <row r="46" spans="1:16" ht="15">
      <c r="A46" s="12"/>
      <c r="B46" s="25">
        <v>342.2</v>
      </c>
      <c r="C46" s="20" t="s">
        <v>54</v>
      </c>
      <c r="D46" s="46">
        <v>2338095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2338095</v>
      </c>
      <c r="O46" s="47">
        <f t="shared" si="9"/>
        <v>13.22848478333437</v>
      </c>
      <c r="P46" s="9"/>
    </row>
    <row r="47" spans="1:16" ht="15">
      <c r="A47" s="12"/>
      <c r="B47" s="25">
        <v>342.6</v>
      </c>
      <c r="C47" s="20" t="s">
        <v>55</v>
      </c>
      <c r="D47" s="46">
        <v>9493060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9493060</v>
      </c>
      <c r="O47" s="47">
        <f t="shared" si="9"/>
        <v>53.709879092714445</v>
      </c>
      <c r="P47" s="9"/>
    </row>
    <row r="48" spans="1:16" ht="15">
      <c r="A48" s="12"/>
      <c r="B48" s="25">
        <v>342.9</v>
      </c>
      <c r="C48" s="20" t="s">
        <v>56</v>
      </c>
      <c r="D48" s="46">
        <v>1529294</v>
      </c>
      <c r="E48" s="46">
        <v>110508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1639802</v>
      </c>
      <c r="O48" s="47">
        <f t="shared" si="9"/>
        <v>9.277679394841213</v>
      </c>
      <c r="P48" s="9"/>
    </row>
    <row r="49" spans="1:16" ht="15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15006391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15006391</v>
      </c>
      <c r="O49" s="47">
        <f t="shared" si="9"/>
        <v>84.90322890911868</v>
      </c>
      <c r="P49" s="9"/>
    </row>
    <row r="50" spans="1:16" ht="15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132486929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132486929</v>
      </c>
      <c r="O50" s="47">
        <f t="shared" si="9"/>
        <v>749.5851641046241</v>
      </c>
      <c r="P50" s="9"/>
    </row>
    <row r="51" spans="1:16" ht="15">
      <c r="A51" s="12"/>
      <c r="B51" s="25">
        <v>343.7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140126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140126</v>
      </c>
      <c r="O51" s="47">
        <f t="shared" si="9"/>
        <v>0.792805535596078</v>
      </c>
      <c r="P51" s="9"/>
    </row>
    <row r="52" spans="1:16" ht="15">
      <c r="A52" s="12"/>
      <c r="B52" s="25">
        <v>343.9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8797105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8797105</v>
      </c>
      <c r="O52" s="47">
        <f t="shared" si="9"/>
        <v>49.77230165151318</v>
      </c>
      <c r="P52" s="9"/>
    </row>
    <row r="53" spans="1:16" ht="15">
      <c r="A53" s="12"/>
      <c r="B53" s="25">
        <v>344.1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3385786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3385786</v>
      </c>
      <c r="O53" s="47">
        <f t="shared" si="9"/>
        <v>19.156115803945752</v>
      </c>
      <c r="P53" s="9"/>
    </row>
    <row r="54" spans="1:16" ht="15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13602882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13602882</v>
      </c>
      <c r="O54" s="47">
        <f t="shared" si="9"/>
        <v>76.96244915048064</v>
      </c>
      <c r="P54" s="9"/>
    </row>
    <row r="55" spans="1:16" ht="15">
      <c r="A55" s="12"/>
      <c r="B55" s="25">
        <v>347.2</v>
      </c>
      <c r="C55" s="20" t="s">
        <v>63</v>
      </c>
      <c r="D55" s="46">
        <v>2804776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2804776</v>
      </c>
      <c r="O55" s="47">
        <f t="shared" si="9"/>
        <v>15.868874719231444</v>
      </c>
      <c r="P55" s="9"/>
    </row>
    <row r="56" spans="1:16" ht="15">
      <c r="A56" s="12"/>
      <c r="B56" s="25">
        <v>347.4</v>
      </c>
      <c r="C56" s="20" t="s">
        <v>64</v>
      </c>
      <c r="D56" s="46">
        <v>67971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67971</v>
      </c>
      <c r="O56" s="47">
        <f t="shared" si="9"/>
        <v>0.38456664045217176</v>
      </c>
      <c r="P56" s="9"/>
    </row>
    <row r="57" spans="1:16" ht="15">
      <c r="A57" s="12"/>
      <c r="B57" s="25">
        <v>347.5</v>
      </c>
      <c r="C57" s="20" t="s">
        <v>65</v>
      </c>
      <c r="D57" s="46">
        <v>4756720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4756720</v>
      </c>
      <c r="O57" s="47">
        <f t="shared" si="9"/>
        <v>26.912592575828725</v>
      </c>
      <c r="P57" s="9"/>
    </row>
    <row r="58" spans="1:16" ht="15.75">
      <c r="A58" s="29" t="s">
        <v>49</v>
      </c>
      <c r="B58" s="30"/>
      <c r="C58" s="31"/>
      <c r="D58" s="32">
        <f aca="true" t="shared" si="12" ref="D58:M58">SUM(D59:D61)</f>
        <v>2223694</v>
      </c>
      <c r="E58" s="32">
        <f t="shared" si="12"/>
        <v>3340154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3671762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aca="true" t="shared" si="13" ref="N58:N63">SUM(D58:M58)</f>
        <v>9235610</v>
      </c>
      <c r="O58" s="45">
        <f t="shared" si="9"/>
        <v>52.25327728334852</v>
      </c>
      <c r="P58" s="10"/>
    </row>
    <row r="59" spans="1:16" ht="15">
      <c r="A59" s="13"/>
      <c r="B59" s="39">
        <v>351.1</v>
      </c>
      <c r="C59" s="21" t="s">
        <v>68</v>
      </c>
      <c r="D59" s="46">
        <v>1294848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1294848</v>
      </c>
      <c r="O59" s="47">
        <f t="shared" si="9"/>
        <v>7.325997046625968</v>
      </c>
      <c r="P59" s="9"/>
    </row>
    <row r="60" spans="1:16" ht="15">
      <c r="A60" s="13"/>
      <c r="B60" s="39">
        <v>354</v>
      </c>
      <c r="C60" s="21" t="s">
        <v>69</v>
      </c>
      <c r="D60" s="46">
        <v>928846</v>
      </c>
      <c r="E60" s="46">
        <v>0</v>
      </c>
      <c r="F60" s="46">
        <v>0</v>
      </c>
      <c r="G60" s="46">
        <v>0</v>
      </c>
      <c r="H60" s="46">
        <v>0</v>
      </c>
      <c r="I60" s="46">
        <v>3671762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4600608</v>
      </c>
      <c r="O60" s="47">
        <f t="shared" si="9"/>
        <v>26.02934137495969</v>
      </c>
      <c r="P60" s="9"/>
    </row>
    <row r="61" spans="1:16" ht="15">
      <c r="A61" s="13"/>
      <c r="B61" s="39">
        <v>359</v>
      </c>
      <c r="C61" s="21" t="s">
        <v>70</v>
      </c>
      <c r="D61" s="46">
        <v>0</v>
      </c>
      <c r="E61" s="46">
        <v>3340154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3340154</v>
      </c>
      <c r="O61" s="47">
        <f t="shared" si="9"/>
        <v>18.89793886176286</v>
      </c>
      <c r="P61" s="9"/>
    </row>
    <row r="62" spans="1:16" ht="15.75">
      <c r="A62" s="29" t="s">
        <v>3</v>
      </c>
      <c r="B62" s="30"/>
      <c r="C62" s="31"/>
      <c r="D62" s="32">
        <f aca="true" t="shared" si="14" ref="D62:M62">SUM(D63:D70)</f>
        <v>53141726</v>
      </c>
      <c r="E62" s="32">
        <f t="shared" si="14"/>
        <v>1596980</v>
      </c>
      <c r="F62" s="32">
        <f t="shared" si="14"/>
        <v>2698</v>
      </c>
      <c r="G62" s="32">
        <f t="shared" si="14"/>
        <v>1093814</v>
      </c>
      <c r="H62" s="32">
        <f t="shared" si="14"/>
        <v>3119986</v>
      </c>
      <c r="I62" s="32">
        <f t="shared" si="14"/>
        <v>4327619</v>
      </c>
      <c r="J62" s="32">
        <f t="shared" si="14"/>
        <v>1852205</v>
      </c>
      <c r="K62" s="32">
        <f t="shared" si="14"/>
        <v>169762640</v>
      </c>
      <c r="L62" s="32">
        <f t="shared" si="14"/>
        <v>0</v>
      </c>
      <c r="M62" s="32">
        <f t="shared" si="14"/>
        <v>235</v>
      </c>
      <c r="N62" s="32">
        <f t="shared" si="13"/>
        <v>234897903</v>
      </c>
      <c r="O62" s="45">
        <f t="shared" si="9"/>
        <v>1329.0064498973109</v>
      </c>
      <c r="P62" s="10"/>
    </row>
    <row r="63" spans="1:16" ht="15">
      <c r="A63" s="12"/>
      <c r="B63" s="25">
        <v>361.1</v>
      </c>
      <c r="C63" s="20" t="s">
        <v>71</v>
      </c>
      <c r="D63" s="46">
        <v>1996110</v>
      </c>
      <c r="E63" s="46">
        <v>522329</v>
      </c>
      <c r="F63" s="46">
        <v>2698</v>
      </c>
      <c r="G63" s="46">
        <v>849299</v>
      </c>
      <c r="H63" s="46">
        <v>2434264</v>
      </c>
      <c r="I63" s="46">
        <v>0</v>
      </c>
      <c r="J63" s="46">
        <v>687505</v>
      </c>
      <c r="K63" s="46">
        <v>9437537</v>
      </c>
      <c r="L63" s="46">
        <v>0</v>
      </c>
      <c r="M63" s="46">
        <v>0</v>
      </c>
      <c r="N63" s="46">
        <f t="shared" si="13"/>
        <v>15929742</v>
      </c>
      <c r="O63" s="47">
        <f t="shared" si="9"/>
        <v>90.12736849847522</v>
      </c>
      <c r="P63" s="9"/>
    </row>
    <row r="64" spans="1:16" ht="15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12518133</v>
      </c>
      <c r="L64" s="46">
        <v>0</v>
      </c>
      <c r="M64" s="46">
        <v>0</v>
      </c>
      <c r="N64" s="46">
        <f aca="true" t="shared" si="15" ref="N64:N70">SUM(D64:M64)</f>
        <v>12518133</v>
      </c>
      <c r="O64" s="47">
        <f t="shared" si="9"/>
        <v>70.8251512048295</v>
      </c>
      <c r="P64" s="9"/>
    </row>
    <row r="65" spans="1:16" ht="15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96747949</v>
      </c>
      <c r="L65" s="46">
        <v>0</v>
      </c>
      <c r="M65" s="46">
        <v>0</v>
      </c>
      <c r="N65" s="46">
        <f t="shared" si="15"/>
        <v>96747949</v>
      </c>
      <c r="O65" s="47">
        <f t="shared" si="9"/>
        <v>547.3809965657126</v>
      </c>
      <c r="P65" s="9"/>
    </row>
    <row r="66" spans="1:16" ht="15">
      <c r="A66" s="12"/>
      <c r="B66" s="25">
        <v>362</v>
      </c>
      <c r="C66" s="20" t="s">
        <v>74</v>
      </c>
      <c r="D66" s="46">
        <v>4274148</v>
      </c>
      <c r="E66" s="46">
        <v>160000</v>
      </c>
      <c r="F66" s="46">
        <v>0</v>
      </c>
      <c r="G66" s="46">
        <v>0</v>
      </c>
      <c r="H66" s="46">
        <v>0</v>
      </c>
      <c r="I66" s="46">
        <v>3423366</v>
      </c>
      <c r="J66" s="46">
        <v>0</v>
      </c>
      <c r="K66" s="46">
        <v>6957283</v>
      </c>
      <c r="L66" s="46">
        <v>0</v>
      </c>
      <c r="M66" s="46">
        <v>0</v>
      </c>
      <c r="N66" s="46">
        <f t="shared" si="15"/>
        <v>14814797</v>
      </c>
      <c r="O66" s="47">
        <f t="shared" si="9"/>
        <v>83.81922748335191</v>
      </c>
      <c r="P66" s="9"/>
    </row>
    <row r="67" spans="1:16" ht="15">
      <c r="A67" s="12"/>
      <c r="B67" s="25">
        <v>364</v>
      </c>
      <c r="C67" s="20" t="s">
        <v>134</v>
      </c>
      <c r="D67" s="46">
        <v>151775</v>
      </c>
      <c r="E67" s="46">
        <v>0</v>
      </c>
      <c r="F67" s="46">
        <v>0</v>
      </c>
      <c r="G67" s="46">
        <v>0</v>
      </c>
      <c r="H67" s="46">
        <v>0</v>
      </c>
      <c r="I67" s="46">
        <v>23202</v>
      </c>
      <c r="J67" s="46">
        <v>96823</v>
      </c>
      <c r="K67" s="46">
        <v>0</v>
      </c>
      <c r="L67" s="46">
        <v>0</v>
      </c>
      <c r="M67" s="46">
        <v>0</v>
      </c>
      <c r="N67" s="46">
        <f t="shared" si="15"/>
        <v>271800</v>
      </c>
      <c r="O67" s="47">
        <f t="shared" si="9"/>
        <v>1.5377913062173616</v>
      </c>
      <c r="P67" s="9"/>
    </row>
    <row r="68" spans="1:16" ht="15">
      <c r="A68" s="12"/>
      <c r="B68" s="25">
        <v>366</v>
      </c>
      <c r="C68" s="20" t="s">
        <v>76</v>
      </c>
      <c r="D68" s="46">
        <v>507211</v>
      </c>
      <c r="E68" s="46">
        <v>0</v>
      </c>
      <c r="F68" s="46">
        <v>0</v>
      </c>
      <c r="G68" s="46">
        <v>240702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747913</v>
      </c>
      <c r="O68" s="47">
        <f t="shared" si="9"/>
        <v>4.231545655654693</v>
      </c>
      <c r="P68" s="9"/>
    </row>
    <row r="69" spans="1:16" ht="15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44080920</v>
      </c>
      <c r="L69" s="46">
        <v>0</v>
      </c>
      <c r="M69" s="46">
        <v>0</v>
      </c>
      <c r="N69" s="46">
        <f t="shared" si="15"/>
        <v>44080920</v>
      </c>
      <c r="O69" s="47">
        <f aca="true" t="shared" si="16" ref="O69:O77">(N69/O$79)</f>
        <v>249.4012345329765</v>
      </c>
      <c r="P69" s="9"/>
    </row>
    <row r="70" spans="1:16" ht="15">
      <c r="A70" s="12"/>
      <c r="B70" s="25">
        <v>369.9</v>
      </c>
      <c r="C70" s="20" t="s">
        <v>78</v>
      </c>
      <c r="D70" s="46">
        <v>46212482</v>
      </c>
      <c r="E70" s="46">
        <v>914651</v>
      </c>
      <c r="F70" s="46">
        <v>0</v>
      </c>
      <c r="G70" s="46">
        <v>3813</v>
      </c>
      <c r="H70" s="46">
        <v>685722</v>
      </c>
      <c r="I70" s="46">
        <v>881051</v>
      </c>
      <c r="J70" s="46">
        <v>1067877</v>
      </c>
      <c r="K70" s="46">
        <v>20818</v>
      </c>
      <c r="L70" s="46">
        <v>0</v>
      </c>
      <c r="M70" s="46">
        <v>235</v>
      </c>
      <c r="N70" s="46">
        <f t="shared" si="15"/>
        <v>49786649</v>
      </c>
      <c r="O70" s="47">
        <f t="shared" si="16"/>
        <v>281.68313465009305</v>
      </c>
      <c r="P70" s="9"/>
    </row>
    <row r="71" spans="1:16" ht="15.75">
      <c r="A71" s="29" t="s">
        <v>50</v>
      </c>
      <c r="B71" s="30"/>
      <c r="C71" s="31"/>
      <c r="D71" s="32">
        <f aca="true" t="shared" si="17" ref="D71:M71">SUM(D72:D76)</f>
        <v>0</v>
      </c>
      <c r="E71" s="32">
        <f t="shared" si="17"/>
        <v>6792665</v>
      </c>
      <c r="F71" s="32">
        <f t="shared" si="17"/>
        <v>30357789</v>
      </c>
      <c r="G71" s="32">
        <f t="shared" si="17"/>
        <v>23226133</v>
      </c>
      <c r="H71" s="32">
        <f t="shared" si="17"/>
        <v>0</v>
      </c>
      <c r="I71" s="32">
        <f t="shared" si="17"/>
        <v>11706672</v>
      </c>
      <c r="J71" s="32">
        <f t="shared" si="17"/>
        <v>4562500</v>
      </c>
      <c r="K71" s="32">
        <f t="shared" si="17"/>
        <v>0</v>
      </c>
      <c r="L71" s="32">
        <f t="shared" si="17"/>
        <v>0</v>
      </c>
      <c r="M71" s="32">
        <f t="shared" si="17"/>
        <v>10</v>
      </c>
      <c r="N71" s="32">
        <f aca="true" t="shared" si="18" ref="N71:N77">SUM(D71:M71)</f>
        <v>76645769</v>
      </c>
      <c r="O71" s="45">
        <f t="shared" si="16"/>
        <v>433.646788912966</v>
      </c>
      <c r="P71" s="9"/>
    </row>
    <row r="72" spans="1:16" ht="15">
      <c r="A72" s="12"/>
      <c r="B72" s="25">
        <v>381</v>
      </c>
      <c r="C72" s="20" t="s">
        <v>79</v>
      </c>
      <c r="D72" s="46">
        <v>0</v>
      </c>
      <c r="E72" s="46">
        <v>6792665</v>
      </c>
      <c r="F72" s="46">
        <v>30357789</v>
      </c>
      <c r="G72" s="46">
        <v>23226133</v>
      </c>
      <c r="H72" s="46">
        <v>0</v>
      </c>
      <c r="I72" s="46">
        <v>5590896</v>
      </c>
      <c r="J72" s="46">
        <v>4562500</v>
      </c>
      <c r="K72" s="46">
        <v>0</v>
      </c>
      <c r="L72" s="46">
        <v>0</v>
      </c>
      <c r="M72" s="46">
        <v>10</v>
      </c>
      <c r="N72" s="46">
        <f t="shared" si="18"/>
        <v>70529993</v>
      </c>
      <c r="O72" s="47">
        <f t="shared" si="16"/>
        <v>399.04492296898957</v>
      </c>
      <c r="P72" s="9"/>
    </row>
    <row r="73" spans="1:16" ht="15">
      <c r="A73" s="12"/>
      <c r="B73" s="25">
        <v>389.1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2820043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2820043</v>
      </c>
      <c r="O73" s="47">
        <f t="shared" si="16"/>
        <v>15.955252422954844</v>
      </c>
      <c r="P73" s="9"/>
    </row>
    <row r="74" spans="1:16" ht="15">
      <c r="A74" s="12"/>
      <c r="B74" s="25">
        <v>389.5</v>
      </c>
      <c r="C74" s="20" t="s">
        <v>142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72966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72966</v>
      </c>
      <c r="O74" s="47">
        <f t="shared" si="16"/>
        <v>0.4128273747220603</v>
      </c>
      <c r="P74" s="9"/>
    </row>
    <row r="75" spans="1:16" ht="15">
      <c r="A75" s="12"/>
      <c r="B75" s="25">
        <v>389.6</v>
      </c>
      <c r="C75" s="20" t="s">
        <v>143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1129207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1129207</v>
      </c>
      <c r="O75" s="47">
        <f t="shared" si="16"/>
        <v>6.388832625164784</v>
      </c>
      <c r="P75" s="9"/>
    </row>
    <row r="76" spans="1:16" ht="15.75" thickBot="1">
      <c r="A76" s="12"/>
      <c r="B76" s="25">
        <v>389.8</v>
      </c>
      <c r="C76" s="20" t="s">
        <v>137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2093560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2093560</v>
      </c>
      <c r="O76" s="47">
        <f t="shared" si="16"/>
        <v>11.844953521134729</v>
      </c>
      <c r="P76" s="9"/>
    </row>
    <row r="77" spans="1:119" ht="16.5" thickBot="1">
      <c r="A77" s="14" t="s">
        <v>66</v>
      </c>
      <c r="B77" s="23"/>
      <c r="C77" s="22"/>
      <c r="D77" s="15">
        <f aca="true" t="shared" si="19" ref="D77:M77">SUM(D5,D14,D23,D42,D58,D62,D71)</f>
        <v>314205839</v>
      </c>
      <c r="E77" s="15">
        <f t="shared" si="19"/>
        <v>57482877</v>
      </c>
      <c r="F77" s="15">
        <f t="shared" si="19"/>
        <v>35184423</v>
      </c>
      <c r="G77" s="15">
        <f t="shared" si="19"/>
        <v>27082152</v>
      </c>
      <c r="H77" s="15">
        <f t="shared" si="19"/>
        <v>3119986</v>
      </c>
      <c r="I77" s="15">
        <f t="shared" si="19"/>
        <v>193125272</v>
      </c>
      <c r="J77" s="15">
        <f t="shared" si="19"/>
        <v>82442752</v>
      </c>
      <c r="K77" s="15">
        <f t="shared" si="19"/>
        <v>169762640</v>
      </c>
      <c r="L77" s="15">
        <f t="shared" si="19"/>
        <v>0</v>
      </c>
      <c r="M77" s="15">
        <f t="shared" si="19"/>
        <v>90480</v>
      </c>
      <c r="N77" s="15">
        <f t="shared" si="18"/>
        <v>882496421</v>
      </c>
      <c r="O77" s="38">
        <f t="shared" si="16"/>
        <v>4992.992361963711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150</v>
      </c>
      <c r="M79" s="51"/>
      <c r="N79" s="51"/>
      <c r="O79" s="43">
        <v>176747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105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149967227</v>
      </c>
      <c r="E5" s="27">
        <f t="shared" si="0"/>
        <v>0</v>
      </c>
      <c r="F5" s="27">
        <f t="shared" si="0"/>
        <v>4913518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79109</v>
      </c>
      <c r="N5" s="28">
        <f aca="true" t="shared" si="1" ref="N5:N15">SUM(D5:M5)</f>
        <v>154959854</v>
      </c>
      <c r="O5" s="33">
        <f aca="true" t="shared" si="2" ref="O5:O36">(N5/O$84)</f>
        <v>884.8629477567196</v>
      </c>
      <c r="P5" s="6"/>
    </row>
    <row r="6" spans="1:16" ht="15">
      <c r="A6" s="12"/>
      <c r="B6" s="25">
        <v>311</v>
      </c>
      <c r="C6" s="20" t="s">
        <v>2</v>
      </c>
      <c r="D6" s="46">
        <v>103294153</v>
      </c>
      <c r="E6" s="46">
        <v>0</v>
      </c>
      <c r="F6" s="46">
        <v>4913518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79109</v>
      </c>
      <c r="N6" s="46">
        <f t="shared" si="1"/>
        <v>108286780</v>
      </c>
      <c r="O6" s="47">
        <f t="shared" si="2"/>
        <v>618.3469904010324</v>
      </c>
      <c r="P6" s="9"/>
    </row>
    <row r="7" spans="1:16" ht="15">
      <c r="A7" s="12"/>
      <c r="B7" s="25">
        <v>312.51</v>
      </c>
      <c r="C7" s="20" t="s">
        <v>95</v>
      </c>
      <c r="D7" s="46">
        <v>4402051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4402051</v>
      </c>
      <c r="O7" s="47">
        <f t="shared" si="2"/>
        <v>25.13690948647522</v>
      </c>
      <c r="P7" s="9"/>
    </row>
    <row r="8" spans="1:16" ht="15">
      <c r="A8" s="12"/>
      <c r="B8" s="25">
        <v>312.52</v>
      </c>
      <c r="C8" s="20" t="s">
        <v>123</v>
      </c>
      <c r="D8" s="46">
        <v>2244069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2244069</v>
      </c>
      <c r="O8" s="47">
        <f t="shared" si="2"/>
        <v>12.814244845051764</v>
      </c>
      <c r="P8" s="9"/>
    </row>
    <row r="9" spans="1:16" ht="15">
      <c r="A9" s="12"/>
      <c r="B9" s="25">
        <v>314.1</v>
      </c>
      <c r="C9" s="20" t="s">
        <v>10</v>
      </c>
      <c r="D9" s="46">
        <v>19464714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19464714</v>
      </c>
      <c r="O9" s="47">
        <f t="shared" si="2"/>
        <v>111.14881540403032</v>
      </c>
      <c r="P9" s="9"/>
    </row>
    <row r="10" spans="1:16" ht="15">
      <c r="A10" s="12"/>
      <c r="B10" s="25">
        <v>314.3</v>
      </c>
      <c r="C10" s="20" t="s">
        <v>11</v>
      </c>
      <c r="D10" s="46">
        <v>5544371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5544371</v>
      </c>
      <c r="O10" s="47">
        <f t="shared" si="2"/>
        <v>31.6598676358902</v>
      </c>
      <c r="P10" s="9"/>
    </row>
    <row r="11" spans="1:16" ht="15">
      <c r="A11" s="12"/>
      <c r="B11" s="25">
        <v>314.4</v>
      </c>
      <c r="C11" s="20" t="s">
        <v>13</v>
      </c>
      <c r="D11" s="46">
        <v>569807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569807</v>
      </c>
      <c r="O11" s="47">
        <f t="shared" si="2"/>
        <v>3.2537530764091525</v>
      </c>
      <c r="P11" s="9"/>
    </row>
    <row r="12" spans="1:16" ht="15">
      <c r="A12" s="12"/>
      <c r="B12" s="25">
        <v>315</v>
      </c>
      <c r="C12" s="20" t="s">
        <v>124</v>
      </c>
      <c r="D12" s="46">
        <v>12043826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12043826</v>
      </c>
      <c r="O12" s="47">
        <f t="shared" si="2"/>
        <v>68.7735248939317</v>
      </c>
      <c r="P12" s="9"/>
    </row>
    <row r="13" spans="1:16" ht="15">
      <c r="A13" s="12"/>
      <c r="B13" s="25">
        <v>316</v>
      </c>
      <c r="C13" s="20" t="s">
        <v>125</v>
      </c>
      <c r="D13" s="46">
        <v>2404236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2404236</v>
      </c>
      <c r="O13" s="47">
        <f t="shared" si="2"/>
        <v>13.728842013898802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SUM(D15:D22)</f>
        <v>56732740</v>
      </c>
      <c r="E14" s="32">
        <f t="shared" si="3"/>
        <v>23061249</v>
      </c>
      <c r="F14" s="32">
        <f t="shared" si="3"/>
        <v>0</v>
      </c>
      <c r="G14" s="32">
        <f t="shared" si="3"/>
        <v>2562206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82356195</v>
      </c>
      <c r="O14" s="45">
        <f t="shared" si="2"/>
        <v>470.2762915208168</v>
      </c>
      <c r="P14" s="10"/>
    </row>
    <row r="15" spans="1:16" ht="15">
      <c r="A15" s="12"/>
      <c r="B15" s="25">
        <v>322</v>
      </c>
      <c r="C15" s="20" t="s">
        <v>0</v>
      </c>
      <c r="D15" s="46">
        <v>193827</v>
      </c>
      <c r="E15" s="46">
        <v>20565038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20758865</v>
      </c>
      <c r="O15" s="47">
        <f t="shared" si="2"/>
        <v>118.5387698931608</v>
      </c>
      <c r="P15" s="9"/>
    </row>
    <row r="16" spans="1:16" ht="15">
      <c r="A16" s="12"/>
      <c r="B16" s="25">
        <v>323.1</v>
      </c>
      <c r="C16" s="20" t="s">
        <v>16</v>
      </c>
      <c r="D16" s="46">
        <v>16502787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16502787</v>
      </c>
      <c r="O16" s="47">
        <f t="shared" si="2"/>
        <v>94.23540597180268</v>
      </c>
      <c r="P16" s="9"/>
    </row>
    <row r="17" spans="1:16" ht="15">
      <c r="A17" s="12"/>
      <c r="B17" s="25">
        <v>323.4</v>
      </c>
      <c r="C17" s="20" t="s">
        <v>17</v>
      </c>
      <c r="D17" s="46">
        <v>243999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243999</v>
      </c>
      <c r="O17" s="47">
        <f t="shared" si="2"/>
        <v>1.393300708644781</v>
      </c>
      <c r="P17" s="9"/>
    </row>
    <row r="18" spans="1:16" ht="15">
      <c r="A18" s="12"/>
      <c r="B18" s="25">
        <v>323.7</v>
      </c>
      <c r="C18" s="20" t="s">
        <v>146</v>
      </c>
      <c r="D18" s="46">
        <v>6162019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6162019</v>
      </c>
      <c r="O18" s="47">
        <f t="shared" si="2"/>
        <v>35.186805845034634</v>
      </c>
      <c r="P18" s="9"/>
    </row>
    <row r="19" spans="1:16" ht="15">
      <c r="A19" s="12"/>
      <c r="B19" s="25">
        <v>324.62</v>
      </c>
      <c r="C19" s="20" t="s">
        <v>18</v>
      </c>
      <c r="D19" s="46">
        <v>439505</v>
      </c>
      <c r="E19" s="46">
        <v>0</v>
      </c>
      <c r="F19" s="46">
        <v>0</v>
      </c>
      <c r="G19" s="46">
        <v>2324600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2764105</v>
      </c>
      <c r="O19" s="47">
        <f t="shared" si="2"/>
        <v>15.783791963362894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1786635</v>
      </c>
      <c r="F20" s="46">
        <v>0</v>
      </c>
      <c r="G20" s="46">
        <v>237606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2024241</v>
      </c>
      <c r="O20" s="47">
        <f t="shared" si="2"/>
        <v>11.558967125962894</v>
      </c>
      <c r="P20" s="9"/>
    </row>
    <row r="21" spans="1:16" ht="15">
      <c r="A21" s="12"/>
      <c r="B21" s="25">
        <v>325.2</v>
      </c>
      <c r="C21" s="20" t="s">
        <v>20</v>
      </c>
      <c r="D21" s="46">
        <v>33190603</v>
      </c>
      <c r="E21" s="46">
        <v>705576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33896179</v>
      </c>
      <c r="O21" s="47">
        <f t="shared" si="2"/>
        <v>193.5564089240134</v>
      </c>
      <c r="P21" s="9"/>
    </row>
    <row r="22" spans="1:16" ht="15">
      <c r="A22" s="12"/>
      <c r="B22" s="25">
        <v>329</v>
      </c>
      <c r="C22" s="20" t="s">
        <v>147</v>
      </c>
      <c r="D22" s="46">
        <v>0</v>
      </c>
      <c r="E22" s="46">
        <v>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9">SUM(D22:M22)</f>
        <v>4000</v>
      </c>
      <c r="O22" s="47">
        <f t="shared" si="2"/>
        <v>0.02284108883470475</v>
      </c>
      <c r="P22" s="9"/>
    </row>
    <row r="23" spans="1:16" ht="15.75">
      <c r="A23" s="29" t="s">
        <v>22</v>
      </c>
      <c r="B23" s="30"/>
      <c r="C23" s="31"/>
      <c r="D23" s="32">
        <f aca="true" t="shared" si="6" ref="D23:M23">SUM(D24:D45)</f>
        <v>19423575</v>
      </c>
      <c r="E23" s="32">
        <f t="shared" si="6"/>
        <v>25504000</v>
      </c>
      <c r="F23" s="32">
        <f t="shared" si="6"/>
        <v>0</v>
      </c>
      <c r="G23" s="32">
        <f t="shared" si="6"/>
        <v>720000</v>
      </c>
      <c r="H23" s="32">
        <f t="shared" si="6"/>
        <v>0</v>
      </c>
      <c r="I23" s="32">
        <f t="shared" si="6"/>
        <v>2502262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48149837</v>
      </c>
      <c r="O23" s="45">
        <f t="shared" si="2"/>
        <v>274.9486760733884</v>
      </c>
      <c r="P23" s="10"/>
    </row>
    <row r="24" spans="1:16" ht="15">
      <c r="A24" s="12"/>
      <c r="B24" s="25">
        <v>331.2</v>
      </c>
      <c r="C24" s="20" t="s">
        <v>21</v>
      </c>
      <c r="D24" s="46">
        <v>0</v>
      </c>
      <c r="E24" s="46">
        <v>1564586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1564586</v>
      </c>
      <c r="O24" s="47">
        <f t="shared" si="2"/>
        <v>8.934211953883842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197980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197980</v>
      </c>
      <c r="O25" s="47">
        <f t="shared" si="2"/>
        <v>1.1305196918737117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487848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487848</v>
      </c>
      <c r="O26" s="47">
        <f t="shared" si="2"/>
        <v>2.785744876458261</v>
      </c>
      <c r="P26" s="9"/>
    </row>
    <row r="27" spans="1:16" ht="15">
      <c r="A27" s="12"/>
      <c r="B27" s="25">
        <v>331.5</v>
      </c>
      <c r="C27" s="20" t="s">
        <v>23</v>
      </c>
      <c r="D27" s="46">
        <v>0</v>
      </c>
      <c r="E27" s="46">
        <v>12755456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12755456</v>
      </c>
      <c r="O27" s="47">
        <f t="shared" si="2"/>
        <v>72.83712590579194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369530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369530</v>
      </c>
      <c r="O28" s="47">
        <f t="shared" si="2"/>
        <v>2.1101168892721116</v>
      </c>
      <c r="P28" s="9"/>
    </row>
    <row r="29" spans="1:16" ht="15">
      <c r="A29" s="12"/>
      <c r="B29" s="25">
        <v>334.2</v>
      </c>
      <c r="C29" s="20" t="s">
        <v>25</v>
      </c>
      <c r="D29" s="46">
        <v>0</v>
      </c>
      <c r="E29" s="46">
        <v>47000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47000</v>
      </c>
      <c r="O29" s="47">
        <f t="shared" si="2"/>
        <v>0.2683827938077808</v>
      </c>
      <c r="P29" s="9"/>
    </row>
    <row r="30" spans="1:16" ht="15">
      <c r="A30" s="12"/>
      <c r="B30" s="25">
        <v>334.41</v>
      </c>
      <c r="C30" s="20" t="s">
        <v>102</v>
      </c>
      <c r="D30" s="46">
        <v>0</v>
      </c>
      <c r="E30" s="46">
        <v>107190</v>
      </c>
      <c r="F30" s="46">
        <v>0</v>
      </c>
      <c r="G30" s="46">
        <v>0</v>
      </c>
      <c r="H30" s="46">
        <v>0</v>
      </c>
      <c r="I30" s="46">
        <v>2502262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2609452</v>
      </c>
      <c r="O30" s="47">
        <f t="shared" si="2"/>
        <v>14.900681235474496</v>
      </c>
      <c r="P30" s="9"/>
    </row>
    <row r="31" spans="1:16" ht="15">
      <c r="A31" s="12"/>
      <c r="B31" s="25">
        <v>334.5</v>
      </c>
      <c r="C31" s="20" t="s">
        <v>29</v>
      </c>
      <c r="D31" s="46">
        <v>0</v>
      </c>
      <c r="E31" s="46">
        <v>634886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634886</v>
      </c>
      <c r="O31" s="47">
        <f t="shared" si="2"/>
        <v>3.62537188147759</v>
      </c>
      <c r="P31" s="9"/>
    </row>
    <row r="32" spans="1:16" ht="15">
      <c r="A32" s="12"/>
      <c r="B32" s="25">
        <v>335.12</v>
      </c>
      <c r="C32" s="20" t="s">
        <v>126</v>
      </c>
      <c r="D32" s="46">
        <v>3858699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3858699</v>
      </c>
      <c r="O32" s="47">
        <f t="shared" si="2"/>
        <v>22.034221661346596</v>
      </c>
      <c r="P32" s="9"/>
    </row>
    <row r="33" spans="1:16" ht="15">
      <c r="A33" s="12"/>
      <c r="B33" s="25">
        <v>335.14</v>
      </c>
      <c r="C33" s="20" t="s">
        <v>127</v>
      </c>
      <c r="D33" s="46">
        <v>36422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36422</v>
      </c>
      <c r="O33" s="47">
        <f t="shared" si="2"/>
        <v>0.2079795343844041</v>
      </c>
      <c r="P33" s="9"/>
    </row>
    <row r="34" spans="1:16" ht="15">
      <c r="A34" s="12"/>
      <c r="B34" s="25">
        <v>335.15</v>
      </c>
      <c r="C34" s="20" t="s">
        <v>128</v>
      </c>
      <c r="D34" s="46">
        <v>247880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247880</v>
      </c>
      <c r="O34" s="47">
        <f t="shared" si="2"/>
        <v>1.4154622750866535</v>
      </c>
      <c r="P34" s="9"/>
    </row>
    <row r="35" spans="1:16" ht="15">
      <c r="A35" s="12"/>
      <c r="B35" s="25">
        <v>335.18</v>
      </c>
      <c r="C35" s="20" t="s">
        <v>129</v>
      </c>
      <c r="D35" s="46">
        <v>10921228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10921228</v>
      </c>
      <c r="O35" s="47">
        <f t="shared" si="2"/>
        <v>62.363184733016226</v>
      </c>
      <c r="P35" s="9"/>
    </row>
    <row r="36" spans="1:16" ht="15">
      <c r="A36" s="12"/>
      <c r="B36" s="25">
        <v>335.21</v>
      </c>
      <c r="C36" s="20" t="s">
        <v>108</v>
      </c>
      <c r="D36" s="46">
        <v>172550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172550</v>
      </c>
      <c r="O36" s="47">
        <f t="shared" si="2"/>
        <v>0.9853074696070762</v>
      </c>
      <c r="P36" s="9"/>
    </row>
    <row r="37" spans="1:16" ht="15">
      <c r="A37" s="12"/>
      <c r="B37" s="25">
        <v>335.22</v>
      </c>
      <c r="C37" s="20" t="s">
        <v>113</v>
      </c>
      <c r="D37" s="46">
        <v>-44921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-44921</v>
      </c>
      <c r="O37" s="47">
        <f aca="true" t="shared" si="8" ref="O37:O68">(N37/O$84)</f>
        <v>-0.25651113788594304</v>
      </c>
      <c r="P37" s="9"/>
    </row>
    <row r="38" spans="1:16" ht="15">
      <c r="A38" s="12"/>
      <c r="B38" s="25">
        <v>335.49</v>
      </c>
      <c r="C38" s="20" t="s">
        <v>36</v>
      </c>
      <c r="D38" s="46">
        <v>1451507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1451507</v>
      </c>
      <c r="O38" s="47">
        <f t="shared" si="8"/>
        <v>8.288500082798947</v>
      </c>
      <c r="P38" s="9"/>
    </row>
    <row r="39" spans="1:16" ht="15">
      <c r="A39" s="12"/>
      <c r="B39" s="25">
        <v>337.1</v>
      </c>
      <c r="C39" s="20" t="s">
        <v>37</v>
      </c>
      <c r="D39" s="46">
        <v>0</v>
      </c>
      <c r="E39" s="46">
        <v>43375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6">SUM(D39:M39)</f>
        <v>43375</v>
      </c>
      <c r="O39" s="47">
        <f t="shared" si="8"/>
        <v>0.24768305705132965</v>
      </c>
      <c r="P39" s="9"/>
    </row>
    <row r="40" spans="1:16" ht="15">
      <c r="A40" s="12"/>
      <c r="B40" s="25">
        <v>337.2</v>
      </c>
      <c r="C40" s="20" t="s">
        <v>38</v>
      </c>
      <c r="D40" s="46">
        <v>0</v>
      </c>
      <c r="E40" s="46">
        <v>189041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189041</v>
      </c>
      <c r="O40" s="47">
        <f t="shared" si="8"/>
        <v>1.0794755686003552</v>
      </c>
      <c r="P40" s="9"/>
    </row>
    <row r="41" spans="1:16" ht="15">
      <c r="A41" s="12"/>
      <c r="B41" s="25">
        <v>337.3</v>
      </c>
      <c r="C41" s="20" t="s">
        <v>39</v>
      </c>
      <c r="D41" s="46">
        <v>0</v>
      </c>
      <c r="E41" s="46">
        <v>28436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28436</v>
      </c>
      <c r="O41" s="47">
        <f t="shared" si="8"/>
        <v>0.16237730052591606</v>
      </c>
      <c r="P41" s="9"/>
    </row>
    <row r="42" spans="1:16" ht="15">
      <c r="A42" s="12"/>
      <c r="B42" s="25">
        <v>337.4</v>
      </c>
      <c r="C42" s="20" t="s">
        <v>40</v>
      </c>
      <c r="D42" s="46">
        <v>0</v>
      </c>
      <c r="E42" s="46">
        <v>728067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728067</v>
      </c>
      <c r="O42" s="47">
        <f t="shared" si="8"/>
        <v>4.157460756154246</v>
      </c>
      <c r="P42" s="9"/>
    </row>
    <row r="43" spans="1:16" ht="15">
      <c r="A43" s="12"/>
      <c r="B43" s="25">
        <v>337.5</v>
      </c>
      <c r="C43" s="20" t="s">
        <v>141</v>
      </c>
      <c r="D43" s="46">
        <v>0</v>
      </c>
      <c r="E43" s="46">
        <v>23000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23000</v>
      </c>
      <c r="O43" s="47">
        <f t="shared" si="8"/>
        <v>0.13133626079955232</v>
      </c>
      <c r="P43" s="9"/>
    </row>
    <row r="44" spans="1:16" ht="15">
      <c r="A44" s="12"/>
      <c r="B44" s="25">
        <v>337.7</v>
      </c>
      <c r="C44" s="20" t="s">
        <v>41</v>
      </c>
      <c r="D44" s="46">
        <v>0</v>
      </c>
      <c r="E44" s="46">
        <v>183494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183494</v>
      </c>
      <c r="O44" s="47">
        <f t="shared" si="8"/>
        <v>1.0478006886588285</v>
      </c>
      <c r="P44" s="9"/>
    </row>
    <row r="45" spans="1:16" ht="15">
      <c r="A45" s="12"/>
      <c r="B45" s="25">
        <v>338</v>
      </c>
      <c r="C45" s="20" t="s">
        <v>43</v>
      </c>
      <c r="D45" s="46">
        <v>2780210</v>
      </c>
      <c r="E45" s="46">
        <v>8144111</v>
      </c>
      <c r="F45" s="46">
        <v>0</v>
      </c>
      <c r="G45" s="46">
        <v>720000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11644321</v>
      </c>
      <c r="O45" s="47">
        <f t="shared" si="8"/>
        <v>66.49224259520452</v>
      </c>
      <c r="P45" s="9"/>
    </row>
    <row r="46" spans="1:16" ht="15.75">
      <c r="A46" s="29" t="s">
        <v>48</v>
      </c>
      <c r="B46" s="30"/>
      <c r="C46" s="31"/>
      <c r="D46" s="32">
        <f aca="true" t="shared" si="10" ref="D46:M46">SUM(D47:D61)</f>
        <v>23108065</v>
      </c>
      <c r="E46" s="32">
        <f t="shared" si="10"/>
        <v>486172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173921884</v>
      </c>
      <c r="J46" s="32">
        <f t="shared" si="10"/>
        <v>70197746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267713867</v>
      </c>
      <c r="O46" s="45">
        <f t="shared" si="8"/>
        <v>1528.7190546073332</v>
      </c>
      <c r="P46" s="10"/>
    </row>
    <row r="47" spans="1:16" ht="15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70197746</v>
      </c>
      <c r="K47" s="46">
        <v>0</v>
      </c>
      <c r="L47" s="46">
        <v>0</v>
      </c>
      <c r="M47" s="46">
        <v>0</v>
      </c>
      <c r="N47" s="46">
        <f aca="true" t="shared" si="11" ref="N47:N61">SUM(D47:M47)</f>
        <v>70197746</v>
      </c>
      <c r="O47" s="47">
        <f t="shared" si="8"/>
        <v>400.84823809551</v>
      </c>
      <c r="P47" s="9"/>
    </row>
    <row r="48" spans="1:16" ht="15">
      <c r="A48" s="12"/>
      <c r="B48" s="25">
        <v>341.9</v>
      </c>
      <c r="C48" s="20" t="s">
        <v>131</v>
      </c>
      <c r="D48" s="46">
        <v>2211844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2211844</v>
      </c>
      <c r="O48" s="47">
        <f t="shared" si="8"/>
        <v>12.630231323127173</v>
      </c>
      <c r="P48" s="9"/>
    </row>
    <row r="49" spans="1:16" ht="15">
      <c r="A49" s="12"/>
      <c r="B49" s="25">
        <v>342.1</v>
      </c>
      <c r="C49" s="20" t="s">
        <v>53</v>
      </c>
      <c r="D49" s="46">
        <v>169327</v>
      </c>
      <c r="E49" s="46">
        <v>370016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539343</v>
      </c>
      <c r="O49" s="47">
        <f t="shared" si="8"/>
        <v>3.079795343844041</v>
      </c>
      <c r="P49" s="9"/>
    </row>
    <row r="50" spans="1:16" ht="15">
      <c r="A50" s="12"/>
      <c r="B50" s="25">
        <v>342.2</v>
      </c>
      <c r="C50" s="20" t="s">
        <v>54</v>
      </c>
      <c r="D50" s="46">
        <v>2211532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2211532</v>
      </c>
      <c r="O50" s="47">
        <f t="shared" si="8"/>
        <v>12.628449718198066</v>
      </c>
      <c r="P50" s="9"/>
    </row>
    <row r="51" spans="1:16" ht="15">
      <c r="A51" s="12"/>
      <c r="B51" s="25">
        <v>342.6</v>
      </c>
      <c r="C51" s="20" t="s">
        <v>55</v>
      </c>
      <c r="D51" s="46">
        <v>9547910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9547910</v>
      </c>
      <c r="O51" s="47">
        <f t="shared" si="8"/>
        <v>54.52116512394146</v>
      </c>
      <c r="P51" s="9"/>
    </row>
    <row r="52" spans="1:16" ht="15">
      <c r="A52" s="12"/>
      <c r="B52" s="25">
        <v>342.9</v>
      </c>
      <c r="C52" s="20" t="s">
        <v>56</v>
      </c>
      <c r="D52" s="46">
        <v>1610592</v>
      </c>
      <c r="E52" s="46">
        <v>116156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1726748</v>
      </c>
      <c r="O52" s="47">
        <f t="shared" si="8"/>
        <v>9.86020111578719</v>
      </c>
      <c r="P52" s="9"/>
    </row>
    <row r="53" spans="1:16" ht="15">
      <c r="A53" s="12"/>
      <c r="B53" s="25">
        <v>343.4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15237186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15237186</v>
      </c>
      <c r="O53" s="47">
        <f t="shared" si="8"/>
        <v>87.00847975422988</v>
      </c>
      <c r="P53" s="9"/>
    </row>
    <row r="54" spans="1:16" ht="15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130246541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130246541</v>
      </c>
      <c r="O54" s="47">
        <f t="shared" si="8"/>
        <v>743.7432033485036</v>
      </c>
      <c r="P54" s="9"/>
    </row>
    <row r="55" spans="1:16" ht="15">
      <c r="A55" s="12"/>
      <c r="B55" s="25">
        <v>343.7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5418787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5418787</v>
      </c>
      <c r="O55" s="47">
        <f t="shared" si="8"/>
        <v>30.942748810835813</v>
      </c>
      <c r="P55" s="9"/>
    </row>
    <row r="56" spans="1:16" ht="15">
      <c r="A56" s="12"/>
      <c r="B56" s="25">
        <v>343.9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6149832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6149832</v>
      </c>
      <c r="O56" s="47">
        <f t="shared" si="8"/>
        <v>35.117214757627494</v>
      </c>
      <c r="P56" s="9"/>
    </row>
    <row r="57" spans="1:16" ht="15">
      <c r="A57" s="12"/>
      <c r="B57" s="25">
        <v>344.1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3505781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3505781</v>
      </c>
      <c r="O57" s="47">
        <f t="shared" si="8"/>
        <v>20.018963814005012</v>
      </c>
      <c r="P57" s="9"/>
    </row>
    <row r="58" spans="1:16" ht="15">
      <c r="A58" s="12"/>
      <c r="B58" s="25">
        <v>344.5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13363757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13363757</v>
      </c>
      <c r="O58" s="47">
        <f t="shared" si="8"/>
        <v>76.31069020060187</v>
      </c>
      <c r="P58" s="9"/>
    </row>
    <row r="59" spans="1:16" ht="15">
      <c r="A59" s="12"/>
      <c r="B59" s="25">
        <v>347.2</v>
      </c>
      <c r="C59" s="20" t="s">
        <v>63</v>
      </c>
      <c r="D59" s="46">
        <v>2894971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2894971</v>
      </c>
      <c r="O59" s="47">
        <f t="shared" si="8"/>
        <v>16.53107244622351</v>
      </c>
      <c r="P59" s="9"/>
    </row>
    <row r="60" spans="1:16" ht="15">
      <c r="A60" s="12"/>
      <c r="B60" s="25">
        <v>347.4</v>
      </c>
      <c r="C60" s="20" t="s">
        <v>64</v>
      </c>
      <c r="D60" s="46">
        <v>39452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39452</v>
      </c>
      <c r="O60" s="47">
        <f t="shared" si="8"/>
        <v>0.22528165917669296</v>
      </c>
      <c r="P60" s="9"/>
    </row>
    <row r="61" spans="1:16" ht="15">
      <c r="A61" s="12"/>
      <c r="B61" s="25">
        <v>347.5</v>
      </c>
      <c r="C61" s="20" t="s">
        <v>65</v>
      </c>
      <c r="D61" s="46">
        <v>4422437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4422437</v>
      </c>
      <c r="O61" s="47">
        <f t="shared" si="8"/>
        <v>25.25331909572129</v>
      </c>
      <c r="P61" s="9"/>
    </row>
    <row r="62" spans="1:16" ht="15.75">
      <c r="A62" s="29" t="s">
        <v>49</v>
      </c>
      <c r="B62" s="30"/>
      <c r="C62" s="31"/>
      <c r="D62" s="32">
        <f aca="true" t="shared" si="12" ref="D62:M62">SUM(D63:D65)</f>
        <v>3928849</v>
      </c>
      <c r="E62" s="32">
        <f t="shared" si="12"/>
        <v>1257180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3036652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aca="true" t="shared" si="13" ref="N62:N67">SUM(D62:M62)</f>
        <v>8222681</v>
      </c>
      <c r="O62" s="45">
        <f t="shared" si="8"/>
        <v>46.95374679510972</v>
      </c>
      <c r="P62" s="10"/>
    </row>
    <row r="63" spans="1:16" ht="15">
      <c r="A63" s="13"/>
      <c r="B63" s="39">
        <v>351.1</v>
      </c>
      <c r="C63" s="21" t="s">
        <v>68</v>
      </c>
      <c r="D63" s="46">
        <v>2695152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2695152</v>
      </c>
      <c r="O63" s="47">
        <f t="shared" si="8"/>
        <v>15.390051563758044</v>
      </c>
      <c r="P63" s="9"/>
    </row>
    <row r="64" spans="1:16" ht="15">
      <c r="A64" s="13"/>
      <c r="B64" s="39">
        <v>354</v>
      </c>
      <c r="C64" s="21" t="s">
        <v>69</v>
      </c>
      <c r="D64" s="46">
        <v>1233697</v>
      </c>
      <c r="E64" s="46">
        <v>0</v>
      </c>
      <c r="F64" s="46">
        <v>0</v>
      </c>
      <c r="G64" s="46">
        <v>0</v>
      </c>
      <c r="H64" s="46">
        <v>0</v>
      </c>
      <c r="I64" s="46">
        <v>3036652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4270349</v>
      </c>
      <c r="O64" s="47">
        <f t="shared" si="8"/>
        <v>24.384855216048148</v>
      </c>
      <c r="P64" s="9"/>
    </row>
    <row r="65" spans="1:16" ht="15">
      <c r="A65" s="13"/>
      <c r="B65" s="39">
        <v>359</v>
      </c>
      <c r="C65" s="21" t="s">
        <v>70</v>
      </c>
      <c r="D65" s="46">
        <v>0</v>
      </c>
      <c r="E65" s="46">
        <v>1257180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1257180</v>
      </c>
      <c r="O65" s="47">
        <f t="shared" si="8"/>
        <v>7.178840015303529</v>
      </c>
      <c r="P65" s="9"/>
    </row>
    <row r="66" spans="1:16" ht="15.75">
      <c r="A66" s="29" t="s">
        <v>3</v>
      </c>
      <c r="B66" s="30"/>
      <c r="C66" s="31"/>
      <c r="D66" s="32">
        <f aca="true" t="shared" si="14" ref="D66:M66">SUM(D67:D74)</f>
        <v>61306269</v>
      </c>
      <c r="E66" s="32">
        <f t="shared" si="14"/>
        <v>1678094</v>
      </c>
      <c r="F66" s="32">
        <f t="shared" si="14"/>
        <v>482</v>
      </c>
      <c r="G66" s="32">
        <f t="shared" si="14"/>
        <v>2284781</v>
      </c>
      <c r="H66" s="32">
        <f t="shared" si="14"/>
        <v>749436</v>
      </c>
      <c r="I66" s="32">
        <f t="shared" si="14"/>
        <v>4584784</v>
      </c>
      <c r="J66" s="32">
        <f t="shared" si="14"/>
        <v>1609721</v>
      </c>
      <c r="K66" s="32">
        <f t="shared" si="14"/>
        <v>37750143</v>
      </c>
      <c r="L66" s="32">
        <f t="shared" si="14"/>
        <v>0</v>
      </c>
      <c r="M66" s="32">
        <f t="shared" si="14"/>
        <v>7</v>
      </c>
      <c r="N66" s="32">
        <f t="shared" si="13"/>
        <v>109963717</v>
      </c>
      <c r="O66" s="45">
        <f t="shared" si="8"/>
        <v>627.9227571478332</v>
      </c>
      <c r="P66" s="10"/>
    </row>
    <row r="67" spans="1:16" ht="15">
      <c r="A67" s="12"/>
      <c r="B67" s="25">
        <v>361.1</v>
      </c>
      <c r="C67" s="20" t="s">
        <v>71</v>
      </c>
      <c r="D67" s="46">
        <v>1612334</v>
      </c>
      <c r="E67" s="46">
        <v>379485</v>
      </c>
      <c r="F67" s="46">
        <v>482</v>
      </c>
      <c r="G67" s="46">
        <v>732118</v>
      </c>
      <c r="H67" s="46">
        <v>127086</v>
      </c>
      <c r="I67" s="46">
        <v>0</v>
      </c>
      <c r="J67" s="46">
        <v>530522</v>
      </c>
      <c r="K67" s="46">
        <v>10622213</v>
      </c>
      <c r="L67" s="46">
        <v>0</v>
      </c>
      <c r="M67" s="46">
        <v>0</v>
      </c>
      <c r="N67" s="46">
        <f t="shared" si="13"/>
        <v>14004240</v>
      </c>
      <c r="O67" s="47">
        <f t="shared" si="8"/>
        <v>79.96802247563141</v>
      </c>
      <c r="P67" s="9"/>
    </row>
    <row r="68" spans="1:16" ht="15">
      <c r="A68" s="12"/>
      <c r="B68" s="25">
        <v>361.2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15109842</v>
      </c>
      <c r="L68" s="46">
        <v>0</v>
      </c>
      <c r="M68" s="46">
        <v>0</v>
      </c>
      <c r="N68" s="46">
        <f aca="true" t="shared" si="15" ref="N68:N74">SUM(D68:M68)</f>
        <v>15109842</v>
      </c>
      <c r="O68" s="47">
        <f t="shared" si="8"/>
        <v>86.28131085008822</v>
      </c>
      <c r="P68" s="9"/>
    </row>
    <row r="69" spans="1:16" ht="15">
      <c r="A69" s="12"/>
      <c r="B69" s="25">
        <v>361.3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-43371876</v>
      </c>
      <c r="L69" s="46">
        <v>0</v>
      </c>
      <c r="M69" s="46">
        <v>0</v>
      </c>
      <c r="N69" s="46">
        <f t="shared" si="15"/>
        <v>-43371876</v>
      </c>
      <c r="O69" s="47">
        <f aca="true" t="shared" si="16" ref="O69:O82">(N69/O$84)</f>
        <v>-247.66521816094973</v>
      </c>
      <c r="P69" s="9"/>
    </row>
    <row r="70" spans="1:16" ht="15">
      <c r="A70" s="12"/>
      <c r="B70" s="25">
        <v>362</v>
      </c>
      <c r="C70" s="20" t="s">
        <v>74</v>
      </c>
      <c r="D70" s="46">
        <v>4224477</v>
      </c>
      <c r="E70" s="46">
        <v>160000</v>
      </c>
      <c r="F70" s="46">
        <v>0</v>
      </c>
      <c r="G70" s="46">
        <v>0</v>
      </c>
      <c r="H70" s="46">
        <v>0</v>
      </c>
      <c r="I70" s="46">
        <v>3439176</v>
      </c>
      <c r="J70" s="46">
        <v>0</v>
      </c>
      <c r="K70" s="46">
        <v>6328688</v>
      </c>
      <c r="L70" s="46">
        <v>0</v>
      </c>
      <c r="M70" s="46">
        <v>0</v>
      </c>
      <c r="N70" s="46">
        <f t="shared" si="15"/>
        <v>14152341</v>
      </c>
      <c r="O70" s="47">
        <f t="shared" si="16"/>
        <v>80.81371950000856</v>
      </c>
      <c r="P70" s="9"/>
    </row>
    <row r="71" spans="1:16" ht="15">
      <c r="A71" s="12"/>
      <c r="B71" s="25">
        <v>364</v>
      </c>
      <c r="C71" s="20" t="s">
        <v>134</v>
      </c>
      <c r="D71" s="46">
        <v>1211057</v>
      </c>
      <c r="E71" s="46">
        <v>0</v>
      </c>
      <c r="F71" s="46">
        <v>0</v>
      </c>
      <c r="G71" s="46">
        <v>0</v>
      </c>
      <c r="H71" s="46">
        <v>0</v>
      </c>
      <c r="I71" s="46">
        <v>157115</v>
      </c>
      <c r="J71" s="46">
        <v>103955</v>
      </c>
      <c r="K71" s="46">
        <v>0</v>
      </c>
      <c r="L71" s="46">
        <v>0</v>
      </c>
      <c r="M71" s="46">
        <v>0</v>
      </c>
      <c r="N71" s="46">
        <f t="shared" si="15"/>
        <v>1472127</v>
      </c>
      <c r="O71" s="47">
        <f t="shared" si="16"/>
        <v>8.40624589574185</v>
      </c>
      <c r="P71" s="9"/>
    </row>
    <row r="72" spans="1:16" ht="15">
      <c r="A72" s="12"/>
      <c r="B72" s="25">
        <v>366</v>
      </c>
      <c r="C72" s="20" t="s">
        <v>76</v>
      </c>
      <c r="D72" s="46">
        <v>456726</v>
      </c>
      <c r="E72" s="46">
        <v>0</v>
      </c>
      <c r="F72" s="46">
        <v>0</v>
      </c>
      <c r="G72" s="46">
        <v>1463578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1920304</v>
      </c>
      <c r="O72" s="47">
        <f t="shared" si="16"/>
        <v>10.965458563409717</v>
      </c>
      <c r="P72" s="9"/>
    </row>
    <row r="73" spans="1:16" ht="15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48978296</v>
      </c>
      <c r="L73" s="46">
        <v>0</v>
      </c>
      <c r="M73" s="46">
        <v>0</v>
      </c>
      <c r="N73" s="46">
        <f t="shared" si="15"/>
        <v>48978296</v>
      </c>
      <c r="O73" s="47">
        <f t="shared" si="16"/>
        <v>279.67940247711607</v>
      </c>
      <c r="P73" s="9"/>
    </row>
    <row r="74" spans="1:16" ht="15">
      <c r="A74" s="12"/>
      <c r="B74" s="25">
        <v>369.9</v>
      </c>
      <c r="C74" s="20" t="s">
        <v>78</v>
      </c>
      <c r="D74" s="46">
        <v>53801675</v>
      </c>
      <c r="E74" s="46">
        <v>1138609</v>
      </c>
      <c r="F74" s="46">
        <v>0</v>
      </c>
      <c r="G74" s="46">
        <v>89085</v>
      </c>
      <c r="H74" s="46">
        <v>622350</v>
      </c>
      <c r="I74" s="46">
        <v>988493</v>
      </c>
      <c r="J74" s="46">
        <v>975244</v>
      </c>
      <c r="K74" s="46">
        <v>82980</v>
      </c>
      <c r="L74" s="46">
        <v>0</v>
      </c>
      <c r="M74" s="46">
        <v>7</v>
      </c>
      <c r="N74" s="46">
        <f t="shared" si="15"/>
        <v>57698443</v>
      </c>
      <c r="O74" s="47">
        <f t="shared" si="16"/>
        <v>329.47381554678714</v>
      </c>
      <c r="P74" s="9"/>
    </row>
    <row r="75" spans="1:16" ht="15.75">
      <c r="A75" s="29" t="s">
        <v>50</v>
      </c>
      <c r="B75" s="30"/>
      <c r="C75" s="31"/>
      <c r="D75" s="32">
        <f aca="true" t="shared" si="17" ref="D75:M75">SUM(D76:D81)</f>
        <v>0</v>
      </c>
      <c r="E75" s="32">
        <f t="shared" si="17"/>
        <v>12754305</v>
      </c>
      <c r="F75" s="32">
        <f t="shared" si="17"/>
        <v>46237962</v>
      </c>
      <c r="G75" s="32">
        <f t="shared" si="17"/>
        <v>23855108</v>
      </c>
      <c r="H75" s="32">
        <f t="shared" si="17"/>
        <v>0</v>
      </c>
      <c r="I75" s="32">
        <f t="shared" si="17"/>
        <v>10788625</v>
      </c>
      <c r="J75" s="32">
        <f t="shared" si="17"/>
        <v>0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 aca="true" t="shared" si="18" ref="N75:N82">SUM(D75:M75)</f>
        <v>93636000</v>
      </c>
      <c r="O75" s="45">
        <f t="shared" si="16"/>
        <v>534.6870485316035</v>
      </c>
      <c r="P75" s="9"/>
    </row>
    <row r="76" spans="1:16" ht="15">
      <c r="A76" s="12"/>
      <c r="B76" s="25">
        <v>381</v>
      </c>
      <c r="C76" s="20" t="s">
        <v>79</v>
      </c>
      <c r="D76" s="46">
        <v>0</v>
      </c>
      <c r="E76" s="46">
        <v>5209737</v>
      </c>
      <c r="F76" s="46">
        <v>30243664</v>
      </c>
      <c r="G76" s="46">
        <v>23855108</v>
      </c>
      <c r="H76" s="46">
        <v>0</v>
      </c>
      <c r="I76" s="46">
        <v>5357039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64665548</v>
      </c>
      <c r="O76" s="47">
        <f t="shared" si="16"/>
        <v>369.25788160321605</v>
      </c>
      <c r="P76" s="9"/>
    </row>
    <row r="77" spans="1:16" ht="15">
      <c r="A77" s="12"/>
      <c r="B77" s="25">
        <v>384</v>
      </c>
      <c r="C77" s="20" t="s">
        <v>80</v>
      </c>
      <c r="D77" s="46">
        <v>0</v>
      </c>
      <c r="E77" s="46">
        <v>7544568</v>
      </c>
      <c r="F77" s="46">
        <v>15278432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22823000</v>
      </c>
      <c r="O77" s="47">
        <f t="shared" si="16"/>
        <v>130.32554261861662</v>
      </c>
      <c r="P77" s="9"/>
    </row>
    <row r="78" spans="1:16" ht="15">
      <c r="A78" s="12"/>
      <c r="B78" s="25">
        <v>385</v>
      </c>
      <c r="C78" s="20" t="s">
        <v>110</v>
      </c>
      <c r="D78" s="46">
        <v>0</v>
      </c>
      <c r="E78" s="46">
        <v>0</v>
      </c>
      <c r="F78" s="46">
        <v>715866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715866</v>
      </c>
      <c r="O78" s="47">
        <f t="shared" si="16"/>
        <v>4.087789724936187</v>
      </c>
      <c r="P78" s="9"/>
    </row>
    <row r="79" spans="1:16" ht="15">
      <c r="A79" s="12"/>
      <c r="B79" s="25">
        <v>389.1</v>
      </c>
      <c r="C79" s="20" t="s">
        <v>135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2305463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2305463</v>
      </c>
      <c r="O79" s="47">
        <f t="shared" si="16"/>
        <v>13.16482129703123</v>
      </c>
      <c r="P79" s="9"/>
    </row>
    <row r="80" spans="1:16" ht="15">
      <c r="A80" s="12"/>
      <c r="B80" s="25">
        <v>389.6</v>
      </c>
      <c r="C80" s="20" t="s">
        <v>143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99427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99427</v>
      </c>
      <c r="O80" s="47">
        <f t="shared" si="16"/>
        <v>0.5677552348920473</v>
      </c>
      <c r="P80" s="9"/>
    </row>
    <row r="81" spans="1:16" ht="15.75" thickBot="1">
      <c r="A81" s="12"/>
      <c r="B81" s="25">
        <v>389.8</v>
      </c>
      <c r="C81" s="20" t="s">
        <v>137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3026696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3026696</v>
      </c>
      <c r="O81" s="47">
        <f t="shared" si="16"/>
        <v>17.283258052911382</v>
      </c>
      <c r="P81" s="9"/>
    </row>
    <row r="82" spans="1:119" ht="16.5" thickBot="1">
      <c r="A82" s="14" t="s">
        <v>66</v>
      </c>
      <c r="B82" s="23"/>
      <c r="C82" s="22"/>
      <c r="D82" s="15">
        <f aca="true" t="shared" si="19" ref="D82:M82">SUM(D5,D14,D23,D46,D62,D66,D75)</f>
        <v>314466725</v>
      </c>
      <c r="E82" s="15">
        <f t="shared" si="19"/>
        <v>64741000</v>
      </c>
      <c r="F82" s="15">
        <f t="shared" si="19"/>
        <v>51151962</v>
      </c>
      <c r="G82" s="15">
        <f t="shared" si="19"/>
        <v>29422095</v>
      </c>
      <c r="H82" s="15">
        <f t="shared" si="19"/>
        <v>749436</v>
      </c>
      <c r="I82" s="15">
        <f t="shared" si="19"/>
        <v>194834207</v>
      </c>
      <c r="J82" s="15">
        <f t="shared" si="19"/>
        <v>71807467</v>
      </c>
      <c r="K82" s="15">
        <f t="shared" si="19"/>
        <v>37750143</v>
      </c>
      <c r="L82" s="15">
        <f t="shared" si="19"/>
        <v>0</v>
      </c>
      <c r="M82" s="15">
        <f t="shared" si="19"/>
        <v>79116</v>
      </c>
      <c r="N82" s="15">
        <f t="shared" si="18"/>
        <v>765002151</v>
      </c>
      <c r="O82" s="38">
        <f t="shared" si="16"/>
        <v>4368.370522432804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148</v>
      </c>
      <c r="M84" s="51"/>
      <c r="N84" s="51"/>
      <c r="O84" s="43">
        <v>175123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142567191</v>
      </c>
      <c r="E5" s="27">
        <f t="shared" si="0"/>
        <v>0</v>
      </c>
      <c r="F5" s="27">
        <f t="shared" si="0"/>
        <v>4865561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73847</v>
      </c>
      <c r="N5" s="28">
        <f aca="true" t="shared" si="1" ref="N5:N15">SUM(D5:M5)</f>
        <v>147506599</v>
      </c>
      <c r="O5" s="33">
        <f aca="true" t="shared" si="2" ref="O5:O36">(N5/O$83)</f>
        <v>859.8761775404561</v>
      </c>
      <c r="P5" s="6"/>
    </row>
    <row r="6" spans="1:16" ht="15">
      <c r="A6" s="12"/>
      <c r="B6" s="25">
        <v>311</v>
      </c>
      <c r="C6" s="20" t="s">
        <v>2</v>
      </c>
      <c r="D6" s="46">
        <v>97620567</v>
      </c>
      <c r="E6" s="46">
        <v>0</v>
      </c>
      <c r="F6" s="46">
        <v>4865561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73847</v>
      </c>
      <c r="N6" s="46">
        <f t="shared" si="1"/>
        <v>102559975</v>
      </c>
      <c r="O6" s="47">
        <f t="shared" si="2"/>
        <v>597.8639591008721</v>
      </c>
      <c r="P6" s="9"/>
    </row>
    <row r="7" spans="1:16" ht="15">
      <c r="A7" s="12"/>
      <c r="B7" s="25">
        <v>312.51</v>
      </c>
      <c r="C7" s="20" t="s">
        <v>95</v>
      </c>
      <c r="D7" s="46">
        <v>3182042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3182042</v>
      </c>
      <c r="O7" s="47">
        <f t="shared" si="2"/>
        <v>18.54942172270671</v>
      </c>
      <c r="P7" s="9"/>
    </row>
    <row r="8" spans="1:16" ht="15">
      <c r="A8" s="12"/>
      <c r="B8" s="25">
        <v>312.52</v>
      </c>
      <c r="C8" s="20" t="s">
        <v>123</v>
      </c>
      <c r="D8" s="46">
        <v>2143898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2143898</v>
      </c>
      <c r="O8" s="47">
        <f t="shared" si="2"/>
        <v>12.49765657790421</v>
      </c>
      <c r="P8" s="9"/>
    </row>
    <row r="9" spans="1:16" ht="15">
      <c r="A9" s="12"/>
      <c r="B9" s="25">
        <v>314.1</v>
      </c>
      <c r="C9" s="20" t="s">
        <v>10</v>
      </c>
      <c r="D9" s="46">
        <v>19297439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19297439</v>
      </c>
      <c r="O9" s="47">
        <f t="shared" si="2"/>
        <v>112.49264911626172</v>
      </c>
      <c r="P9" s="9"/>
    </row>
    <row r="10" spans="1:16" ht="15">
      <c r="A10" s="12"/>
      <c r="B10" s="25">
        <v>314.3</v>
      </c>
      <c r="C10" s="20" t="s">
        <v>11</v>
      </c>
      <c r="D10" s="46">
        <v>4919444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4919444</v>
      </c>
      <c r="O10" s="47">
        <f t="shared" si="2"/>
        <v>28.67744718556172</v>
      </c>
      <c r="P10" s="9"/>
    </row>
    <row r="11" spans="1:16" ht="15">
      <c r="A11" s="12"/>
      <c r="B11" s="25">
        <v>314.4</v>
      </c>
      <c r="C11" s="20" t="s">
        <v>13</v>
      </c>
      <c r="D11" s="46">
        <v>554197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554197</v>
      </c>
      <c r="O11" s="47">
        <f t="shared" si="2"/>
        <v>3.230640535372849</v>
      </c>
      <c r="P11" s="9"/>
    </row>
    <row r="12" spans="1:16" ht="15">
      <c r="A12" s="12"/>
      <c r="B12" s="25">
        <v>315</v>
      </c>
      <c r="C12" s="20" t="s">
        <v>124</v>
      </c>
      <c r="D12" s="46">
        <v>12234091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12234091</v>
      </c>
      <c r="O12" s="47">
        <f t="shared" si="2"/>
        <v>71.31751037634659</v>
      </c>
      <c r="P12" s="9"/>
    </row>
    <row r="13" spans="1:16" ht="15">
      <c r="A13" s="12"/>
      <c r="B13" s="25">
        <v>316</v>
      </c>
      <c r="C13" s="20" t="s">
        <v>125</v>
      </c>
      <c r="D13" s="46">
        <v>2615513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2615513</v>
      </c>
      <c r="O13" s="47">
        <f t="shared" si="2"/>
        <v>15.24689292543021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SUM(D15:D21)</f>
        <v>55547920</v>
      </c>
      <c r="E14" s="32">
        <f t="shared" si="3"/>
        <v>16870397</v>
      </c>
      <c r="F14" s="32">
        <f t="shared" si="3"/>
        <v>0</v>
      </c>
      <c r="G14" s="32">
        <f t="shared" si="3"/>
        <v>2091014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74509331</v>
      </c>
      <c r="O14" s="45">
        <f t="shared" si="2"/>
        <v>434.34530499463693</v>
      </c>
      <c r="P14" s="10"/>
    </row>
    <row r="15" spans="1:16" ht="15">
      <c r="A15" s="12"/>
      <c r="B15" s="25">
        <v>322</v>
      </c>
      <c r="C15" s="20" t="s">
        <v>0</v>
      </c>
      <c r="D15" s="46">
        <v>236338</v>
      </c>
      <c r="E15" s="46">
        <v>14439836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14676174</v>
      </c>
      <c r="O15" s="47">
        <f t="shared" si="2"/>
        <v>85.55340903791448</v>
      </c>
      <c r="P15" s="9"/>
    </row>
    <row r="16" spans="1:16" ht="15">
      <c r="A16" s="12"/>
      <c r="B16" s="25">
        <v>323.1</v>
      </c>
      <c r="C16" s="20" t="s">
        <v>16</v>
      </c>
      <c r="D16" s="46">
        <v>16345514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16345514</v>
      </c>
      <c r="O16" s="47">
        <f t="shared" si="2"/>
        <v>95.28467331996455</v>
      </c>
      <c r="P16" s="9"/>
    </row>
    <row r="17" spans="1:16" ht="15">
      <c r="A17" s="12"/>
      <c r="B17" s="25">
        <v>323.3</v>
      </c>
      <c r="C17" s="20" t="s">
        <v>140</v>
      </c>
      <c r="D17" s="46">
        <v>5423678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5423678</v>
      </c>
      <c r="O17" s="47">
        <f t="shared" si="2"/>
        <v>31.61683299911393</v>
      </c>
      <c r="P17" s="9"/>
    </row>
    <row r="18" spans="1:16" ht="15">
      <c r="A18" s="12"/>
      <c r="B18" s="25">
        <v>323.4</v>
      </c>
      <c r="C18" s="20" t="s">
        <v>17</v>
      </c>
      <c r="D18" s="46">
        <v>252942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252942</v>
      </c>
      <c r="O18" s="47">
        <f t="shared" si="2"/>
        <v>1.4745021685398498</v>
      </c>
      <c r="P18" s="9"/>
    </row>
    <row r="19" spans="1:16" ht="15">
      <c r="A19" s="12"/>
      <c r="B19" s="25">
        <v>324.62</v>
      </c>
      <c r="C19" s="20" t="s">
        <v>18</v>
      </c>
      <c r="D19" s="46">
        <v>81017</v>
      </c>
      <c r="E19" s="46">
        <v>0</v>
      </c>
      <c r="F19" s="46">
        <v>0</v>
      </c>
      <c r="G19" s="46">
        <v>1873324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1954341</v>
      </c>
      <c r="O19" s="47">
        <f t="shared" si="2"/>
        <v>11.392651448024996</v>
      </c>
      <c r="P19" s="9"/>
    </row>
    <row r="20" spans="1:16" ht="15">
      <c r="A20" s="12"/>
      <c r="B20" s="25">
        <v>325.1</v>
      </c>
      <c r="C20" s="20" t="s">
        <v>19</v>
      </c>
      <c r="D20" s="46">
        <v>0</v>
      </c>
      <c r="E20" s="46">
        <v>1779421</v>
      </c>
      <c r="F20" s="46">
        <v>0</v>
      </c>
      <c r="G20" s="46">
        <v>217690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1997111</v>
      </c>
      <c r="O20" s="47">
        <f t="shared" si="2"/>
        <v>11.641975236673973</v>
      </c>
      <c r="P20" s="9"/>
    </row>
    <row r="21" spans="1:16" ht="15">
      <c r="A21" s="12"/>
      <c r="B21" s="25">
        <v>325.2</v>
      </c>
      <c r="C21" s="20" t="s">
        <v>20</v>
      </c>
      <c r="D21" s="46">
        <v>33208431</v>
      </c>
      <c r="E21" s="46">
        <v>651140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33859571</v>
      </c>
      <c r="O21" s="47">
        <f t="shared" si="2"/>
        <v>197.38126078440516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SUM(D23:D44)</f>
        <v>19162788</v>
      </c>
      <c r="E22" s="32">
        <f t="shared" si="5"/>
        <v>27743419</v>
      </c>
      <c r="F22" s="32">
        <f t="shared" si="5"/>
        <v>0</v>
      </c>
      <c r="G22" s="32">
        <f t="shared" si="5"/>
        <v>730000</v>
      </c>
      <c r="H22" s="32">
        <f t="shared" si="5"/>
        <v>0</v>
      </c>
      <c r="I22" s="32">
        <f t="shared" si="5"/>
        <v>3888645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aca="true" t="shared" si="6" ref="N22:N28">SUM(D22:M22)</f>
        <v>51524852</v>
      </c>
      <c r="O22" s="45">
        <f t="shared" si="2"/>
        <v>300.35939467425266</v>
      </c>
      <c r="P22" s="10"/>
    </row>
    <row r="23" spans="1:16" ht="15">
      <c r="A23" s="12"/>
      <c r="B23" s="25">
        <v>331.1</v>
      </c>
      <c r="C23" s="20" t="s">
        <v>100</v>
      </c>
      <c r="D23" s="46">
        <v>0</v>
      </c>
      <c r="E23" s="46">
        <v>396101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396101</v>
      </c>
      <c r="O23" s="47">
        <f t="shared" si="2"/>
        <v>2.309034416826004</v>
      </c>
      <c r="P23" s="9"/>
    </row>
    <row r="24" spans="1:16" ht="15">
      <c r="A24" s="12"/>
      <c r="B24" s="25">
        <v>331.2</v>
      </c>
      <c r="C24" s="20" t="s">
        <v>21</v>
      </c>
      <c r="D24" s="46">
        <v>0</v>
      </c>
      <c r="E24" s="46">
        <v>1035428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1035428</v>
      </c>
      <c r="O24" s="47">
        <f t="shared" si="2"/>
        <v>6.035932472135428</v>
      </c>
      <c r="P24" s="9"/>
    </row>
    <row r="25" spans="1:16" ht="15">
      <c r="A25" s="12"/>
      <c r="B25" s="25">
        <v>331.42</v>
      </c>
      <c r="C25" s="20" t="s">
        <v>26</v>
      </c>
      <c r="D25" s="46">
        <v>0</v>
      </c>
      <c r="E25" s="46">
        <v>270103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270103</v>
      </c>
      <c r="O25" s="47">
        <f t="shared" si="2"/>
        <v>1.5745406426339599</v>
      </c>
      <c r="P25" s="9"/>
    </row>
    <row r="26" spans="1:16" ht="15">
      <c r="A26" s="12"/>
      <c r="B26" s="25">
        <v>331.49</v>
      </c>
      <c r="C26" s="20" t="s">
        <v>27</v>
      </c>
      <c r="D26" s="46">
        <v>0</v>
      </c>
      <c r="E26" s="46">
        <v>2141467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2141467</v>
      </c>
      <c r="O26" s="47">
        <f t="shared" si="2"/>
        <v>12.483485286573707</v>
      </c>
      <c r="P26" s="9"/>
    </row>
    <row r="27" spans="1:16" ht="15">
      <c r="A27" s="12"/>
      <c r="B27" s="25">
        <v>331.5</v>
      </c>
      <c r="C27" s="20" t="s">
        <v>23</v>
      </c>
      <c r="D27" s="46">
        <v>0</v>
      </c>
      <c r="E27" s="46">
        <v>14133592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14133592</v>
      </c>
      <c r="O27" s="47">
        <f t="shared" si="2"/>
        <v>82.39047707876696</v>
      </c>
      <c r="P27" s="9"/>
    </row>
    <row r="28" spans="1:16" ht="15">
      <c r="A28" s="12"/>
      <c r="B28" s="25">
        <v>331.7</v>
      </c>
      <c r="C28" s="20" t="s">
        <v>24</v>
      </c>
      <c r="D28" s="46">
        <v>0</v>
      </c>
      <c r="E28" s="46">
        <v>156023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156023</v>
      </c>
      <c r="O28" s="47">
        <f t="shared" si="2"/>
        <v>0.9095217553513967</v>
      </c>
      <c r="P28" s="9"/>
    </row>
    <row r="29" spans="1:16" ht="15">
      <c r="A29" s="12"/>
      <c r="B29" s="25">
        <v>334.41</v>
      </c>
      <c r="C29" s="20" t="s">
        <v>102</v>
      </c>
      <c r="D29" s="46">
        <v>0</v>
      </c>
      <c r="E29" s="46">
        <v>102201</v>
      </c>
      <c r="F29" s="46">
        <v>0</v>
      </c>
      <c r="G29" s="46">
        <v>0</v>
      </c>
      <c r="H29" s="46">
        <v>0</v>
      </c>
      <c r="I29" s="46">
        <v>3188645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7">SUM(D29:M29)</f>
        <v>3290846</v>
      </c>
      <c r="O29" s="47">
        <f t="shared" si="2"/>
        <v>19.183684652334094</v>
      </c>
      <c r="P29" s="9"/>
    </row>
    <row r="30" spans="1:16" ht="15">
      <c r="A30" s="12"/>
      <c r="B30" s="25">
        <v>334.5</v>
      </c>
      <c r="C30" s="20" t="s">
        <v>29</v>
      </c>
      <c r="D30" s="46">
        <v>0</v>
      </c>
      <c r="E30" s="46">
        <v>287548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287548</v>
      </c>
      <c r="O30" s="47">
        <f t="shared" si="2"/>
        <v>1.676234668656438</v>
      </c>
      <c r="P30" s="9"/>
    </row>
    <row r="31" spans="1:16" ht="15">
      <c r="A31" s="12"/>
      <c r="B31" s="25">
        <v>335.12</v>
      </c>
      <c r="C31" s="20" t="s">
        <v>126</v>
      </c>
      <c r="D31" s="46">
        <v>3575281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3575281</v>
      </c>
      <c r="O31" s="47">
        <f t="shared" si="2"/>
        <v>20.841772373268665</v>
      </c>
      <c r="P31" s="9"/>
    </row>
    <row r="32" spans="1:16" ht="15">
      <c r="A32" s="12"/>
      <c r="B32" s="25">
        <v>335.14</v>
      </c>
      <c r="C32" s="20" t="s">
        <v>127</v>
      </c>
      <c r="D32" s="46">
        <v>34357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34357</v>
      </c>
      <c r="O32" s="47">
        <f t="shared" si="2"/>
        <v>0.2002809774751667</v>
      </c>
      <c r="P32" s="9"/>
    </row>
    <row r="33" spans="1:16" ht="15">
      <c r="A33" s="12"/>
      <c r="B33" s="25">
        <v>335.15</v>
      </c>
      <c r="C33" s="20" t="s">
        <v>128</v>
      </c>
      <c r="D33" s="46">
        <v>240062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240062</v>
      </c>
      <c r="O33" s="47">
        <f t="shared" si="2"/>
        <v>1.3994193909434314</v>
      </c>
      <c r="P33" s="9"/>
    </row>
    <row r="34" spans="1:16" ht="15">
      <c r="A34" s="12"/>
      <c r="B34" s="25">
        <v>335.18</v>
      </c>
      <c r="C34" s="20" t="s">
        <v>129</v>
      </c>
      <c r="D34" s="46">
        <v>10367671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10367671</v>
      </c>
      <c r="O34" s="47">
        <f t="shared" si="2"/>
        <v>60.43738632654013</v>
      </c>
      <c r="P34" s="9"/>
    </row>
    <row r="35" spans="1:16" ht="15">
      <c r="A35" s="12"/>
      <c r="B35" s="25">
        <v>335.21</v>
      </c>
      <c r="C35" s="20" t="s">
        <v>108</v>
      </c>
      <c r="D35" s="46">
        <v>168648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168648</v>
      </c>
      <c r="O35" s="47">
        <f t="shared" si="2"/>
        <v>0.9831180338572029</v>
      </c>
      <c r="P35" s="9"/>
    </row>
    <row r="36" spans="1:16" ht="15">
      <c r="A36" s="12"/>
      <c r="B36" s="25">
        <v>335.22</v>
      </c>
      <c r="C36" s="20" t="s">
        <v>113</v>
      </c>
      <c r="D36" s="46">
        <v>727385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727385</v>
      </c>
      <c r="O36" s="47">
        <f t="shared" si="2"/>
        <v>4.2402240824511495</v>
      </c>
      <c r="P36" s="9"/>
    </row>
    <row r="37" spans="1:16" ht="15">
      <c r="A37" s="12"/>
      <c r="B37" s="25">
        <v>335.49</v>
      </c>
      <c r="C37" s="20" t="s">
        <v>36</v>
      </c>
      <c r="D37" s="46">
        <v>1413030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1413030</v>
      </c>
      <c r="O37" s="47">
        <f aca="true" t="shared" si="8" ref="O37:O68">(N37/O$83)</f>
        <v>8.237128666697757</v>
      </c>
      <c r="P37" s="9"/>
    </row>
    <row r="38" spans="1:16" ht="15">
      <c r="A38" s="12"/>
      <c r="B38" s="25">
        <v>337.1</v>
      </c>
      <c r="C38" s="20" t="s">
        <v>37</v>
      </c>
      <c r="D38" s="46">
        <v>0</v>
      </c>
      <c r="E38" s="46">
        <v>1127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1127</v>
      </c>
      <c r="O38" s="47">
        <f t="shared" si="8"/>
        <v>0.006569743039686611</v>
      </c>
      <c r="P38" s="9"/>
    </row>
    <row r="39" spans="1:16" ht="15">
      <c r="A39" s="12"/>
      <c r="B39" s="25">
        <v>337.2</v>
      </c>
      <c r="C39" s="20" t="s">
        <v>38</v>
      </c>
      <c r="D39" s="46">
        <v>0</v>
      </c>
      <c r="E39" s="46">
        <v>105972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105972</v>
      </c>
      <c r="O39" s="47">
        <f t="shared" si="8"/>
        <v>0.6177540456092897</v>
      </c>
      <c r="P39" s="9"/>
    </row>
    <row r="40" spans="1:16" ht="15">
      <c r="A40" s="12"/>
      <c r="B40" s="25">
        <v>337.3</v>
      </c>
      <c r="C40" s="20" t="s">
        <v>39</v>
      </c>
      <c r="D40" s="46">
        <v>0</v>
      </c>
      <c r="E40" s="46">
        <v>1018758</v>
      </c>
      <c r="F40" s="46">
        <v>0</v>
      </c>
      <c r="G40" s="46">
        <v>0</v>
      </c>
      <c r="H40" s="46">
        <v>0</v>
      </c>
      <c r="I40" s="46">
        <v>700000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1718758</v>
      </c>
      <c r="O40" s="47">
        <f t="shared" si="8"/>
        <v>10.019341976402556</v>
      </c>
      <c r="P40" s="9"/>
    </row>
    <row r="41" spans="1:16" ht="15">
      <c r="A41" s="12"/>
      <c r="B41" s="25">
        <v>337.4</v>
      </c>
      <c r="C41" s="20" t="s">
        <v>40</v>
      </c>
      <c r="D41" s="46">
        <v>0</v>
      </c>
      <c r="E41" s="46">
        <v>168579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168579</v>
      </c>
      <c r="O41" s="47">
        <f t="shared" si="8"/>
        <v>0.9827158046915078</v>
      </c>
      <c r="P41" s="9"/>
    </row>
    <row r="42" spans="1:16" ht="15">
      <c r="A42" s="12"/>
      <c r="B42" s="25">
        <v>337.5</v>
      </c>
      <c r="C42" s="20" t="s">
        <v>141</v>
      </c>
      <c r="D42" s="46">
        <v>0</v>
      </c>
      <c r="E42" s="46">
        <v>30000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30000</v>
      </c>
      <c r="O42" s="47">
        <f t="shared" si="8"/>
        <v>0.1748822459543907</v>
      </c>
      <c r="P42" s="9"/>
    </row>
    <row r="43" spans="1:16" ht="15">
      <c r="A43" s="12"/>
      <c r="B43" s="25">
        <v>337.7</v>
      </c>
      <c r="C43" s="20" t="s">
        <v>41</v>
      </c>
      <c r="D43" s="46">
        <v>0</v>
      </c>
      <c r="E43" s="46">
        <v>333884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333884</v>
      </c>
      <c r="O43" s="47">
        <f t="shared" si="8"/>
        <v>1.946346126941193</v>
      </c>
      <c r="P43" s="9"/>
    </row>
    <row r="44" spans="1:16" ht="15">
      <c r="A44" s="12"/>
      <c r="B44" s="25">
        <v>338</v>
      </c>
      <c r="C44" s="20" t="s">
        <v>43</v>
      </c>
      <c r="D44" s="46">
        <v>2636354</v>
      </c>
      <c r="E44" s="46">
        <v>7562636</v>
      </c>
      <c r="F44" s="46">
        <v>0</v>
      </c>
      <c r="G44" s="46">
        <v>730000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10928990</v>
      </c>
      <c r="O44" s="47">
        <f t="shared" si="8"/>
        <v>63.70954390710255</v>
      </c>
      <c r="P44" s="9"/>
    </row>
    <row r="45" spans="1:16" ht="15.75">
      <c r="A45" s="29" t="s">
        <v>48</v>
      </c>
      <c r="B45" s="30"/>
      <c r="C45" s="31"/>
      <c r="D45" s="32">
        <f aca="true" t="shared" si="10" ref="D45:M45">SUM(D46:D60)</f>
        <v>21282698</v>
      </c>
      <c r="E45" s="32">
        <f t="shared" si="10"/>
        <v>329267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153146425</v>
      </c>
      <c r="J45" s="32">
        <f t="shared" si="10"/>
        <v>68481676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243240066</v>
      </c>
      <c r="O45" s="45">
        <f t="shared" si="8"/>
        <v>1417.945634939141</v>
      </c>
      <c r="P45" s="10"/>
    </row>
    <row r="46" spans="1:16" ht="15">
      <c r="A46" s="12"/>
      <c r="B46" s="25">
        <v>341.2</v>
      </c>
      <c r="C46" s="20" t="s">
        <v>130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68481676</v>
      </c>
      <c r="K46" s="46">
        <v>0</v>
      </c>
      <c r="L46" s="46">
        <v>0</v>
      </c>
      <c r="M46" s="46">
        <v>0</v>
      </c>
      <c r="N46" s="46">
        <f aca="true" t="shared" si="11" ref="N46:N60">SUM(D46:M46)</f>
        <v>68481676</v>
      </c>
      <c r="O46" s="47">
        <f t="shared" si="8"/>
        <v>399.2076435200298</v>
      </c>
      <c r="P46" s="9"/>
    </row>
    <row r="47" spans="1:16" ht="15">
      <c r="A47" s="12"/>
      <c r="B47" s="25">
        <v>341.9</v>
      </c>
      <c r="C47" s="20" t="s">
        <v>131</v>
      </c>
      <c r="D47" s="46">
        <v>1559293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1559293</v>
      </c>
      <c r="O47" s="47">
        <f t="shared" si="8"/>
        <v>9.089755398031992</v>
      </c>
      <c r="P47" s="9"/>
    </row>
    <row r="48" spans="1:16" ht="15">
      <c r="A48" s="12"/>
      <c r="B48" s="25">
        <v>342.1</v>
      </c>
      <c r="C48" s="20" t="s">
        <v>53</v>
      </c>
      <c r="D48" s="46">
        <v>230714</v>
      </c>
      <c r="E48" s="46">
        <v>231260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461974</v>
      </c>
      <c r="O48" s="47">
        <f t="shared" si="8"/>
        <v>2.6930350230844566</v>
      </c>
      <c r="P48" s="9"/>
    </row>
    <row r="49" spans="1:16" ht="15">
      <c r="A49" s="12"/>
      <c r="B49" s="25">
        <v>342.2</v>
      </c>
      <c r="C49" s="20" t="s">
        <v>54</v>
      </c>
      <c r="D49" s="46">
        <v>1895706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1895706</v>
      </c>
      <c r="O49" s="47">
        <f t="shared" si="8"/>
        <v>11.05084409830714</v>
      </c>
      <c r="P49" s="9"/>
    </row>
    <row r="50" spans="1:16" ht="15">
      <c r="A50" s="12"/>
      <c r="B50" s="25">
        <v>342.6</v>
      </c>
      <c r="C50" s="20" t="s">
        <v>55</v>
      </c>
      <c r="D50" s="46">
        <v>8736491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8736491</v>
      </c>
      <c r="O50" s="47">
        <f t="shared" si="8"/>
        <v>50.92857226134403</v>
      </c>
      <c r="P50" s="9"/>
    </row>
    <row r="51" spans="1:16" ht="15">
      <c r="A51" s="12"/>
      <c r="B51" s="25">
        <v>342.9</v>
      </c>
      <c r="C51" s="20" t="s">
        <v>56</v>
      </c>
      <c r="D51" s="46">
        <v>1253612</v>
      </c>
      <c r="E51" s="46">
        <v>98007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1351619</v>
      </c>
      <c r="O51" s="47">
        <f t="shared" si="8"/>
        <v>7.87913887982092</v>
      </c>
      <c r="P51" s="9"/>
    </row>
    <row r="52" spans="1:16" ht="15">
      <c r="A52" s="12"/>
      <c r="B52" s="25">
        <v>343.4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15107771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15107771</v>
      </c>
      <c r="O52" s="47">
        <f t="shared" si="8"/>
        <v>88.06936412815371</v>
      </c>
      <c r="P52" s="9"/>
    </row>
    <row r="53" spans="1:16" ht="15">
      <c r="A53" s="12"/>
      <c r="B53" s="25">
        <v>343.6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115526727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115526727</v>
      </c>
      <c r="O53" s="47">
        <f t="shared" si="8"/>
        <v>673.452449517325</v>
      </c>
      <c r="P53" s="9"/>
    </row>
    <row r="54" spans="1:16" ht="15">
      <c r="A54" s="12"/>
      <c r="B54" s="25">
        <v>343.7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250071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250071</v>
      </c>
      <c r="O54" s="47">
        <f t="shared" si="8"/>
        <v>1.4577659376020147</v>
      </c>
      <c r="P54" s="9"/>
    </row>
    <row r="55" spans="1:16" ht="15">
      <c r="A55" s="12"/>
      <c r="B55" s="25">
        <v>343.9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5573217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5573217</v>
      </c>
      <c r="O55" s="47">
        <f t="shared" si="8"/>
        <v>32.488556871706386</v>
      </c>
      <c r="P55" s="9"/>
    </row>
    <row r="56" spans="1:16" ht="15">
      <c r="A56" s="12"/>
      <c r="B56" s="25">
        <v>344.1</v>
      </c>
      <c r="C56" s="20" t="s">
        <v>132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3958241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3958241</v>
      </c>
      <c r="O56" s="47">
        <f t="shared" si="8"/>
        <v>23.07420253695845</v>
      </c>
      <c r="P56" s="9"/>
    </row>
    <row r="57" spans="1:16" ht="15">
      <c r="A57" s="12"/>
      <c r="B57" s="25">
        <v>344.5</v>
      </c>
      <c r="C57" s="20" t="s">
        <v>133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12730398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12730398</v>
      </c>
      <c r="O57" s="47">
        <f t="shared" si="8"/>
        <v>74.21068647110945</v>
      </c>
      <c r="P57" s="9"/>
    </row>
    <row r="58" spans="1:16" ht="15">
      <c r="A58" s="12"/>
      <c r="B58" s="25">
        <v>347.2</v>
      </c>
      <c r="C58" s="20" t="s">
        <v>63</v>
      </c>
      <c r="D58" s="46">
        <v>3107464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3107464</v>
      </c>
      <c r="O58" s="47">
        <f t="shared" si="8"/>
        <v>18.114676118080492</v>
      </c>
      <c r="P58" s="9"/>
    </row>
    <row r="59" spans="1:16" ht="15">
      <c r="A59" s="12"/>
      <c r="B59" s="25">
        <v>347.4</v>
      </c>
      <c r="C59" s="20" t="s">
        <v>64</v>
      </c>
      <c r="D59" s="46">
        <v>30858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30858</v>
      </c>
      <c r="O59" s="47">
        <f t="shared" si="8"/>
        <v>0.17988387818868629</v>
      </c>
      <c r="P59" s="9"/>
    </row>
    <row r="60" spans="1:16" ht="15">
      <c r="A60" s="12"/>
      <c r="B60" s="25">
        <v>347.5</v>
      </c>
      <c r="C60" s="20" t="s">
        <v>65</v>
      </c>
      <c r="D60" s="46">
        <v>4468560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4468560</v>
      </c>
      <c r="O60" s="47">
        <f t="shared" si="8"/>
        <v>26.049060299398406</v>
      </c>
      <c r="P60" s="9"/>
    </row>
    <row r="61" spans="1:16" ht="15.75">
      <c r="A61" s="29" t="s">
        <v>49</v>
      </c>
      <c r="B61" s="30"/>
      <c r="C61" s="31"/>
      <c r="D61" s="32">
        <f aca="true" t="shared" si="12" ref="D61:M61">SUM(D62:D64)</f>
        <v>3518114</v>
      </c>
      <c r="E61" s="32">
        <f t="shared" si="12"/>
        <v>1888273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2950100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aca="true" t="shared" si="13" ref="N61:N66">SUM(D61:M61)</f>
        <v>8356487</v>
      </c>
      <c r="O61" s="45">
        <f t="shared" si="8"/>
        <v>48.71337382828895</v>
      </c>
      <c r="P61" s="10"/>
    </row>
    <row r="62" spans="1:16" ht="15">
      <c r="A62" s="13"/>
      <c r="B62" s="39">
        <v>351.1</v>
      </c>
      <c r="C62" s="21" t="s">
        <v>68</v>
      </c>
      <c r="D62" s="46">
        <v>2792653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2792653</v>
      </c>
      <c r="O62" s="47">
        <f t="shared" si="8"/>
        <v>16.279514293708903</v>
      </c>
      <c r="P62" s="9"/>
    </row>
    <row r="63" spans="1:16" ht="15">
      <c r="A63" s="13"/>
      <c r="B63" s="39">
        <v>354</v>
      </c>
      <c r="C63" s="21" t="s">
        <v>69</v>
      </c>
      <c r="D63" s="46">
        <v>725461</v>
      </c>
      <c r="E63" s="46">
        <v>0</v>
      </c>
      <c r="F63" s="46">
        <v>0</v>
      </c>
      <c r="G63" s="46">
        <v>0</v>
      </c>
      <c r="H63" s="46">
        <v>0</v>
      </c>
      <c r="I63" s="46">
        <v>2950100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3675561</v>
      </c>
      <c r="O63" s="47">
        <f t="shared" si="8"/>
        <v>21.42634542741221</v>
      </c>
      <c r="P63" s="9"/>
    </row>
    <row r="64" spans="1:16" ht="15">
      <c r="A64" s="13"/>
      <c r="B64" s="39">
        <v>359</v>
      </c>
      <c r="C64" s="21" t="s">
        <v>70</v>
      </c>
      <c r="D64" s="46">
        <v>0</v>
      </c>
      <c r="E64" s="46">
        <v>1888273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1888273</v>
      </c>
      <c r="O64" s="47">
        <f t="shared" si="8"/>
        <v>11.00751410716784</v>
      </c>
      <c r="P64" s="9"/>
    </row>
    <row r="65" spans="1:16" ht="15.75">
      <c r="A65" s="29" t="s">
        <v>3</v>
      </c>
      <c r="B65" s="30"/>
      <c r="C65" s="31"/>
      <c r="D65" s="32">
        <f aca="true" t="shared" si="14" ref="D65:M65">SUM(D66:D73)</f>
        <v>47714578</v>
      </c>
      <c r="E65" s="32">
        <f t="shared" si="14"/>
        <v>1283037</v>
      </c>
      <c r="F65" s="32">
        <f t="shared" si="14"/>
        <v>19259</v>
      </c>
      <c r="G65" s="32">
        <f t="shared" si="14"/>
        <v>491967</v>
      </c>
      <c r="H65" s="32">
        <f t="shared" si="14"/>
        <v>2933845</v>
      </c>
      <c r="I65" s="32">
        <f t="shared" si="14"/>
        <v>4416212</v>
      </c>
      <c r="J65" s="32">
        <f t="shared" si="14"/>
        <v>811068</v>
      </c>
      <c r="K65" s="32">
        <f t="shared" si="14"/>
        <v>181639600</v>
      </c>
      <c r="L65" s="32">
        <f t="shared" si="14"/>
        <v>0</v>
      </c>
      <c r="M65" s="32">
        <f t="shared" si="14"/>
        <v>16070</v>
      </c>
      <c r="N65" s="32">
        <f t="shared" si="13"/>
        <v>239325636</v>
      </c>
      <c r="O65" s="45">
        <f t="shared" si="8"/>
        <v>1395.1268246047662</v>
      </c>
      <c r="P65" s="10"/>
    </row>
    <row r="66" spans="1:16" ht="15">
      <c r="A66" s="12"/>
      <c r="B66" s="25">
        <v>361.1</v>
      </c>
      <c r="C66" s="20" t="s">
        <v>71</v>
      </c>
      <c r="D66" s="46">
        <v>1056057</v>
      </c>
      <c r="E66" s="46">
        <v>211790</v>
      </c>
      <c r="F66" s="46">
        <v>19259</v>
      </c>
      <c r="G66" s="46">
        <v>445912</v>
      </c>
      <c r="H66" s="46">
        <v>2369335</v>
      </c>
      <c r="I66" s="46">
        <v>0</v>
      </c>
      <c r="J66" s="46">
        <v>352501</v>
      </c>
      <c r="K66" s="46">
        <v>14610812</v>
      </c>
      <c r="L66" s="46">
        <v>0</v>
      </c>
      <c r="M66" s="46">
        <v>770</v>
      </c>
      <c r="N66" s="46">
        <f t="shared" si="13"/>
        <v>19066436</v>
      </c>
      <c r="O66" s="47">
        <f t="shared" si="8"/>
        <v>111.14603833418832</v>
      </c>
      <c r="P66" s="9"/>
    </row>
    <row r="67" spans="1:16" ht="15">
      <c r="A67" s="12"/>
      <c r="B67" s="25">
        <v>361.2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8582692</v>
      </c>
      <c r="L67" s="46">
        <v>0</v>
      </c>
      <c r="M67" s="46">
        <v>0</v>
      </c>
      <c r="N67" s="46">
        <f aca="true" t="shared" si="15" ref="N67:N73">SUM(D67:M67)</f>
        <v>8582692</v>
      </c>
      <c r="O67" s="47">
        <f t="shared" si="8"/>
        <v>50.03201510982605</v>
      </c>
      <c r="P67" s="9"/>
    </row>
    <row r="68" spans="1:16" ht="15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101024023</v>
      </c>
      <c r="L68" s="46">
        <v>0</v>
      </c>
      <c r="M68" s="46">
        <v>0</v>
      </c>
      <c r="N68" s="46">
        <f t="shared" si="15"/>
        <v>101024023</v>
      </c>
      <c r="O68" s="47">
        <f t="shared" si="8"/>
        <v>588.9102679196008</v>
      </c>
      <c r="P68" s="9"/>
    </row>
    <row r="69" spans="1:16" ht="15">
      <c r="A69" s="12"/>
      <c r="B69" s="25">
        <v>362</v>
      </c>
      <c r="C69" s="20" t="s">
        <v>74</v>
      </c>
      <c r="D69" s="46">
        <v>3515467</v>
      </c>
      <c r="E69" s="46">
        <v>184000</v>
      </c>
      <c r="F69" s="46">
        <v>0</v>
      </c>
      <c r="G69" s="46">
        <v>0</v>
      </c>
      <c r="H69" s="46">
        <v>0</v>
      </c>
      <c r="I69" s="46">
        <v>3593991</v>
      </c>
      <c r="J69" s="46">
        <v>0</v>
      </c>
      <c r="K69" s="46">
        <v>544078</v>
      </c>
      <c r="L69" s="46">
        <v>0</v>
      </c>
      <c r="M69" s="46">
        <v>0</v>
      </c>
      <c r="N69" s="46">
        <f t="shared" si="15"/>
        <v>7837536</v>
      </c>
      <c r="O69" s="47">
        <f aca="true" t="shared" si="16" ref="O69:O81">(N69/O$83)</f>
        <v>45.68819661427972</v>
      </c>
      <c r="P69" s="9"/>
    </row>
    <row r="70" spans="1:16" ht="15">
      <c r="A70" s="12"/>
      <c r="B70" s="25">
        <v>364</v>
      </c>
      <c r="C70" s="20" t="s">
        <v>134</v>
      </c>
      <c r="D70" s="46">
        <v>277236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-223585</v>
      </c>
      <c r="K70" s="46">
        <v>0</v>
      </c>
      <c r="L70" s="46">
        <v>0</v>
      </c>
      <c r="M70" s="46">
        <v>0</v>
      </c>
      <c r="N70" s="46">
        <f t="shared" si="15"/>
        <v>53651</v>
      </c>
      <c r="O70" s="47">
        <f t="shared" si="16"/>
        <v>0.3127535792566339</v>
      </c>
      <c r="P70" s="9"/>
    </row>
    <row r="71" spans="1:16" ht="15">
      <c r="A71" s="12"/>
      <c r="B71" s="25">
        <v>366</v>
      </c>
      <c r="C71" s="20" t="s">
        <v>76</v>
      </c>
      <c r="D71" s="46">
        <v>517621</v>
      </c>
      <c r="E71" s="46">
        <v>0</v>
      </c>
      <c r="F71" s="46">
        <v>0</v>
      </c>
      <c r="G71" s="46">
        <v>37700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555321</v>
      </c>
      <c r="O71" s="47">
        <f t="shared" si="16"/>
        <v>3.2371927901879403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52858916</v>
      </c>
      <c r="L72" s="46">
        <v>0</v>
      </c>
      <c r="M72" s="46">
        <v>0</v>
      </c>
      <c r="N72" s="46">
        <f t="shared" si="15"/>
        <v>52858916</v>
      </c>
      <c r="O72" s="47">
        <f t="shared" si="16"/>
        <v>308.1361982931493</v>
      </c>
      <c r="P72" s="9"/>
    </row>
    <row r="73" spans="1:16" ht="15">
      <c r="A73" s="12"/>
      <c r="B73" s="25">
        <v>369.9</v>
      </c>
      <c r="C73" s="20" t="s">
        <v>78</v>
      </c>
      <c r="D73" s="46">
        <v>42348197</v>
      </c>
      <c r="E73" s="46">
        <v>887247</v>
      </c>
      <c r="F73" s="46">
        <v>0</v>
      </c>
      <c r="G73" s="46">
        <v>8355</v>
      </c>
      <c r="H73" s="46">
        <v>564510</v>
      </c>
      <c r="I73" s="46">
        <v>822221</v>
      </c>
      <c r="J73" s="46">
        <v>682152</v>
      </c>
      <c r="K73" s="46">
        <v>4019079</v>
      </c>
      <c r="L73" s="46">
        <v>0</v>
      </c>
      <c r="M73" s="46">
        <v>15300</v>
      </c>
      <c r="N73" s="46">
        <f t="shared" si="15"/>
        <v>49347061</v>
      </c>
      <c r="O73" s="47">
        <f t="shared" si="16"/>
        <v>287.6641619642774</v>
      </c>
      <c r="P73" s="9"/>
    </row>
    <row r="74" spans="1:16" ht="15.75">
      <c r="A74" s="29" t="s">
        <v>50</v>
      </c>
      <c r="B74" s="30"/>
      <c r="C74" s="31"/>
      <c r="D74" s="32">
        <f aca="true" t="shared" si="17" ref="D74:M74">SUM(D75:D80)</f>
        <v>1562483</v>
      </c>
      <c r="E74" s="32">
        <f t="shared" si="17"/>
        <v>4982497</v>
      </c>
      <c r="F74" s="32">
        <f t="shared" si="17"/>
        <v>29870153</v>
      </c>
      <c r="G74" s="32">
        <f t="shared" si="17"/>
        <v>15056829</v>
      </c>
      <c r="H74" s="32">
        <f t="shared" si="17"/>
        <v>0</v>
      </c>
      <c r="I74" s="32">
        <f t="shared" si="17"/>
        <v>6928439</v>
      </c>
      <c r="J74" s="32">
        <f t="shared" si="17"/>
        <v>377741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 aca="true" t="shared" si="18" ref="N74:N81">SUM(D74:M74)</f>
        <v>58778142</v>
      </c>
      <c r="O74" s="45">
        <f t="shared" si="16"/>
        <v>342.6417828662034</v>
      </c>
      <c r="P74" s="9"/>
    </row>
    <row r="75" spans="1:16" ht="15">
      <c r="A75" s="12"/>
      <c r="B75" s="25">
        <v>381</v>
      </c>
      <c r="C75" s="20" t="s">
        <v>79</v>
      </c>
      <c r="D75" s="46">
        <v>1562483</v>
      </c>
      <c r="E75" s="46">
        <v>4982497</v>
      </c>
      <c r="F75" s="46">
        <v>29870153</v>
      </c>
      <c r="G75" s="46">
        <v>15056829</v>
      </c>
      <c r="H75" s="46">
        <v>0</v>
      </c>
      <c r="I75" s="46">
        <v>2219359</v>
      </c>
      <c r="J75" s="46">
        <v>377741</v>
      </c>
      <c r="K75" s="46">
        <v>0</v>
      </c>
      <c r="L75" s="46">
        <v>0</v>
      </c>
      <c r="M75" s="46">
        <v>0</v>
      </c>
      <c r="N75" s="46">
        <f t="shared" si="18"/>
        <v>54069062</v>
      </c>
      <c r="O75" s="47">
        <f t="shared" si="16"/>
        <v>315.1906333069067</v>
      </c>
      <c r="P75" s="9"/>
    </row>
    <row r="76" spans="1:16" ht="15">
      <c r="A76" s="12"/>
      <c r="B76" s="25">
        <v>389.1</v>
      </c>
      <c r="C76" s="20" t="s">
        <v>135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1706443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1706443</v>
      </c>
      <c r="O76" s="47">
        <f t="shared" si="16"/>
        <v>9.947552814438279</v>
      </c>
      <c r="P76" s="9"/>
    </row>
    <row r="77" spans="1:16" ht="15">
      <c r="A77" s="12"/>
      <c r="B77" s="25">
        <v>389.2</v>
      </c>
      <c r="C77" s="20" t="s">
        <v>136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1189128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1189128</v>
      </c>
      <c r="O77" s="47">
        <f t="shared" si="16"/>
        <v>6.931912512241757</v>
      </c>
      <c r="P77" s="9"/>
    </row>
    <row r="78" spans="1:16" ht="15">
      <c r="A78" s="12"/>
      <c r="B78" s="25">
        <v>389.5</v>
      </c>
      <c r="C78" s="20" t="s">
        <v>142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72317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72317</v>
      </c>
      <c r="O78" s="47">
        <f t="shared" si="16"/>
        <v>0.42156531268945574</v>
      </c>
      <c r="P78" s="9"/>
    </row>
    <row r="79" spans="1:16" ht="15">
      <c r="A79" s="12"/>
      <c r="B79" s="25">
        <v>389.6</v>
      </c>
      <c r="C79" s="20" t="s">
        <v>143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115592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115592</v>
      </c>
      <c r="O79" s="47">
        <f t="shared" si="16"/>
        <v>0.6738329524786644</v>
      </c>
      <c r="P79" s="9"/>
    </row>
    <row r="80" spans="1:16" ht="15.75" thickBot="1">
      <c r="A80" s="12"/>
      <c r="B80" s="25">
        <v>389.8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1625600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1625600</v>
      </c>
      <c r="O80" s="47">
        <f t="shared" si="16"/>
        <v>9.476285967448584</v>
      </c>
      <c r="P80" s="9"/>
    </row>
    <row r="81" spans="1:119" ht="16.5" thickBot="1">
      <c r="A81" s="14" t="s">
        <v>66</v>
      </c>
      <c r="B81" s="23"/>
      <c r="C81" s="22"/>
      <c r="D81" s="15">
        <f aca="true" t="shared" si="19" ref="D81:M81">SUM(D5,D14,D22,D45,D61,D65,D74)</f>
        <v>291355772</v>
      </c>
      <c r="E81" s="15">
        <f t="shared" si="19"/>
        <v>53096890</v>
      </c>
      <c r="F81" s="15">
        <f t="shared" si="19"/>
        <v>34754973</v>
      </c>
      <c r="G81" s="15">
        <f t="shared" si="19"/>
        <v>18369810</v>
      </c>
      <c r="H81" s="15">
        <f t="shared" si="19"/>
        <v>2933845</v>
      </c>
      <c r="I81" s="15">
        <f t="shared" si="19"/>
        <v>171329821</v>
      </c>
      <c r="J81" s="15">
        <f t="shared" si="19"/>
        <v>69670485</v>
      </c>
      <c r="K81" s="15">
        <f t="shared" si="19"/>
        <v>181639600</v>
      </c>
      <c r="L81" s="15">
        <f t="shared" si="19"/>
        <v>0</v>
      </c>
      <c r="M81" s="15">
        <f t="shared" si="19"/>
        <v>89917</v>
      </c>
      <c r="N81" s="15">
        <f t="shared" si="18"/>
        <v>823241113</v>
      </c>
      <c r="O81" s="38">
        <f t="shared" si="16"/>
        <v>4799.008493447745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144</v>
      </c>
      <c r="M83" s="51"/>
      <c r="N83" s="51"/>
      <c r="O83" s="43">
        <v>171544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139802941</v>
      </c>
      <c r="E5" s="27">
        <f t="shared" si="0"/>
        <v>0</v>
      </c>
      <c r="F5" s="27">
        <f t="shared" si="0"/>
        <v>4934066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70658</v>
      </c>
      <c r="N5" s="28">
        <f aca="true" t="shared" si="1" ref="N5:N28">SUM(D5:M5)</f>
        <v>144807665</v>
      </c>
      <c r="O5" s="33">
        <f aca="true" t="shared" si="2" ref="O5:O36">(N5/O$78)</f>
        <v>851.4842266192338</v>
      </c>
      <c r="P5" s="6"/>
    </row>
    <row r="6" spans="1:16" ht="15">
      <c r="A6" s="12"/>
      <c r="B6" s="25">
        <v>311</v>
      </c>
      <c r="C6" s="20" t="s">
        <v>2</v>
      </c>
      <c r="D6" s="46">
        <v>94603070</v>
      </c>
      <c r="E6" s="46">
        <v>0</v>
      </c>
      <c r="F6" s="46">
        <v>4934066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70658</v>
      </c>
      <c r="N6" s="46">
        <f t="shared" si="1"/>
        <v>99607794</v>
      </c>
      <c r="O6" s="47">
        <f t="shared" si="2"/>
        <v>585.7042542557258</v>
      </c>
      <c r="P6" s="9"/>
    </row>
    <row r="7" spans="1:16" ht="15">
      <c r="A7" s="12"/>
      <c r="B7" s="25">
        <v>312.51</v>
      </c>
      <c r="C7" s="20" t="s">
        <v>95</v>
      </c>
      <c r="D7" s="46">
        <v>4185499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4185499</v>
      </c>
      <c r="O7" s="47">
        <f t="shared" si="2"/>
        <v>24.61117219886514</v>
      </c>
      <c r="P7" s="9"/>
    </row>
    <row r="8" spans="1:16" ht="15">
      <c r="A8" s="12"/>
      <c r="B8" s="25">
        <v>312.52</v>
      </c>
      <c r="C8" s="20" t="s">
        <v>123</v>
      </c>
      <c r="D8" s="46">
        <v>2167319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2167319</v>
      </c>
      <c r="O8" s="47">
        <f t="shared" si="2"/>
        <v>12.744062564313644</v>
      </c>
      <c r="P8" s="9"/>
    </row>
    <row r="9" spans="1:16" ht="15">
      <c r="A9" s="12"/>
      <c r="B9" s="25">
        <v>314.1</v>
      </c>
      <c r="C9" s="20" t="s">
        <v>10</v>
      </c>
      <c r="D9" s="46">
        <v>17705388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17705388</v>
      </c>
      <c r="O9" s="47">
        <f t="shared" si="2"/>
        <v>104.1095345897157</v>
      </c>
      <c r="P9" s="9"/>
    </row>
    <row r="10" spans="1:16" ht="15">
      <c r="A10" s="12"/>
      <c r="B10" s="25">
        <v>314.3</v>
      </c>
      <c r="C10" s="20" t="s">
        <v>11</v>
      </c>
      <c r="D10" s="46">
        <v>4694296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4694296</v>
      </c>
      <c r="O10" s="47">
        <f t="shared" si="2"/>
        <v>27.602951812542262</v>
      </c>
      <c r="P10" s="9"/>
    </row>
    <row r="11" spans="1:16" ht="15">
      <c r="A11" s="12"/>
      <c r="B11" s="25">
        <v>314.4</v>
      </c>
      <c r="C11" s="20" t="s">
        <v>13</v>
      </c>
      <c r="D11" s="46">
        <v>448260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448260</v>
      </c>
      <c r="O11" s="47">
        <f t="shared" si="2"/>
        <v>2.635815717519772</v>
      </c>
      <c r="P11" s="9"/>
    </row>
    <row r="12" spans="1:16" ht="15">
      <c r="A12" s="12"/>
      <c r="B12" s="25">
        <v>315</v>
      </c>
      <c r="C12" s="20" t="s">
        <v>124</v>
      </c>
      <c r="D12" s="46">
        <v>13033664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13033664</v>
      </c>
      <c r="O12" s="47">
        <f t="shared" si="2"/>
        <v>76.6393084996913</v>
      </c>
      <c r="P12" s="9"/>
    </row>
    <row r="13" spans="1:16" ht="15">
      <c r="A13" s="12"/>
      <c r="B13" s="25">
        <v>316</v>
      </c>
      <c r="C13" s="20" t="s">
        <v>125</v>
      </c>
      <c r="D13" s="46">
        <v>2965445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2965445</v>
      </c>
      <c r="O13" s="47">
        <f t="shared" si="2"/>
        <v>17.43712698086026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36208327</v>
      </c>
      <c r="E14" s="32">
        <f t="shared" si="3"/>
        <v>14834290</v>
      </c>
      <c r="F14" s="32">
        <f t="shared" si="3"/>
        <v>0</v>
      </c>
      <c r="G14" s="32">
        <f t="shared" si="3"/>
        <v>563551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51606168</v>
      </c>
      <c r="O14" s="45">
        <f t="shared" si="2"/>
        <v>303.44966924411256</v>
      </c>
      <c r="P14" s="10"/>
    </row>
    <row r="15" spans="1:16" ht="15">
      <c r="A15" s="12"/>
      <c r="B15" s="25">
        <v>322</v>
      </c>
      <c r="C15" s="20" t="s">
        <v>0</v>
      </c>
      <c r="D15" s="46">
        <v>223320</v>
      </c>
      <c r="E15" s="46">
        <v>14186094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14409414</v>
      </c>
      <c r="O15" s="47">
        <f t="shared" si="2"/>
        <v>84.72886249375239</v>
      </c>
      <c r="P15" s="9"/>
    </row>
    <row r="16" spans="1:16" ht="15">
      <c r="A16" s="12"/>
      <c r="B16" s="25">
        <v>323.1</v>
      </c>
      <c r="C16" s="20" t="s">
        <v>16</v>
      </c>
      <c r="D16" s="46">
        <v>15140240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15140240</v>
      </c>
      <c r="O16" s="47">
        <f t="shared" si="2"/>
        <v>89.02619586628641</v>
      </c>
      <c r="P16" s="9"/>
    </row>
    <row r="17" spans="1:16" ht="15">
      <c r="A17" s="12"/>
      <c r="B17" s="25">
        <v>323.4</v>
      </c>
      <c r="C17" s="20" t="s">
        <v>17</v>
      </c>
      <c r="D17" s="46">
        <v>239886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239886</v>
      </c>
      <c r="O17" s="47">
        <f t="shared" si="2"/>
        <v>1.4105547878752243</v>
      </c>
      <c r="P17" s="9"/>
    </row>
    <row r="18" spans="1:16" ht="15">
      <c r="A18" s="12"/>
      <c r="B18" s="25">
        <v>324.62</v>
      </c>
      <c r="C18" s="20" t="s">
        <v>18</v>
      </c>
      <c r="D18" s="46">
        <v>54951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54951</v>
      </c>
      <c r="O18" s="47">
        <f t="shared" si="2"/>
        <v>0.3231176314938406</v>
      </c>
      <c r="P18" s="9"/>
    </row>
    <row r="19" spans="1:16" ht="15">
      <c r="A19" s="12"/>
      <c r="B19" s="25">
        <v>325.1</v>
      </c>
      <c r="C19" s="20" t="s">
        <v>19</v>
      </c>
      <c r="D19" s="46">
        <v>0</v>
      </c>
      <c r="E19" s="46">
        <v>0</v>
      </c>
      <c r="F19" s="46">
        <v>0</v>
      </c>
      <c r="G19" s="46">
        <v>563551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563551</v>
      </c>
      <c r="O19" s="47">
        <f t="shared" si="2"/>
        <v>3.313738864551789</v>
      </c>
      <c r="P19" s="9"/>
    </row>
    <row r="20" spans="1:16" ht="15">
      <c r="A20" s="12"/>
      <c r="B20" s="25">
        <v>325.2</v>
      </c>
      <c r="C20" s="20" t="s">
        <v>20</v>
      </c>
      <c r="D20" s="46">
        <v>20549930</v>
      </c>
      <c r="E20" s="46">
        <v>648196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21198126</v>
      </c>
      <c r="O20" s="47">
        <f t="shared" si="2"/>
        <v>124.64719960015289</v>
      </c>
      <c r="P20" s="9"/>
    </row>
    <row r="21" spans="1:16" ht="15.75">
      <c r="A21" s="29" t="s">
        <v>22</v>
      </c>
      <c r="B21" s="30"/>
      <c r="C21" s="31"/>
      <c r="D21" s="32">
        <f aca="true" t="shared" si="4" ref="D21:M21">SUM(D22:D39)</f>
        <v>18223392</v>
      </c>
      <c r="E21" s="32">
        <f t="shared" si="4"/>
        <v>23852827</v>
      </c>
      <c r="F21" s="32">
        <f t="shared" si="4"/>
        <v>0</v>
      </c>
      <c r="G21" s="32">
        <f t="shared" si="4"/>
        <v>740000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42816219</v>
      </c>
      <c r="O21" s="45">
        <f t="shared" si="2"/>
        <v>251.76384911651428</v>
      </c>
      <c r="P21" s="10"/>
    </row>
    <row r="22" spans="1:16" ht="15">
      <c r="A22" s="12"/>
      <c r="B22" s="25">
        <v>331.1</v>
      </c>
      <c r="C22" s="20" t="s">
        <v>100</v>
      </c>
      <c r="D22" s="46">
        <v>0</v>
      </c>
      <c r="E22" s="46">
        <v>23273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23273</v>
      </c>
      <c r="O22" s="47">
        <f t="shared" si="2"/>
        <v>0.1368476758886308</v>
      </c>
      <c r="P22" s="9"/>
    </row>
    <row r="23" spans="1:16" ht="15">
      <c r="A23" s="12"/>
      <c r="B23" s="25">
        <v>331.2</v>
      </c>
      <c r="C23" s="20" t="s">
        <v>21</v>
      </c>
      <c r="D23" s="46">
        <v>0</v>
      </c>
      <c r="E23" s="46">
        <v>1625061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1625061</v>
      </c>
      <c r="O23" s="47">
        <f t="shared" si="2"/>
        <v>9.555528768412078</v>
      </c>
      <c r="P23" s="9"/>
    </row>
    <row r="24" spans="1:16" ht="15">
      <c r="A24" s="12"/>
      <c r="B24" s="25">
        <v>331.39</v>
      </c>
      <c r="C24" s="20" t="s">
        <v>101</v>
      </c>
      <c r="D24" s="46">
        <v>0</v>
      </c>
      <c r="E24" s="46">
        <v>736571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736571</v>
      </c>
      <c r="O24" s="47">
        <f t="shared" si="2"/>
        <v>4.331114573839415</v>
      </c>
      <c r="P24" s="9"/>
    </row>
    <row r="25" spans="1:16" ht="15">
      <c r="A25" s="12"/>
      <c r="B25" s="25">
        <v>331.49</v>
      </c>
      <c r="C25" s="20" t="s">
        <v>27</v>
      </c>
      <c r="D25" s="46">
        <v>0</v>
      </c>
      <c r="E25" s="46">
        <v>1953821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1953821</v>
      </c>
      <c r="O25" s="47">
        <f t="shared" si="2"/>
        <v>11.488671978361214</v>
      </c>
      <c r="P25" s="9"/>
    </row>
    <row r="26" spans="1:16" ht="15">
      <c r="A26" s="12"/>
      <c r="B26" s="25">
        <v>331.5</v>
      </c>
      <c r="C26" s="20" t="s">
        <v>23</v>
      </c>
      <c r="D26" s="46">
        <v>0</v>
      </c>
      <c r="E26" s="46">
        <v>10696245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10696245</v>
      </c>
      <c r="O26" s="47">
        <f t="shared" si="2"/>
        <v>62.895040131714346</v>
      </c>
      <c r="P26" s="9"/>
    </row>
    <row r="27" spans="1:16" ht="15">
      <c r="A27" s="12"/>
      <c r="B27" s="25">
        <v>331.7</v>
      </c>
      <c r="C27" s="20" t="s">
        <v>24</v>
      </c>
      <c r="D27" s="46">
        <v>0</v>
      </c>
      <c r="E27" s="46">
        <v>98199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98199</v>
      </c>
      <c r="O27" s="47">
        <f t="shared" si="2"/>
        <v>0.5774203980830859</v>
      </c>
      <c r="P27" s="9"/>
    </row>
    <row r="28" spans="1:16" ht="15">
      <c r="A28" s="12"/>
      <c r="B28" s="25">
        <v>334.2</v>
      </c>
      <c r="C28" s="20" t="s">
        <v>25</v>
      </c>
      <c r="D28" s="46">
        <v>0</v>
      </c>
      <c r="E28" s="46">
        <v>34599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34599</v>
      </c>
      <c r="O28" s="47">
        <f t="shared" si="2"/>
        <v>0.20344574133419574</v>
      </c>
      <c r="P28" s="9"/>
    </row>
    <row r="29" spans="1:16" ht="15">
      <c r="A29" s="12"/>
      <c r="B29" s="25">
        <v>335.12</v>
      </c>
      <c r="C29" s="20" t="s">
        <v>126</v>
      </c>
      <c r="D29" s="46">
        <v>4962587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6">SUM(D29:M29)</f>
        <v>4962587</v>
      </c>
      <c r="O29" s="47">
        <f t="shared" si="2"/>
        <v>29.180530973451326</v>
      </c>
      <c r="P29" s="9"/>
    </row>
    <row r="30" spans="1:16" ht="15">
      <c r="A30" s="12"/>
      <c r="B30" s="25">
        <v>335.14</v>
      </c>
      <c r="C30" s="20" t="s">
        <v>127</v>
      </c>
      <c r="D30" s="46">
        <v>35905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35905</v>
      </c>
      <c r="O30" s="47">
        <f t="shared" si="2"/>
        <v>0.2111251580278129</v>
      </c>
      <c r="P30" s="9"/>
    </row>
    <row r="31" spans="1:16" ht="15">
      <c r="A31" s="12"/>
      <c r="B31" s="25">
        <v>335.15</v>
      </c>
      <c r="C31" s="20" t="s">
        <v>128</v>
      </c>
      <c r="D31" s="46">
        <v>246019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246019</v>
      </c>
      <c r="O31" s="47">
        <f t="shared" si="2"/>
        <v>1.4466174697909622</v>
      </c>
      <c r="P31" s="9"/>
    </row>
    <row r="32" spans="1:16" ht="15">
      <c r="A32" s="12"/>
      <c r="B32" s="25">
        <v>335.18</v>
      </c>
      <c r="C32" s="20" t="s">
        <v>129</v>
      </c>
      <c r="D32" s="46">
        <v>9711686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9711686</v>
      </c>
      <c r="O32" s="47">
        <f t="shared" si="2"/>
        <v>57.10573016199688</v>
      </c>
      <c r="P32" s="9"/>
    </row>
    <row r="33" spans="1:16" ht="15">
      <c r="A33" s="12"/>
      <c r="B33" s="25">
        <v>335.21</v>
      </c>
      <c r="C33" s="20" t="s">
        <v>108</v>
      </c>
      <c r="D33" s="46">
        <v>163200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163200</v>
      </c>
      <c r="O33" s="47">
        <f t="shared" si="2"/>
        <v>0.9596330814688502</v>
      </c>
      <c r="P33" s="9"/>
    </row>
    <row r="34" spans="1:16" ht="15">
      <c r="A34" s="12"/>
      <c r="B34" s="25">
        <v>335.22</v>
      </c>
      <c r="C34" s="20" t="s">
        <v>113</v>
      </c>
      <c r="D34" s="46">
        <v>841112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841112</v>
      </c>
      <c r="O34" s="47">
        <f t="shared" si="2"/>
        <v>4.945826595713403</v>
      </c>
      <c r="P34" s="9"/>
    </row>
    <row r="35" spans="1:16" ht="15">
      <c r="A35" s="12"/>
      <c r="B35" s="25">
        <v>335.49</v>
      </c>
      <c r="C35" s="20" t="s">
        <v>36</v>
      </c>
      <c r="D35" s="46">
        <v>184801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184801</v>
      </c>
      <c r="O35" s="47">
        <f t="shared" si="2"/>
        <v>1.086649222356158</v>
      </c>
      <c r="P35" s="9"/>
    </row>
    <row r="36" spans="1:16" ht="15">
      <c r="A36" s="12"/>
      <c r="B36" s="25">
        <v>335.5</v>
      </c>
      <c r="C36" s="20" t="s">
        <v>114</v>
      </c>
      <c r="D36" s="46">
        <v>0</v>
      </c>
      <c r="E36" s="46">
        <v>551164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551164</v>
      </c>
      <c r="O36" s="47">
        <f t="shared" si="2"/>
        <v>3.2409020080557434</v>
      </c>
      <c r="P36" s="9"/>
    </row>
    <row r="37" spans="1:16" ht="15">
      <c r="A37" s="12"/>
      <c r="B37" s="25">
        <v>337.2</v>
      </c>
      <c r="C37" s="20" t="s">
        <v>38</v>
      </c>
      <c r="D37" s="46">
        <v>20000</v>
      </c>
      <c r="E37" s="46">
        <v>13700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33700</v>
      </c>
      <c r="O37" s="47">
        <f aca="true" t="shared" si="6" ref="O37:O68">(N37/O$78)</f>
        <v>0.19815952723958485</v>
      </c>
      <c r="P37" s="9"/>
    </row>
    <row r="38" spans="1:16" ht="15">
      <c r="A38" s="12"/>
      <c r="B38" s="25">
        <v>337.4</v>
      </c>
      <c r="C38" s="20" t="s">
        <v>40</v>
      </c>
      <c r="D38" s="46">
        <v>0</v>
      </c>
      <c r="E38" s="46">
        <v>907122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907122</v>
      </c>
      <c r="O38" s="47">
        <f t="shared" si="6"/>
        <v>5.333972304707024</v>
      </c>
      <c r="P38" s="9"/>
    </row>
    <row r="39" spans="1:16" ht="15">
      <c r="A39" s="12"/>
      <c r="B39" s="25">
        <v>338</v>
      </c>
      <c r="C39" s="20" t="s">
        <v>43</v>
      </c>
      <c r="D39" s="46">
        <v>2058082</v>
      </c>
      <c r="E39" s="46">
        <v>7213072</v>
      </c>
      <c r="F39" s="46">
        <v>0</v>
      </c>
      <c r="G39" s="46">
        <v>740000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10011154</v>
      </c>
      <c r="O39" s="47">
        <f t="shared" si="6"/>
        <v>58.86663334607356</v>
      </c>
      <c r="P39" s="9"/>
    </row>
    <row r="40" spans="1:16" ht="15.75">
      <c r="A40" s="29" t="s">
        <v>48</v>
      </c>
      <c r="B40" s="30"/>
      <c r="C40" s="31"/>
      <c r="D40" s="32">
        <f aca="true" t="shared" si="7" ref="D40:M40">SUM(D41:D56)</f>
        <v>20410205</v>
      </c>
      <c r="E40" s="32">
        <f t="shared" si="7"/>
        <v>265293</v>
      </c>
      <c r="F40" s="32">
        <f t="shared" si="7"/>
        <v>0</v>
      </c>
      <c r="G40" s="32">
        <f t="shared" si="7"/>
        <v>3049850</v>
      </c>
      <c r="H40" s="32">
        <f t="shared" si="7"/>
        <v>578013</v>
      </c>
      <c r="I40" s="32">
        <f t="shared" si="7"/>
        <v>154615797</v>
      </c>
      <c r="J40" s="32">
        <f t="shared" si="7"/>
        <v>62056358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240975516</v>
      </c>
      <c r="O40" s="45">
        <f t="shared" si="6"/>
        <v>1416.9612559903567</v>
      </c>
      <c r="P40" s="10"/>
    </row>
    <row r="41" spans="1:16" ht="15">
      <c r="A41" s="12"/>
      <c r="B41" s="25">
        <v>341.2</v>
      </c>
      <c r="C41" s="20" t="s">
        <v>130</v>
      </c>
      <c r="D41" s="46">
        <v>0</v>
      </c>
      <c r="E41" s="46">
        <v>24057</v>
      </c>
      <c r="F41" s="46">
        <v>0</v>
      </c>
      <c r="G41" s="46">
        <v>0</v>
      </c>
      <c r="H41" s="46">
        <v>0</v>
      </c>
      <c r="I41" s="46">
        <v>0</v>
      </c>
      <c r="J41" s="46">
        <v>62056358</v>
      </c>
      <c r="K41" s="46">
        <v>0</v>
      </c>
      <c r="L41" s="46">
        <v>0</v>
      </c>
      <c r="M41" s="46">
        <v>0</v>
      </c>
      <c r="N41" s="46">
        <f aca="true" t="shared" si="8" ref="N41:N56">SUM(D41:M41)</f>
        <v>62080415</v>
      </c>
      <c r="O41" s="47">
        <f t="shared" si="6"/>
        <v>365.0393379002146</v>
      </c>
      <c r="P41" s="9"/>
    </row>
    <row r="42" spans="1:16" ht="15">
      <c r="A42" s="12"/>
      <c r="B42" s="25">
        <v>341.9</v>
      </c>
      <c r="C42" s="20" t="s">
        <v>131</v>
      </c>
      <c r="D42" s="46">
        <v>1607320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1607320</v>
      </c>
      <c r="O42" s="47">
        <f t="shared" si="6"/>
        <v>9.451209831535001</v>
      </c>
      <c r="P42" s="9"/>
    </row>
    <row r="43" spans="1:16" ht="15">
      <c r="A43" s="12"/>
      <c r="B43" s="25">
        <v>342.1</v>
      </c>
      <c r="C43" s="20" t="s">
        <v>53</v>
      </c>
      <c r="D43" s="46">
        <v>231422</v>
      </c>
      <c r="E43" s="46">
        <v>231260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462682</v>
      </c>
      <c r="O43" s="47">
        <f t="shared" si="6"/>
        <v>2.720618587010849</v>
      </c>
      <c r="P43" s="9"/>
    </row>
    <row r="44" spans="1:16" ht="15">
      <c r="A44" s="12"/>
      <c r="B44" s="25">
        <v>342.2</v>
      </c>
      <c r="C44" s="20" t="s">
        <v>54</v>
      </c>
      <c r="D44" s="46">
        <v>1978527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1978527</v>
      </c>
      <c r="O44" s="47">
        <f t="shared" si="6"/>
        <v>11.633945844236028</v>
      </c>
      <c r="P44" s="9"/>
    </row>
    <row r="45" spans="1:16" ht="15">
      <c r="A45" s="12"/>
      <c r="B45" s="25">
        <v>342.6</v>
      </c>
      <c r="C45" s="20" t="s">
        <v>55</v>
      </c>
      <c r="D45" s="46">
        <v>8178397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8178397</v>
      </c>
      <c r="O45" s="47">
        <f t="shared" si="6"/>
        <v>48.08983035898039</v>
      </c>
      <c r="P45" s="9"/>
    </row>
    <row r="46" spans="1:16" ht="15">
      <c r="A46" s="12"/>
      <c r="B46" s="25">
        <v>342.9</v>
      </c>
      <c r="C46" s="20" t="s">
        <v>56</v>
      </c>
      <c r="D46" s="46">
        <v>1003290</v>
      </c>
      <c r="E46" s="46">
        <v>9976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1013266</v>
      </c>
      <c r="O46" s="47">
        <f t="shared" si="6"/>
        <v>5.958110134360392</v>
      </c>
      <c r="P46" s="9"/>
    </row>
    <row r="47" spans="1:16" ht="15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18333492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18333492</v>
      </c>
      <c r="O47" s="47">
        <f t="shared" si="6"/>
        <v>107.80285185076295</v>
      </c>
      <c r="P47" s="9"/>
    </row>
    <row r="48" spans="1:16" ht="15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114751699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114751699</v>
      </c>
      <c r="O48" s="47">
        <f t="shared" si="6"/>
        <v>674.7520007056125</v>
      </c>
      <c r="P48" s="9"/>
    </row>
    <row r="49" spans="1:16" ht="15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781349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781349</v>
      </c>
      <c r="O49" s="47">
        <f t="shared" si="6"/>
        <v>4.59441390056743</v>
      </c>
      <c r="P49" s="9"/>
    </row>
    <row r="50" spans="1:16" ht="15">
      <c r="A50" s="12"/>
      <c r="B50" s="25">
        <v>343.8</v>
      </c>
      <c r="C50" s="20" t="s">
        <v>109</v>
      </c>
      <c r="D50" s="46">
        <v>0</v>
      </c>
      <c r="E50" s="46">
        <v>0</v>
      </c>
      <c r="F50" s="46">
        <v>0</v>
      </c>
      <c r="G50" s="46">
        <v>0</v>
      </c>
      <c r="H50" s="46">
        <v>578013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578013</v>
      </c>
      <c r="O50" s="47">
        <f t="shared" si="6"/>
        <v>3.3987769382295006</v>
      </c>
      <c r="P50" s="9"/>
    </row>
    <row r="51" spans="1:16" ht="15">
      <c r="A51" s="12"/>
      <c r="B51" s="25">
        <v>343.9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5452140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5452140</v>
      </c>
      <c r="O51" s="47">
        <f t="shared" si="6"/>
        <v>32.059153852938586</v>
      </c>
      <c r="P51" s="9"/>
    </row>
    <row r="52" spans="1:16" ht="15">
      <c r="A52" s="12"/>
      <c r="B52" s="25">
        <v>344.1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3605011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3605011</v>
      </c>
      <c r="O52" s="47">
        <f t="shared" si="6"/>
        <v>21.197842001587627</v>
      </c>
      <c r="P52" s="9"/>
    </row>
    <row r="53" spans="1:16" ht="15">
      <c r="A53" s="12"/>
      <c r="B53" s="25">
        <v>344.5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11692106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11692106</v>
      </c>
      <c r="O53" s="47">
        <f t="shared" si="6"/>
        <v>68.75080704436539</v>
      </c>
      <c r="P53" s="9"/>
    </row>
    <row r="54" spans="1:16" ht="15">
      <c r="A54" s="12"/>
      <c r="B54" s="25">
        <v>347.2</v>
      </c>
      <c r="C54" s="20" t="s">
        <v>63</v>
      </c>
      <c r="D54" s="46">
        <v>3148029</v>
      </c>
      <c r="E54" s="46">
        <v>0</v>
      </c>
      <c r="F54" s="46">
        <v>0</v>
      </c>
      <c r="G54" s="46">
        <v>3049850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6197879</v>
      </c>
      <c r="O54" s="47">
        <f t="shared" si="6"/>
        <v>36.44417722635463</v>
      </c>
      <c r="P54" s="9"/>
    </row>
    <row r="55" spans="1:16" ht="15">
      <c r="A55" s="12"/>
      <c r="B55" s="25">
        <v>347.4</v>
      </c>
      <c r="C55" s="20" t="s">
        <v>64</v>
      </c>
      <c r="D55" s="46">
        <v>42468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42468</v>
      </c>
      <c r="O55" s="47">
        <f t="shared" si="6"/>
        <v>0.2497162849498721</v>
      </c>
      <c r="P55" s="9"/>
    </row>
    <row r="56" spans="1:16" ht="15">
      <c r="A56" s="12"/>
      <c r="B56" s="25">
        <v>347.5</v>
      </c>
      <c r="C56" s="20" t="s">
        <v>65</v>
      </c>
      <c r="D56" s="46">
        <v>4220752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8"/>
        <v>4220752</v>
      </c>
      <c r="O56" s="47">
        <f t="shared" si="6"/>
        <v>24.81846352865081</v>
      </c>
      <c r="P56" s="9"/>
    </row>
    <row r="57" spans="1:16" ht="15.75">
      <c r="A57" s="29" t="s">
        <v>49</v>
      </c>
      <c r="B57" s="30"/>
      <c r="C57" s="31"/>
      <c r="D57" s="32">
        <f aca="true" t="shared" si="9" ref="D57:M57">SUM(D58:D60)</f>
        <v>3795606</v>
      </c>
      <c r="E57" s="32">
        <f t="shared" si="9"/>
        <v>1223660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2562335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aca="true" t="shared" si="10" ref="N57:N62">SUM(D57:M57)</f>
        <v>7581601</v>
      </c>
      <c r="O57" s="45">
        <f t="shared" si="6"/>
        <v>44.580607414811986</v>
      </c>
      <c r="P57" s="10"/>
    </row>
    <row r="58" spans="1:16" ht="15">
      <c r="A58" s="13"/>
      <c r="B58" s="39">
        <v>351.1</v>
      </c>
      <c r="C58" s="21" t="s">
        <v>68</v>
      </c>
      <c r="D58" s="46">
        <v>2668812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2668812</v>
      </c>
      <c r="O58" s="47">
        <f t="shared" si="6"/>
        <v>15.692893893511304</v>
      </c>
      <c r="P58" s="9"/>
    </row>
    <row r="59" spans="1:16" ht="15">
      <c r="A59" s="13"/>
      <c r="B59" s="39">
        <v>354</v>
      </c>
      <c r="C59" s="21" t="s">
        <v>69</v>
      </c>
      <c r="D59" s="46">
        <v>1126794</v>
      </c>
      <c r="E59" s="46">
        <v>0</v>
      </c>
      <c r="F59" s="46">
        <v>0</v>
      </c>
      <c r="G59" s="46">
        <v>0</v>
      </c>
      <c r="H59" s="46">
        <v>0</v>
      </c>
      <c r="I59" s="46">
        <v>2562335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3689129</v>
      </c>
      <c r="O59" s="47">
        <f t="shared" si="6"/>
        <v>21.692464645870697</v>
      </c>
      <c r="P59" s="9"/>
    </row>
    <row r="60" spans="1:16" ht="15">
      <c r="A60" s="13"/>
      <c r="B60" s="39">
        <v>359</v>
      </c>
      <c r="C60" s="21" t="s">
        <v>70</v>
      </c>
      <c r="D60" s="46">
        <v>0</v>
      </c>
      <c r="E60" s="46">
        <v>1223660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1223660</v>
      </c>
      <c r="O60" s="47">
        <f t="shared" si="6"/>
        <v>7.195248875429983</v>
      </c>
      <c r="P60" s="9"/>
    </row>
    <row r="61" spans="1:16" ht="15.75">
      <c r="A61" s="29" t="s">
        <v>3</v>
      </c>
      <c r="B61" s="30"/>
      <c r="C61" s="31"/>
      <c r="D61" s="32">
        <f aca="true" t="shared" si="11" ref="D61:M61">SUM(D62:D69)</f>
        <v>47417752</v>
      </c>
      <c r="E61" s="32">
        <f t="shared" si="11"/>
        <v>1198353</v>
      </c>
      <c r="F61" s="32">
        <f t="shared" si="11"/>
        <v>44190</v>
      </c>
      <c r="G61" s="32">
        <f t="shared" si="11"/>
        <v>217833</v>
      </c>
      <c r="H61" s="32">
        <f t="shared" si="11"/>
        <v>1737577</v>
      </c>
      <c r="I61" s="32">
        <f t="shared" si="11"/>
        <v>6625404</v>
      </c>
      <c r="J61" s="32">
        <f t="shared" si="11"/>
        <v>488923</v>
      </c>
      <c r="K61" s="32">
        <f t="shared" si="11"/>
        <v>523340729</v>
      </c>
      <c r="L61" s="32">
        <f t="shared" si="11"/>
        <v>0</v>
      </c>
      <c r="M61" s="32">
        <f t="shared" si="11"/>
        <v>230</v>
      </c>
      <c r="N61" s="32">
        <f t="shared" si="10"/>
        <v>581070991</v>
      </c>
      <c r="O61" s="45">
        <f t="shared" si="6"/>
        <v>3416.7582453767677</v>
      </c>
      <c r="P61" s="10"/>
    </row>
    <row r="62" spans="1:16" ht="15">
      <c r="A62" s="12"/>
      <c r="B62" s="25">
        <v>361.1</v>
      </c>
      <c r="C62" s="20" t="s">
        <v>71</v>
      </c>
      <c r="D62" s="46">
        <v>421136</v>
      </c>
      <c r="E62" s="46">
        <v>160452</v>
      </c>
      <c r="F62" s="46">
        <v>6632</v>
      </c>
      <c r="G62" s="46">
        <v>128709</v>
      </c>
      <c r="H62" s="46">
        <v>1737495</v>
      </c>
      <c r="I62" s="46">
        <v>0</v>
      </c>
      <c r="J62" s="46">
        <v>143326</v>
      </c>
      <c r="K62" s="46">
        <v>15971638</v>
      </c>
      <c r="L62" s="46">
        <v>0</v>
      </c>
      <c r="M62" s="46">
        <v>230</v>
      </c>
      <c r="N62" s="46">
        <f t="shared" si="10"/>
        <v>18569618</v>
      </c>
      <c r="O62" s="47">
        <f t="shared" si="6"/>
        <v>109.19129744509452</v>
      </c>
      <c r="P62" s="9"/>
    </row>
    <row r="63" spans="1:16" ht="15">
      <c r="A63" s="12"/>
      <c r="B63" s="25">
        <v>361.2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8719111</v>
      </c>
      <c r="L63" s="46">
        <v>0</v>
      </c>
      <c r="M63" s="46">
        <v>0</v>
      </c>
      <c r="N63" s="46">
        <f aca="true" t="shared" si="12" ref="N63:N69">SUM(D63:M63)</f>
        <v>8719111</v>
      </c>
      <c r="O63" s="47">
        <f t="shared" si="6"/>
        <v>51.269285273277866</v>
      </c>
      <c r="P63" s="9"/>
    </row>
    <row r="64" spans="1:16" ht="15">
      <c r="A64" s="12"/>
      <c r="B64" s="25">
        <v>361.3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131796580</v>
      </c>
      <c r="L64" s="46">
        <v>0</v>
      </c>
      <c r="M64" s="46">
        <v>0</v>
      </c>
      <c r="N64" s="46">
        <f t="shared" si="12"/>
        <v>131796580</v>
      </c>
      <c r="O64" s="47">
        <f t="shared" si="6"/>
        <v>774.977685002793</v>
      </c>
      <c r="P64" s="9"/>
    </row>
    <row r="65" spans="1:16" ht="15">
      <c r="A65" s="12"/>
      <c r="B65" s="25">
        <v>362</v>
      </c>
      <c r="C65" s="20" t="s">
        <v>74</v>
      </c>
      <c r="D65" s="46">
        <v>3074052</v>
      </c>
      <c r="E65" s="46">
        <v>162853</v>
      </c>
      <c r="F65" s="46">
        <v>0</v>
      </c>
      <c r="G65" s="46">
        <v>0</v>
      </c>
      <c r="H65" s="46">
        <v>0</v>
      </c>
      <c r="I65" s="46">
        <v>3519899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6756804</v>
      </c>
      <c r="O65" s="47">
        <f t="shared" si="6"/>
        <v>39.730714726722134</v>
      </c>
      <c r="P65" s="9"/>
    </row>
    <row r="66" spans="1:16" ht="15">
      <c r="A66" s="12"/>
      <c r="B66" s="25">
        <v>364</v>
      </c>
      <c r="C66" s="20" t="s">
        <v>134</v>
      </c>
      <c r="D66" s="46">
        <v>434675</v>
      </c>
      <c r="E66" s="46">
        <v>0</v>
      </c>
      <c r="F66" s="46">
        <v>0</v>
      </c>
      <c r="G66" s="46">
        <v>0</v>
      </c>
      <c r="H66" s="46">
        <v>0</v>
      </c>
      <c r="I66" s="46">
        <v>-1974899</v>
      </c>
      <c r="J66" s="46">
        <v>-262558</v>
      </c>
      <c r="K66" s="46">
        <v>0</v>
      </c>
      <c r="L66" s="46">
        <v>0</v>
      </c>
      <c r="M66" s="46">
        <v>0</v>
      </c>
      <c r="N66" s="46">
        <f t="shared" si="12"/>
        <v>-1802782</v>
      </c>
      <c r="O66" s="47">
        <f t="shared" si="6"/>
        <v>-10.600546849733925</v>
      </c>
      <c r="P66" s="9"/>
    </row>
    <row r="67" spans="1:16" ht="15">
      <c r="A67" s="12"/>
      <c r="B67" s="25">
        <v>366</v>
      </c>
      <c r="C67" s="20" t="s">
        <v>76</v>
      </c>
      <c r="D67" s="46">
        <v>478661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478661</v>
      </c>
      <c r="O67" s="47">
        <f t="shared" si="6"/>
        <v>2.8145767794666745</v>
      </c>
      <c r="P67" s="9"/>
    </row>
    <row r="68" spans="1:16" ht="15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363664003</v>
      </c>
      <c r="L68" s="46">
        <v>0</v>
      </c>
      <c r="M68" s="46">
        <v>0</v>
      </c>
      <c r="N68" s="46">
        <f t="shared" si="12"/>
        <v>363664003</v>
      </c>
      <c r="O68" s="47">
        <f t="shared" si="6"/>
        <v>2138.382400846735</v>
      </c>
      <c r="P68" s="9"/>
    </row>
    <row r="69" spans="1:16" ht="15">
      <c r="A69" s="12"/>
      <c r="B69" s="25">
        <v>369.9</v>
      </c>
      <c r="C69" s="20" t="s">
        <v>78</v>
      </c>
      <c r="D69" s="46">
        <v>43009228</v>
      </c>
      <c r="E69" s="46">
        <v>875048</v>
      </c>
      <c r="F69" s="46">
        <v>37558</v>
      </c>
      <c r="G69" s="46">
        <v>89124</v>
      </c>
      <c r="H69" s="46">
        <v>82</v>
      </c>
      <c r="I69" s="46">
        <v>5080404</v>
      </c>
      <c r="J69" s="46">
        <v>608155</v>
      </c>
      <c r="K69" s="46">
        <v>3189397</v>
      </c>
      <c r="L69" s="46">
        <v>0</v>
      </c>
      <c r="M69" s="46">
        <v>0</v>
      </c>
      <c r="N69" s="46">
        <f t="shared" si="12"/>
        <v>52888996</v>
      </c>
      <c r="O69" s="47">
        <f aca="true" t="shared" si="13" ref="O69:O76">(N69/O$78)</f>
        <v>310.9928321524123</v>
      </c>
      <c r="P69" s="9"/>
    </row>
    <row r="70" spans="1:16" ht="15.75">
      <c r="A70" s="29" t="s">
        <v>50</v>
      </c>
      <c r="B70" s="30"/>
      <c r="C70" s="31"/>
      <c r="D70" s="32">
        <f aca="true" t="shared" si="14" ref="D70:M70">SUM(D71:D75)</f>
        <v>1875924</v>
      </c>
      <c r="E70" s="32">
        <f t="shared" si="14"/>
        <v>7234703</v>
      </c>
      <c r="F70" s="32">
        <f t="shared" si="14"/>
        <v>366456642</v>
      </c>
      <c r="G70" s="32">
        <f t="shared" si="14"/>
        <v>6524268</v>
      </c>
      <c r="H70" s="32">
        <f t="shared" si="14"/>
        <v>0</v>
      </c>
      <c r="I70" s="32">
        <f t="shared" si="14"/>
        <v>15539452</v>
      </c>
      <c r="J70" s="32">
        <f t="shared" si="14"/>
        <v>193621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aca="true" t="shared" si="15" ref="N70:N76">SUM(D70:M70)</f>
        <v>397824610</v>
      </c>
      <c r="O70" s="45">
        <f t="shared" si="13"/>
        <v>2339.2503454561493</v>
      </c>
      <c r="P70" s="9"/>
    </row>
    <row r="71" spans="1:16" ht="15">
      <c r="A71" s="12"/>
      <c r="B71" s="25">
        <v>381</v>
      </c>
      <c r="C71" s="20" t="s">
        <v>79</v>
      </c>
      <c r="D71" s="46">
        <v>1875924</v>
      </c>
      <c r="E71" s="46">
        <v>7234703</v>
      </c>
      <c r="F71" s="46">
        <v>28701642</v>
      </c>
      <c r="G71" s="46">
        <v>6524268</v>
      </c>
      <c r="H71" s="46">
        <v>0</v>
      </c>
      <c r="I71" s="46">
        <v>11404560</v>
      </c>
      <c r="J71" s="46">
        <v>193621</v>
      </c>
      <c r="K71" s="46">
        <v>0</v>
      </c>
      <c r="L71" s="46">
        <v>0</v>
      </c>
      <c r="M71" s="46">
        <v>0</v>
      </c>
      <c r="N71" s="46">
        <f t="shared" si="15"/>
        <v>55934718</v>
      </c>
      <c r="O71" s="47">
        <f t="shared" si="13"/>
        <v>328.90199629553405</v>
      </c>
      <c r="P71" s="9"/>
    </row>
    <row r="72" spans="1:16" ht="15">
      <c r="A72" s="12"/>
      <c r="B72" s="25">
        <v>384</v>
      </c>
      <c r="C72" s="20" t="s">
        <v>80</v>
      </c>
      <c r="D72" s="46">
        <v>0</v>
      </c>
      <c r="E72" s="46">
        <v>0</v>
      </c>
      <c r="F72" s="46">
        <v>337755000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337755000</v>
      </c>
      <c r="O72" s="47">
        <f t="shared" si="13"/>
        <v>1986.0347514185753</v>
      </c>
      <c r="P72" s="9"/>
    </row>
    <row r="73" spans="1:16" ht="15">
      <c r="A73" s="12"/>
      <c r="B73" s="25">
        <v>389.1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718371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718371</v>
      </c>
      <c r="O73" s="47">
        <f t="shared" si="13"/>
        <v>4.224096668920707</v>
      </c>
      <c r="P73" s="9"/>
    </row>
    <row r="74" spans="1:16" ht="15">
      <c r="A74" s="12"/>
      <c r="B74" s="25">
        <v>389.2</v>
      </c>
      <c r="C74" s="20" t="s">
        <v>136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561923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561923</v>
      </c>
      <c r="O74" s="47">
        <f t="shared" si="13"/>
        <v>3.304166054155764</v>
      </c>
      <c r="P74" s="9"/>
    </row>
    <row r="75" spans="1:16" ht="15.75" thickBot="1">
      <c r="A75" s="12"/>
      <c r="B75" s="25">
        <v>389.8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2854598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2854598</v>
      </c>
      <c r="O75" s="47">
        <f t="shared" si="13"/>
        <v>16.785335018963337</v>
      </c>
      <c r="P75" s="9"/>
    </row>
    <row r="76" spans="1:119" ht="16.5" thickBot="1">
      <c r="A76" s="14" t="s">
        <v>66</v>
      </c>
      <c r="B76" s="23"/>
      <c r="C76" s="22"/>
      <c r="D76" s="15">
        <f aca="true" t="shared" si="16" ref="D76:M76">SUM(D5,D14,D21,D40,D57,D61,D70)</f>
        <v>267734147</v>
      </c>
      <c r="E76" s="15">
        <f t="shared" si="16"/>
        <v>48609126</v>
      </c>
      <c r="F76" s="15">
        <f t="shared" si="16"/>
        <v>371434898</v>
      </c>
      <c r="G76" s="15">
        <f t="shared" si="16"/>
        <v>11095502</v>
      </c>
      <c r="H76" s="15">
        <f t="shared" si="16"/>
        <v>2315590</v>
      </c>
      <c r="I76" s="15">
        <f t="shared" si="16"/>
        <v>179342988</v>
      </c>
      <c r="J76" s="15">
        <f t="shared" si="16"/>
        <v>62738902</v>
      </c>
      <c r="K76" s="15">
        <f t="shared" si="16"/>
        <v>523340729</v>
      </c>
      <c r="L76" s="15">
        <f t="shared" si="16"/>
        <v>0</v>
      </c>
      <c r="M76" s="15">
        <f t="shared" si="16"/>
        <v>70888</v>
      </c>
      <c r="N76" s="15">
        <f t="shared" si="15"/>
        <v>1466682770</v>
      </c>
      <c r="O76" s="38">
        <f t="shared" si="13"/>
        <v>8624.248199217946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138</v>
      </c>
      <c r="M78" s="51"/>
      <c r="N78" s="51"/>
      <c r="O78" s="43">
        <v>170065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2022-09-27T17:47:14Z</cp:lastPrinted>
  <dcterms:created xsi:type="dcterms:W3CDTF">2000-08-31T21:26:31Z</dcterms:created>
  <dcterms:modified xsi:type="dcterms:W3CDTF">2022-09-27T17:47:18Z</dcterms:modified>
  <cp:category/>
  <cp:version/>
  <cp:contentType/>
  <cp:contentStatus/>
</cp:coreProperties>
</file>