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'2008'!$A$1:$O$31</definedName>
    <definedName name="_xlnm.Print_Area" localSheetId="13">'2009'!$A$1:$O$31</definedName>
    <definedName name="_xlnm.Print_Area" localSheetId="12">'2010'!$A$1:$O$29</definedName>
    <definedName name="_xlnm.Print_Area" localSheetId="11">'2011'!$A$1:$O$24</definedName>
    <definedName name="_xlnm.Print_Area" localSheetId="10">'2012'!$A$1:$O$29</definedName>
    <definedName name="_xlnm.Print_Area" localSheetId="9">'2013'!$A$1:$O$28</definedName>
    <definedName name="_xlnm.Print_Area" localSheetId="8">'2014'!$A$1:$O$28</definedName>
    <definedName name="_xlnm.Print_Area" localSheetId="7">'2015'!$A$1:$O$28</definedName>
    <definedName name="_xlnm.Print_Area" localSheetId="6">'2016'!$A$1:$O$28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2" i="48"/>
  <c r="P22" i="48" s="1"/>
  <c r="O19" i="48"/>
  <c r="P19" i="48" s="1"/>
  <c r="O16" i="48"/>
  <c r="P16" i="48" s="1"/>
  <c r="O12" i="48"/>
  <c r="P12" i="48" s="1"/>
  <c r="O5" i="48"/>
  <c r="P5" i="48" s="1"/>
  <c r="M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/>
  <c r="N22" i="47"/>
  <c r="M22" i="47"/>
  <c r="L22" i="47"/>
  <c r="K22" i="47"/>
  <c r="K27" i="47" s="1"/>
  <c r="J22" i="47"/>
  <c r="I22" i="47"/>
  <c r="H22" i="47"/>
  <c r="G22" i="47"/>
  <c r="O22" i="47" s="1"/>
  <c r="P22" i="47" s="1"/>
  <c r="F22" i="47"/>
  <c r="E22" i="47"/>
  <c r="D22" i="47"/>
  <c r="O21" i="47"/>
  <c r="P21" i="47" s="1"/>
  <c r="O20" i="47"/>
  <c r="P20" i="47"/>
  <c r="O19" i="47"/>
  <c r="P19" i="47"/>
  <c r="N18" i="47"/>
  <c r="N27" i="47" s="1"/>
  <c r="M18" i="47"/>
  <c r="L18" i="47"/>
  <c r="L27" i="47" s="1"/>
  <c r="K18" i="47"/>
  <c r="J18" i="47"/>
  <c r="I18" i="47"/>
  <c r="H18" i="47"/>
  <c r="G18" i="47"/>
  <c r="F18" i="47"/>
  <c r="E18" i="47"/>
  <c r="D18" i="47"/>
  <c r="O17" i="47"/>
  <c r="P17" i="47" s="1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D27" i="47" s="1"/>
  <c r="O12" i="47"/>
  <c r="P12" i="47" s="1"/>
  <c r="O11" i="47"/>
  <c r="P11" i="47"/>
  <c r="O10" i="47"/>
  <c r="P10" i="47"/>
  <c r="O9" i="47"/>
  <c r="P9" i="47"/>
  <c r="O8" i="47"/>
  <c r="P8" i="47" s="1"/>
  <c r="O7" i="47"/>
  <c r="P7" i="47"/>
  <c r="O6" i="47"/>
  <c r="P6" i="47" s="1"/>
  <c r="N5" i="47"/>
  <c r="M5" i="47"/>
  <c r="L5" i="47"/>
  <c r="K5" i="47"/>
  <c r="J5" i="47"/>
  <c r="I5" i="47"/>
  <c r="I27" i="47" s="1"/>
  <c r="H5" i="47"/>
  <c r="H27" i="47" s="1"/>
  <c r="G5" i="47"/>
  <c r="F5" i="47"/>
  <c r="E5" i="47"/>
  <c r="D5" i="47"/>
  <c r="L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M21" i="46"/>
  <c r="L21" i="46"/>
  <c r="K21" i="46"/>
  <c r="J21" i="46"/>
  <c r="J27" i="46" s="1"/>
  <c r="I21" i="46"/>
  <c r="I27" i="46" s="1"/>
  <c r="H21" i="46"/>
  <c r="G21" i="46"/>
  <c r="N21" i="46" s="1"/>
  <c r="O21" i="46" s="1"/>
  <c r="F21" i="46"/>
  <c r="E21" i="46"/>
  <c r="D21" i="46"/>
  <c r="N20" i="46"/>
  <c r="O20" i="46" s="1"/>
  <c r="N19" i="46"/>
  <c r="O19" i="46"/>
  <c r="N18" i="46"/>
  <c r="O18" i="46"/>
  <c r="M17" i="46"/>
  <c r="L17" i="46"/>
  <c r="K17" i="46"/>
  <c r="N17" i="46" s="1"/>
  <c r="J17" i="46"/>
  <c r="I17" i="46"/>
  <c r="H17" i="46"/>
  <c r="G17" i="46"/>
  <c r="F17" i="46"/>
  <c r="E17" i="46"/>
  <c r="D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/>
  <c r="N6" i="46"/>
  <c r="O6" i="46"/>
  <c r="M5" i="46"/>
  <c r="M27" i="46" s="1"/>
  <c r="L5" i="46"/>
  <c r="K5" i="46"/>
  <c r="J5" i="46"/>
  <c r="I5" i="46"/>
  <c r="H5" i="46"/>
  <c r="H27" i="46" s="1"/>
  <c r="G5" i="46"/>
  <c r="F5" i="46"/>
  <c r="F27" i="46" s="1"/>
  <c r="E5" i="46"/>
  <c r="D5" i="46"/>
  <c r="H27" i="45"/>
  <c r="N26" i="45"/>
  <c r="O26" i="45"/>
  <c r="M25" i="45"/>
  <c r="L25" i="45"/>
  <c r="K25" i="45"/>
  <c r="J25" i="45"/>
  <c r="I25" i="45"/>
  <c r="N25" i="45" s="1"/>
  <c r="H25" i="45"/>
  <c r="G25" i="45"/>
  <c r="F25" i="45"/>
  <c r="E25" i="45"/>
  <c r="D25" i="45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L27" i="45" s="1"/>
  <c r="K5" i="45"/>
  <c r="J5" i="45"/>
  <c r="I5" i="45"/>
  <c r="I27" i="45" s="1"/>
  <c r="H5" i="45"/>
  <c r="G5" i="45"/>
  <c r="G27" i="45" s="1"/>
  <c r="F5" i="45"/>
  <c r="F27" i="45" s="1"/>
  <c r="E5" i="45"/>
  <c r="N5" i="45" s="1"/>
  <c r="O5" i="45" s="1"/>
  <c r="D5" i="45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M18" i="44"/>
  <c r="L18" i="44"/>
  <c r="K18" i="44"/>
  <c r="J18" i="44"/>
  <c r="J27" i="44" s="1"/>
  <c r="I18" i="44"/>
  <c r="I27" i="44" s="1"/>
  <c r="H18" i="44"/>
  <c r="G18" i="44"/>
  <c r="F18" i="44"/>
  <c r="E18" i="44"/>
  <c r="D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27" i="44" s="1"/>
  <c r="K5" i="44"/>
  <c r="K27" i="44" s="1"/>
  <c r="J5" i="44"/>
  <c r="I5" i="44"/>
  <c r="H5" i="44"/>
  <c r="H27" i="44" s="1"/>
  <c r="G5" i="44"/>
  <c r="F5" i="44"/>
  <c r="E5" i="44"/>
  <c r="D5" i="44"/>
  <c r="I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N14" i="43" s="1"/>
  <c r="O14" i="43" s="1"/>
  <c r="F14" i="43"/>
  <c r="E14" i="43"/>
  <c r="D14" i="43"/>
  <c r="N13" i="43"/>
  <c r="O13" i="43" s="1"/>
  <c r="M12" i="43"/>
  <c r="L12" i="43"/>
  <c r="K12" i="43"/>
  <c r="J12" i="43"/>
  <c r="I12" i="43"/>
  <c r="H12" i="43"/>
  <c r="H27" i="43" s="1"/>
  <c r="G12" i="43"/>
  <c r="N12" i="43" s="1"/>
  <c r="O12" i="43" s="1"/>
  <c r="F12" i="43"/>
  <c r="E12" i="43"/>
  <c r="D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M27" i="43" s="1"/>
  <c r="L5" i="43"/>
  <c r="L27" i="43" s="1"/>
  <c r="K5" i="43"/>
  <c r="J5" i="43"/>
  <c r="I5" i="43"/>
  <c r="H5" i="43"/>
  <c r="G5" i="43"/>
  <c r="F5" i="43"/>
  <c r="F27" i="43" s="1"/>
  <c r="E5" i="43"/>
  <c r="N5" i="43" s="1"/>
  <c r="O5" i="43" s="1"/>
  <c r="D5" i="43"/>
  <c r="D27" i="43" s="1"/>
  <c r="K24" i="42"/>
  <c r="L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G24" i="42" s="1"/>
  <c r="F12" i="42"/>
  <c r="E12" i="42"/>
  <c r="D12" i="42"/>
  <c r="N11" i="42"/>
  <c r="O11" i="42"/>
  <c r="N10" i="42"/>
  <c r="O10" i="42"/>
  <c r="N9" i="42"/>
  <c r="O9" i="42" s="1"/>
  <c r="N8" i="42"/>
  <c r="O8" i="42"/>
  <c r="N7" i="42"/>
  <c r="O7" i="42" s="1"/>
  <c r="N6" i="42"/>
  <c r="O6" i="42"/>
  <c r="M5" i="42"/>
  <c r="M24" i="42" s="1"/>
  <c r="L5" i="42"/>
  <c r="K5" i="42"/>
  <c r="J5" i="42"/>
  <c r="J24" i="42" s="1"/>
  <c r="I5" i="42"/>
  <c r="I24" i="42" s="1"/>
  <c r="H5" i="42"/>
  <c r="H24" i="42" s="1"/>
  <c r="G5" i="42"/>
  <c r="F5" i="42"/>
  <c r="E5" i="42"/>
  <c r="E24" i="42" s="1"/>
  <c r="D5" i="42"/>
  <c r="G24" i="41"/>
  <c r="H24" i="41"/>
  <c r="J24" i="4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M20" i="41"/>
  <c r="L20" i="41"/>
  <c r="K20" i="41"/>
  <c r="J20" i="41"/>
  <c r="I20" i="41"/>
  <c r="I24" i="41" s="1"/>
  <c r="H20" i="41"/>
  <c r="G20" i="41"/>
  <c r="N20" i="41" s="1"/>
  <c r="O20" i="41" s="1"/>
  <c r="F20" i="41"/>
  <c r="E20" i="41"/>
  <c r="D20" i="41"/>
  <c r="N19" i="41"/>
  <c r="O19" i="41" s="1"/>
  <c r="N18" i="41"/>
  <c r="O18" i="41"/>
  <c r="N17" i="41"/>
  <c r="O17" i="41" s="1"/>
  <c r="M16" i="41"/>
  <c r="L16" i="41"/>
  <c r="K16" i="41"/>
  <c r="K24" i="41" s="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/>
  <c r="M5" i="41"/>
  <c r="M24" i="41" s="1"/>
  <c r="L5" i="41"/>
  <c r="K5" i="41"/>
  <c r="J5" i="41"/>
  <c r="I5" i="41"/>
  <c r="H5" i="41"/>
  <c r="G5" i="41"/>
  <c r="F5" i="41"/>
  <c r="F24" i="41" s="1"/>
  <c r="E5" i="41"/>
  <c r="E24" i="41" s="1"/>
  <c r="D5" i="41"/>
  <c r="D24" i="41" s="1"/>
  <c r="N29" i="40"/>
  <c r="O29" i="40"/>
  <c r="M28" i="40"/>
  <c r="L28" i="40"/>
  <c r="K28" i="40"/>
  <c r="J28" i="40"/>
  <c r="I28" i="40"/>
  <c r="H28" i="40"/>
  <c r="G28" i="40"/>
  <c r="F28" i="40"/>
  <c r="N28" i="40"/>
  <c r="O28" i="40"/>
  <c r="E28" i="40"/>
  <c r="D28" i="40"/>
  <c r="N27" i="40"/>
  <c r="O27" i="40" s="1"/>
  <c r="N26" i="40"/>
  <c r="O26" i="40" s="1"/>
  <c r="N25" i="40"/>
  <c r="O25" i="40" s="1"/>
  <c r="N24" i="40"/>
  <c r="O24" i="40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M30" i="40"/>
  <c r="L5" i="40"/>
  <c r="L30" i="40" s="1"/>
  <c r="K5" i="40"/>
  <c r="K30" i="40" s="1"/>
  <c r="J5" i="40"/>
  <c r="I5" i="40"/>
  <c r="H5" i="40"/>
  <c r="H30" i="40" s="1"/>
  <c r="G5" i="40"/>
  <c r="G30" i="40"/>
  <c r="F5" i="40"/>
  <c r="E5" i="40"/>
  <c r="D5" i="40"/>
  <c r="N23" i="39"/>
  <c r="O23" i="39"/>
  <c r="M22" i="39"/>
  <c r="M24" i="39" s="1"/>
  <c r="L22" i="39"/>
  <c r="K22" i="39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N18" i="39"/>
  <c r="O18" i="39" s="1"/>
  <c r="N17" i="39"/>
  <c r="O17" i="39" s="1"/>
  <c r="M16" i="39"/>
  <c r="L16" i="39"/>
  <c r="K16" i="39"/>
  <c r="J16" i="39"/>
  <c r="I16" i="39"/>
  <c r="I24" i="39" s="1"/>
  <c r="H16" i="39"/>
  <c r="G16" i="39"/>
  <c r="F16" i="39"/>
  <c r="N16" i="39"/>
  <c r="O16" i="39" s="1"/>
  <c r="E16" i="39"/>
  <c r="D16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J24" i="39" s="1"/>
  <c r="I5" i="39"/>
  <c r="H5" i="39"/>
  <c r="H24" i="39"/>
  <c r="G5" i="39"/>
  <c r="G24" i="39"/>
  <c r="F5" i="39"/>
  <c r="E5" i="39"/>
  <c r="E24" i="39" s="1"/>
  <c r="D5" i="39"/>
  <c r="N23" i="38"/>
  <c r="O23" i="38"/>
  <c r="M22" i="38"/>
  <c r="L22" i="38"/>
  <c r="N22" i="38" s="1"/>
  <c r="O22" i="38" s="1"/>
  <c r="K22" i="38"/>
  <c r="J22" i="38"/>
  <c r="I22" i="38"/>
  <c r="H22" i="38"/>
  <c r="G22" i="38"/>
  <c r="F22" i="38"/>
  <c r="E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M16" i="38"/>
  <c r="L16" i="38"/>
  <c r="L24" i="38" s="1"/>
  <c r="K16" i="38"/>
  <c r="K24" i="38" s="1"/>
  <c r="J16" i="38"/>
  <c r="J24" i="38" s="1"/>
  <c r="I16" i="38"/>
  <c r="H16" i="38"/>
  <c r="G16" i="38"/>
  <c r="F16" i="38"/>
  <c r="E16" i="38"/>
  <c r="D16" i="38"/>
  <c r="N15" i="38"/>
  <c r="O15" i="38"/>
  <c r="N14" i="38"/>
  <c r="O14" i="38"/>
  <c r="N13" i="38"/>
  <c r="O13" i="38"/>
  <c r="M12" i="38"/>
  <c r="N12" i="38" s="1"/>
  <c r="O12" i="38" s="1"/>
  <c r="L12" i="38"/>
  <c r="K12" i="38"/>
  <c r="J12" i="38"/>
  <c r="I12" i="38"/>
  <c r="H12" i="38"/>
  <c r="G12" i="38"/>
  <c r="F12" i="38"/>
  <c r="F24" i="38"/>
  <c r="E12" i="38"/>
  <c r="D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I24" i="38" s="1"/>
  <c r="H5" i="38"/>
  <c r="N5" i="38" s="1"/>
  <c r="G5" i="38"/>
  <c r="G24" i="38" s="1"/>
  <c r="F5" i="38"/>
  <c r="E5" i="38"/>
  <c r="E24" i="38" s="1"/>
  <c r="D5" i="38"/>
  <c r="O5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/>
  <c r="N19" i="37"/>
  <c r="O19" i="37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M12" i="37"/>
  <c r="L12" i="37"/>
  <c r="K12" i="37"/>
  <c r="K27" i="37" s="1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 s="1"/>
  <c r="N7" i="37"/>
  <c r="O7" i="37"/>
  <c r="N6" i="37"/>
  <c r="O6" i="37"/>
  <c r="M5" i="37"/>
  <c r="M27" i="37"/>
  <c r="L5" i="37"/>
  <c r="L27" i="37" s="1"/>
  <c r="K5" i="37"/>
  <c r="J5" i="37"/>
  <c r="J27" i="37" s="1"/>
  <c r="I5" i="37"/>
  <c r="H5" i="37"/>
  <c r="G5" i="37"/>
  <c r="F5" i="37"/>
  <c r="F27" i="37" s="1"/>
  <c r="E5" i="37"/>
  <c r="D5" i="37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/>
  <c r="N15" i="36"/>
  <c r="O15" i="36" s="1"/>
  <c r="N14" i="36"/>
  <c r="O14" i="36" s="1"/>
  <c r="N13" i="36"/>
  <c r="O13" i="36" s="1"/>
  <c r="N12" i="36"/>
  <c r="O12" i="36"/>
  <c r="M11" i="36"/>
  <c r="M25" i="36" s="1"/>
  <c r="L11" i="36"/>
  <c r="K11" i="36"/>
  <c r="J11" i="36"/>
  <c r="J25" i="36" s="1"/>
  <c r="I11" i="36"/>
  <c r="H11" i="36"/>
  <c r="G11" i="36"/>
  <c r="F11" i="36"/>
  <c r="E11" i="36"/>
  <c r="D11" i="36"/>
  <c r="N10" i="36"/>
  <c r="O10" i="36"/>
  <c r="N9" i="36"/>
  <c r="O9" i="36" s="1"/>
  <c r="N8" i="36"/>
  <c r="O8" i="36"/>
  <c r="N7" i="36"/>
  <c r="O7" i="36"/>
  <c r="N6" i="36"/>
  <c r="O6" i="36"/>
  <c r="M5" i="36"/>
  <c r="L5" i="36"/>
  <c r="L25" i="36"/>
  <c r="K5" i="36"/>
  <c r="J5" i="36"/>
  <c r="I5" i="36"/>
  <c r="H5" i="36"/>
  <c r="H25" i="36" s="1"/>
  <c r="G5" i="36"/>
  <c r="G25" i="36" s="1"/>
  <c r="F5" i="36"/>
  <c r="F25" i="36" s="1"/>
  <c r="E5" i="36"/>
  <c r="E25" i="36"/>
  <c r="D5" i="36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M15" i="35"/>
  <c r="L15" i="35"/>
  <c r="K15" i="35"/>
  <c r="J15" i="35"/>
  <c r="J20" i="35" s="1"/>
  <c r="I15" i="35"/>
  <c r="H15" i="35"/>
  <c r="H20" i="35" s="1"/>
  <c r="G15" i="35"/>
  <c r="N15" i="35" s="1"/>
  <c r="O15" i="35" s="1"/>
  <c r="F15" i="35"/>
  <c r="E15" i="35"/>
  <c r="D15" i="35"/>
  <c r="N14" i="35"/>
  <c r="O14" i="35"/>
  <c r="N13" i="35"/>
  <c r="O13" i="35"/>
  <c r="N12" i="35"/>
  <c r="O12" i="35"/>
  <c r="M11" i="35"/>
  <c r="M20" i="35" s="1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M9" i="35"/>
  <c r="L9" i="35"/>
  <c r="K9" i="35"/>
  <c r="J9" i="35"/>
  <c r="I9" i="35"/>
  <c r="H9" i="35"/>
  <c r="G9" i="35"/>
  <c r="N9" i="35" s="1"/>
  <c r="O9" i="35" s="1"/>
  <c r="F9" i="35"/>
  <c r="E9" i="35"/>
  <c r="D9" i="35"/>
  <c r="N8" i="35"/>
  <c r="O8" i="35" s="1"/>
  <c r="N7" i="35"/>
  <c r="O7" i="35" s="1"/>
  <c r="N6" i="35"/>
  <c r="O6" i="35"/>
  <c r="M5" i="35"/>
  <c r="L5" i="35"/>
  <c r="L20" i="35"/>
  <c r="K5" i="35"/>
  <c r="K20" i="35" s="1"/>
  <c r="J5" i="35"/>
  <c r="I5" i="35"/>
  <c r="I20" i="35" s="1"/>
  <c r="H5" i="35"/>
  <c r="G5" i="35"/>
  <c r="G20" i="35"/>
  <c r="F5" i="35"/>
  <c r="F20" i="35" s="1"/>
  <c r="E5" i="35"/>
  <c r="E20" i="35" s="1"/>
  <c r="D5" i="35"/>
  <c r="N24" i="34"/>
  <c r="O24" i="34"/>
  <c r="M23" i="34"/>
  <c r="L23" i="34"/>
  <c r="K23" i="34"/>
  <c r="J23" i="34"/>
  <c r="I23" i="34"/>
  <c r="H23" i="34"/>
  <c r="G23" i="34"/>
  <c r="G25" i="34" s="1"/>
  <c r="F23" i="34"/>
  <c r="F25" i="34" s="1"/>
  <c r="E23" i="34"/>
  <c r="D23" i="34"/>
  <c r="N22" i="34"/>
  <c r="O22" i="34"/>
  <c r="N21" i="34"/>
  <c r="O21" i="34"/>
  <c r="M20" i="34"/>
  <c r="L20" i="34"/>
  <c r="K20" i="34"/>
  <c r="J20" i="34"/>
  <c r="N20" i="34" s="1"/>
  <c r="O20" i="34" s="1"/>
  <c r="I20" i="34"/>
  <c r="H20" i="34"/>
  <c r="G20" i="34"/>
  <c r="F20" i="34"/>
  <c r="E20" i="34"/>
  <c r="D20" i="34"/>
  <c r="N19" i="34"/>
  <c r="O19" i="34" s="1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/>
  <c r="N14" i="34"/>
  <c r="O14" i="34"/>
  <c r="M13" i="34"/>
  <c r="L13" i="34"/>
  <c r="L25" i="34" s="1"/>
  <c r="K13" i="34"/>
  <c r="J13" i="34"/>
  <c r="I13" i="34"/>
  <c r="H13" i="34"/>
  <c r="G13" i="34"/>
  <c r="F13" i="34"/>
  <c r="E13" i="34"/>
  <c r="D13" i="34"/>
  <c r="N12" i="34"/>
  <c r="O12" i="34"/>
  <c r="M11" i="34"/>
  <c r="M25" i="34" s="1"/>
  <c r="L11" i="34"/>
  <c r="K11" i="34"/>
  <c r="K25" i="34" s="1"/>
  <c r="J11" i="34"/>
  <c r="I11" i="34"/>
  <c r="H11" i="34"/>
  <c r="G11" i="34"/>
  <c r="F11" i="34"/>
  <c r="E11" i="34"/>
  <c r="D11" i="34"/>
  <c r="N10" i="34"/>
  <c r="O10" i="34" s="1"/>
  <c r="N9" i="34"/>
  <c r="O9" i="34"/>
  <c r="N8" i="34"/>
  <c r="O8" i="34" s="1"/>
  <c r="N7" i="34"/>
  <c r="O7" i="34"/>
  <c r="N6" i="34"/>
  <c r="O6" i="34"/>
  <c r="M5" i="34"/>
  <c r="L5" i="34"/>
  <c r="K5" i="34"/>
  <c r="J5" i="34"/>
  <c r="J25" i="34"/>
  <c r="I5" i="34"/>
  <c r="I25" i="34" s="1"/>
  <c r="H5" i="34"/>
  <c r="G5" i="34"/>
  <c r="F5" i="34"/>
  <c r="E5" i="34"/>
  <c r="D5" i="34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21" i="33"/>
  <c r="F21" i="33"/>
  <c r="G21" i="33"/>
  <c r="H21" i="33"/>
  <c r="I21" i="33"/>
  <c r="J21" i="33"/>
  <c r="K21" i="33"/>
  <c r="L21" i="33"/>
  <c r="L27" i="33" s="1"/>
  <c r="M21" i="33"/>
  <c r="M27" i="33" s="1"/>
  <c r="E17" i="33"/>
  <c r="F17" i="33"/>
  <c r="G17" i="33"/>
  <c r="H17" i="33"/>
  <c r="I17" i="33"/>
  <c r="J17" i="33"/>
  <c r="K17" i="33"/>
  <c r="K27" i="33" s="1"/>
  <c r="L17" i="33"/>
  <c r="M17" i="33"/>
  <c r="E13" i="33"/>
  <c r="F13" i="33"/>
  <c r="G13" i="33"/>
  <c r="H13" i="33"/>
  <c r="I13" i="33"/>
  <c r="J13" i="33"/>
  <c r="K13" i="33"/>
  <c r="L13" i="33"/>
  <c r="M13" i="33"/>
  <c r="E11" i="33"/>
  <c r="F11" i="33"/>
  <c r="N11" i="33" s="1"/>
  <c r="O11" i="33" s="1"/>
  <c r="G11" i="33"/>
  <c r="H11" i="33"/>
  <c r="I11" i="33"/>
  <c r="J11" i="33"/>
  <c r="K11" i="33"/>
  <c r="L11" i="33"/>
  <c r="M11" i="33"/>
  <c r="E5" i="33"/>
  <c r="F5" i="33"/>
  <c r="G5" i="33"/>
  <c r="H5" i="33"/>
  <c r="H27" i="33" s="1"/>
  <c r="I5" i="33"/>
  <c r="I27" i="33"/>
  <c r="J5" i="33"/>
  <c r="J27" i="33" s="1"/>
  <c r="K5" i="33"/>
  <c r="L5" i="33"/>
  <c r="M5" i="33"/>
  <c r="D21" i="33"/>
  <c r="D17" i="33"/>
  <c r="N17" i="33"/>
  <c r="O17" i="33" s="1"/>
  <c r="D13" i="33"/>
  <c r="N13" i="33" s="1"/>
  <c r="O13" i="33" s="1"/>
  <c r="D11" i="33"/>
  <c r="D5" i="33"/>
  <c r="D27" i="33" s="1"/>
  <c r="N26" i="33"/>
  <c r="O26" i="33"/>
  <c r="N25" i="33"/>
  <c r="O25" i="33"/>
  <c r="N22" i="33"/>
  <c r="O22" i="33"/>
  <c r="N23" i="33"/>
  <c r="O23" i="33" s="1"/>
  <c r="N19" i="33"/>
  <c r="O19" i="33"/>
  <c r="N20" i="33"/>
  <c r="O20" i="33"/>
  <c r="N18" i="33"/>
  <c r="O18" i="33"/>
  <c r="N12" i="33"/>
  <c r="O12" i="33"/>
  <c r="N7" i="33"/>
  <c r="O7" i="33"/>
  <c r="N8" i="33"/>
  <c r="O8" i="33" s="1"/>
  <c r="N9" i="33"/>
  <c r="O9" i="33" s="1"/>
  <c r="N10" i="33"/>
  <c r="O10" i="33"/>
  <c r="N6" i="33"/>
  <c r="O6" i="33"/>
  <c r="N14" i="33"/>
  <c r="O14" i="33"/>
  <c r="N15" i="33"/>
  <c r="O15" i="33"/>
  <c r="N16" i="33"/>
  <c r="O16" i="33" s="1"/>
  <c r="N5" i="34"/>
  <c r="O5" i="34"/>
  <c r="N16" i="41"/>
  <c r="O16" i="41"/>
  <c r="O12" i="41"/>
  <c r="N16" i="42"/>
  <c r="O16" i="42"/>
  <c r="N22" i="43"/>
  <c r="O22" i="43"/>
  <c r="O25" i="45"/>
  <c r="O17" i="46"/>
  <c r="N25" i="46"/>
  <c r="O25" i="46" s="1"/>
  <c r="N5" i="46"/>
  <c r="O5" i="46"/>
  <c r="O13" i="47"/>
  <c r="P13" i="47" s="1"/>
  <c r="O15" i="47"/>
  <c r="P15" i="47"/>
  <c r="O28" i="48" l="1"/>
  <c r="P28" i="48" s="1"/>
  <c r="N13" i="34"/>
  <c r="O13" i="34" s="1"/>
  <c r="N12" i="37"/>
  <c r="O12" i="37" s="1"/>
  <c r="F30" i="40"/>
  <c r="N5" i="40"/>
  <c r="O5" i="40" s="1"/>
  <c r="F24" i="42"/>
  <c r="N24" i="42" s="1"/>
  <c r="O24" i="42" s="1"/>
  <c r="M27" i="44"/>
  <c r="N15" i="44"/>
  <c r="O15" i="44" s="1"/>
  <c r="J27" i="45"/>
  <c r="O18" i="47"/>
  <c r="P18" i="47" s="1"/>
  <c r="D25" i="36"/>
  <c r="N25" i="36" s="1"/>
  <c r="O25" i="36" s="1"/>
  <c r="N5" i="36"/>
  <c r="O5" i="36" s="1"/>
  <c r="E27" i="45"/>
  <c r="I25" i="36"/>
  <c r="N11" i="36"/>
  <c r="O11" i="36" s="1"/>
  <c r="N22" i="39"/>
  <c r="O22" i="39" s="1"/>
  <c r="E30" i="40"/>
  <c r="N16" i="34"/>
  <c r="O16" i="34" s="1"/>
  <c r="H24" i="38"/>
  <c r="N12" i="42"/>
  <c r="O12" i="42" s="1"/>
  <c r="K27" i="45"/>
  <c r="N17" i="45"/>
  <c r="O17" i="45" s="1"/>
  <c r="G27" i="46"/>
  <c r="E27" i="47"/>
  <c r="O27" i="47" s="1"/>
  <c r="P27" i="47" s="1"/>
  <c r="O5" i="47"/>
  <c r="P5" i="47" s="1"/>
  <c r="M24" i="38"/>
  <c r="I30" i="40"/>
  <c r="G27" i="43"/>
  <c r="E27" i="43"/>
  <c r="N21" i="45"/>
  <c r="O21" i="45" s="1"/>
  <c r="F27" i="47"/>
  <c r="N24" i="41"/>
  <c r="O24" i="41" s="1"/>
  <c r="F24" i="39"/>
  <c r="N5" i="39"/>
  <c r="O5" i="39" s="1"/>
  <c r="N5" i="41"/>
  <c r="O5" i="41" s="1"/>
  <c r="N5" i="33"/>
  <c r="O5" i="33" s="1"/>
  <c r="D30" i="40"/>
  <c r="N12" i="44"/>
  <c r="O12" i="44" s="1"/>
  <c r="N11" i="34"/>
  <c r="O11" i="34" s="1"/>
  <c r="E27" i="46"/>
  <c r="N21" i="33"/>
  <c r="O21" i="33" s="1"/>
  <c r="D27" i="37"/>
  <c r="G27" i="33"/>
  <c r="D25" i="34"/>
  <c r="H25" i="34"/>
  <c r="E27" i="37"/>
  <c r="K24" i="39"/>
  <c r="L24" i="41"/>
  <c r="N5" i="44"/>
  <c r="O5" i="44" s="1"/>
  <c r="D27" i="44"/>
  <c r="M27" i="45"/>
  <c r="G27" i="47"/>
  <c r="N5" i="37"/>
  <c r="O5" i="37" s="1"/>
  <c r="E25" i="34"/>
  <c r="K25" i="36"/>
  <c r="N20" i="36"/>
  <c r="O20" i="36" s="1"/>
  <c r="H27" i="37"/>
  <c r="D24" i="38"/>
  <c r="N24" i="38" s="1"/>
  <c r="O24" i="38" s="1"/>
  <c r="N20" i="38"/>
  <c r="O20" i="38" s="1"/>
  <c r="L24" i="39"/>
  <c r="N12" i="39"/>
  <c r="O12" i="39" s="1"/>
  <c r="N25" i="43"/>
  <c r="O25" i="43" s="1"/>
  <c r="E27" i="44"/>
  <c r="F27" i="33"/>
  <c r="N18" i="44"/>
  <c r="O18" i="44" s="1"/>
  <c r="G27" i="37"/>
  <c r="I27" i="37"/>
  <c r="N16" i="38"/>
  <c r="O16" i="38" s="1"/>
  <c r="J27" i="43"/>
  <c r="N27" i="43" s="1"/>
  <c r="O27" i="43" s="1"/>
  <c r="F27" i="44"/>
  <c r="K27" i="46"/>
  <c r="N5" i="42"/>
  <c r="O5" i="42" s="1"/>
  <c r="E27" i="33"/>
  <c r="N23" i="34"/>
  <c r="O23" i="34" s="1"/>
  <c r="N5" i="35"/>
  <c r="O5" i="35" s="1"/>
  <c r="D20" i="35"/>
  <c r="N20" i="35" s="1"/>
  <c r="O20" i="35" s="1"/>
  <c r="D24" i="39"/>
  <c r="J30" i="40"/>
  <c r="K27" i="43"/>
  <c r="N18" i="43"/>
  <c r="O18" i="43" s="1"/>
  <c r="G27" i="44"/>
  <c r="N21" i="44"/>
  <c r="O21" i="44" s="1"/>
  <c r="D27" i="45"/>
  <c r="N12" i="46"/>
  <c r="O12" i="46" s="1"/>
  <c r="D27" i="46"/>
  <c r="N14" i="46"/>
  <c r="O14" i="46" s="1"/>
  <c r="J27" i="47"/>
  <c r="O25" i="47"/>
  <c r="P25" i="47" s="1"/>
  <c r="N24" i="39" l="1"/>
  <c r="O24" i="39" s="1"/>
  <c r="N27" i="46"/>
  <c r="O27" i="46" s="1"/>
  <c r="N27" i="33"/>
  <c r="O27" i="33" s="1"/>
  <c r="N27" i="44"/>
  <c r="O27" i="44" s="1"/>
  <c r="N27" i="37"/>
  <c r="O27" i="37" s="1"/>
  <c r="N30" i="40"/>
  <c r="O30" i="40" s="1"/>
  <c r="N25" i="34"/>
  <c r="O25" i="34" s="1"/>
  <c r="N27" i="45"/>
  <c r="O27" i="45" s="1"/>
</calcChain>
</file>

<file path=xl/sharedStrings.xml><?xml version="1.0" encoding="utf-8"?>
<sst xmlns="http://schemas.openxmlformats.org/spreadsheetml/2006/main" count="671" uniqueCount="98">
  <si>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</si>
  <si>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</si>
  <si>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</si>
  <si>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</si>
  <si>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</si>
  <si>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</si>
  <si>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</si>
  <si>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</si>
  <si>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</si>
  <si>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</si>
  <si>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</si>
  <si>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</si>
  <si>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</si>
  <si>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</si>
  <si>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</si>
  <si>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</si>
  <si>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</si>
  <si>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</si>
  <si>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</si>
  <si>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</si>
  <si>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</si>
  <si>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</si>
  <si>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</si>
  <si>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</si>
  <si>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</si>
  <si>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Emergency and Disaster Relief Services</t>
  </si>
  <si>
    <t>Physical Environment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</si>
  <si>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</si>
  <si>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</si>
  <si>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</si>
  <si>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</si>
  <si>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</si>
  <si>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Water Transportation Systems</t>
  </si>
  <si>
    <t>Other Transportation Systems / Services</t>
  </si>
  <si>
    <t>Culture / Recreation</t>
  </si>
  <si>
    <t>Parks and Recreation</t>
  </si>
  <si>
    <t>Cultural Services</t>
  </si>
  <si>
    <t>Inter-Fund Group Transfers Out</t>
  </si>
  <si>
    <t>Proprietary - Other Non-Operating Disbursements</t>
  </si>
  <si>
    <t>Other Uses and Non-Operating</t>
  </si>
  <si>
    <t>2009 Municipal Population:</t>
  </si>
  <si>
    <t>Fort Myers Beach Expenditures Reported by Account Code and Fund Type</t>
  </si>
  <si>
    <t>Local Fiscal Year Ended September 30, 2010</t>
  </si>
  <si>
    <t>Legal Counsel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</si>
  <si>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</si>
  <si>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</si>
  <si>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</si>
  <si>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Parking Facilities</t>
  </si>
  <si>
    <t>2011 Municipal Population:</t>
  </si>
  <si>
    <t>Local Fiscal Year Ended September 30, 2012</t>
  </si>
  <si>
    <t>Electric Utility Services</t>
  </si>
  <si>
    <t>Other Physical Environment</t>
  </si>
  <si>
    <t>2012 Municipal Population:</t>
  </si>
  <si>
    <t>Local Fiscal Year Ended September 30, 2008</t>
  </si>
  <si>
    <t>2008 Municipal Population:</t>
  </si>
  <si>
    <t>Local Fiscal Year Ended September 30, 2013</t>
  </si>
  <si>
    <t>Conservation and Resource Management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</si>
  <si>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</si>
  <si>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</si>
  <si>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</si>
  <si>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</si>
  <si>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</si>
  <si>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Water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</si>
  <si>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</si>
  <si>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</si>
  <si>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</si>
  <si>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</si>
  <si>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</si>
  <si>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</si>
  <si>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Law Enforcement</t>
  </si>
  <si>
    <t>Economic Environment</t>
  </si>
  <si>
    <t>Industry Development</t>
  </si>
  <si>
    <t>Special Events</t>
  </si>
  <si>
    <t>Other Culture / Recreation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</si>
  <si>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</si>
  <si>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</si>
  <si>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</si>
  <si>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</si>
  <si>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</si>
  <si>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</si>
  <si>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</si>
  <si>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</si>
  <si>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Protective Inspections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</si>
  <si>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</si>
  <si>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</si>
  <si>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</si>
  <si>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</si>
  <si>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</si>
  <si>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</si>
  <si>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</si>
  <si>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</si>
  <si>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</si>
  <si>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Debt Service Payments</t>
  </si>
  <si>
    <t>Inter-fund Group Transfers Out</t>
  </si>
  <si>
    <t>2021 Municipal Population:</t>
  </si>
  <si>
    <t>Local Fiscal Year Ended September 30, 2022</t>
  </si>
  <si>
    <t>Other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</si>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</sst>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3476772</v>
      </c>
      <c r="E5" s="24">
        <f>SUM(E6:E11)</f>
        <v>790972</v>
      </c>
      <c r="F5" s="24">
        <f>SUM(F6:F11)</f>
        <v>0</v>
      </c>
      <c r="G5" s="24">
        <f>SUM(G6:G11)</f>
        <v>1348853</v>
      </c>
      <c r="H5" s="24">
        <f>SUM(H6:H11)</f>
        <v>0</v>
      </c>
      <c r="I5" s="24">
        <f>SUM(I6:I11)</f>
        <v>332494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5949091</v>
      </c>
      <c r="P5" s="30">
        <f>(O5/P$30)</f>
        <v>1064.4285203077472</v>
      </c>
      <c r="Q5" s="6"/>
    </row>
    <row r="6" spans="1:134">
      <c r="A6" s="12"/>
      <c r="B6" s="42">
        <v>511</v>
      </c>
      <c r="C6" s="19" t="s">
        <v>19</v>
      </c>
      <c r="D6" s="43">
        <v>170524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170524</v>
      </c>
      <c r="P6" s="44">
        <f>(O6/P$30)</f>
        <v>30.510645911612094</v>
      </c>
      <c r="Q6" s="9"/>
    </row>
    <row r="7" spans="1:134">
      <c r="A7" s="12"/>
      <c r="B7" s="42">
        <v>512</v>
      </c>
      <c r="C7" s="19" t="s">
        <v>20</v>
      </c>
      <c r="D7" s="43">
        <v>353039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353039</v>
      </c>
      <c r="P7" s="44">
        <f>(O7/P$30)</f>
        <v>63.166756128108787</v>
      </c>
      <c r="Q7" s="9"/>
    </row>
    <row r="8" spans="1:134">
      <c r="A8" s="12"/>
      <c r="B8" s="42">
        <v>513</v>
      </c>
      <c r="C8" s="19" t="s">
        <v>21</v>
      </c>
      <c r="D8" s="43">
        <v>1169306</v>
      </c>
      <c r="E8" s="43">
        <v>0</v>
      </c>
      <c r="F8" s="43">
        <v>0</v>
      </c>
      <c r="G8" s="43">
        <v>320022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1489328</v>
      </c>
      <c r="P8" s="44">
        <f>(O8/P$30)</f>
        <v>266.47486133476474</v>
      </c>
      <c r="Q8" s="9"/>
    </row>
    <row r="9" spans="1:134">
      <c r="A9" s="12"/>
      <c r="B9" s="42">
        <v>514</v>
      </c>
      <c r="C9" s="19" t="s">
        <v>43</v>
      </c>
      <c r="D9" s="43">
        <v>235103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235103</v>
      </c>
      <c r="P9" s="44">
        <f>(O9/P$30)</f>
        <v>42.065306852746467</v>
      </c>
      <c r="Q9" s="9"/>
    </row>
    <row r="10" spans="1:134">
      <c r="A10" s="12"/>
      <c r="B10" s="42">
        <v>517</v>
      </c>
      <c r="C10" s="19" t="s">
        <v>92</v>
      </c>
      <c r="D10" s="43">
        <v>526888</v>
      </c>
      <c r="E10" s="43">
        <v>0</v>
      </c>
      <c r="F10" s="43">
        <v>0</v>
      </c>
      <c r="G10" s="43">
        <v>11449</v>
      </c>
      <c r="H10" s="43">
        <v>0</v>
      </c>
      <c r="I10" s="43">
        <v>332494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870831</v>
      </c>
      <c r="P10" s="44">
        <f>(O10/P$30)</f>
        <v>155.81159420289856</v>
      </c>
      <c r="Q10" s="9"/>
    </row>
    <row r="11" spans="1:134">
      <c r="A11" s="12"/>
      <c r="B11" s="42">
        <v>519</v>
      </c>
      <c r="C11" s="19" t="s">
        <v>23</v>
      </c>
      <c r="D11" s="43">
        <v>1021912</v>
      </c>
      <c r="E11" s="43">
        <v>790972</v>
      </c>
      <c r="F11" s="43">
        <v>0</v>
      </c>
      <c r="G11" s="43">
        <v>1017382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2830266</v>
      </c>
      <c r="P11" s="44">
        <f>(O11/P$30)</f>
        <v>506.39935587761676</v>
      </c>
      <c r="Q11" s="9"/>
    </row>
    <row r="12" spans="1:134" ht="15.75">
      <c r="A12" s="26" t="s">
        <v>24</v>
      </c>
      <c r="B12" s="27"/>
      <c r="C12" s="28"/>
      <c r="D12" s="29">
        <f>SUM(D13:D15)</f>
        <v>626953</v>
      </c>
      <c r="E12" s="29">
        <f>SUM(E13:E15)</f>
        <v>0</v>
      </c>
      <c r="F12" s="29">
        <f>SUM(F13:F15)</f>
        <v>0</v>
      </c>
      <c r="G12" s="29">
        <f>SUM(G13:G15)</f>
        <v>433832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1060785</v>
      </c>
      <c r="P12" s="41">
        <f>(O12/P$30)</f>
        <v>189.79871175523348</v>
      </c>
      <c r="Q12" s="10"/>
    </row>
    <row r="13" spans="1:134">
      <c r="A13" s="12"/>
      <c r="B13" s="42">
        <v>524</v>
      </c>
      <c r="C13" s="19" t="s">
        <v>82</v>
      </c>
      <c r="D13" s="43">
        <v>285916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285916</v>
      </c>
      <c r="P13" s="44">
        <f>(O13/P$30)</f>
        <v>51.156915369475755</v>
      </c>
      <c r="Q13" s="9"/>
    </row>
    <row r="14" spans="1:134">
      <c r="A14" s="12"/>
      <c r="B14" s="42">
        <v>525</v>
      </c>
      <c r="C14" s="19" t="s">
        <v>25</v>
      </c>
      <c r="D14" s="43">
        <v>30075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30075</v>
      </c>
      <c r="P14" s="44">
        <f>(O14/P$30)</f>
        <v>5.3811057434245839</v>
      </c>
      <c r="Q14" s="9"/>
    </row>
    <row r="15" spans="1:134">
      <c r="A15" s="12"/>
      <c r="B15" s="42">
        <v>529</v>
      </c>
      <c r="C15" s="19" t="s">
        <v>96</v>
      </c>
      <c r="D15" s="43">
        <v>310962</v>
      </c>
      <c r="E15" s="43">
        <v>0</v>
      </c>
      <c r="F15" s="43">
        <v>0</v>
      </c>
      <c r="G15" s="43">
        <v>433832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744794</v>
      </c>
      <c r="P15" s="44">
        <f>(O15/P$30)</f>
        <v>133.26069064233315</v>
      </c>
      <c r="Q15" s="9"/>
    </row>
    <row r="16" spans="1:134" ht="15.75">
      <c r="A16" s="26" t="s">
        <v>26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5490084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5490084</v>
      </c>
      <c r="P16" s="41">
        <f>(O16/P$30)</f>
        <v>982.30166398282336</v>
      </c>
      <c r="Q16" s="10"/>
    </row>
    <row r="17" spans="1:120">
      <c r="A17" s="12"/>
      <c r="B17" s="42">
        <v>533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4708011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5" si="2">SUM(D17:N17)</f>
        <v>4708011</v>
      </c>
      <c r="P17" s="44">
        <f>(O17/P$30)</f>
        <v>842.37090713902307</v>
      </c>
      <c r="Q17" s="9"/>
    </row>
    <row r="18" spans="1:120">
      <c r="A18" s="12"/>
      <c r="B18" s="42">
        <v>538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782073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782073</v>
      </c>
      <c r="P18" s="44">
        <f>(O18/P$30)</f>
        <v>139.93075684380031</v>
      </c>
      <c r="Q18" s="9"/>
    </row>
    <row r="19" spans="1:120" ht="15.75">
      <c r="A19" s="26" t="s">
        <v>30</v>
      </c>
      <c r="B19" s="27"/>
      <c r="C19" s="28"/>
      <c r="D19" s="29">
        <f>SUM(D20:D21)</f>
        <v>1843969</v>
      </c>
      <c r="E19" s="29">
        <f>SUM(E20:E21)</f>
        <v>837373</v>
      </c>
      <c r="F19" s="29">
        <f>SUM(F20:F21)</f>
        <v>0</v>
      </c>
      <c r="G19" s="29">
        <f>SUM(G20:G21)</f>
        <v>890387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3571729</v>
      </c>
      <c r="P19" s="41">
        <f>(O19/P$30)</f>
        <v>639.06405439255684</v>
      </c>
      <c r="Q19" s="10"/>
    </row>
    <row r="20" spans="1:120">
      <c r="A20" s="12"/>
      <c r="B20" s="42">
        <v>541</v>
      </c>
      <c r="C20" s="19" t="s">
        <v>31</v>
      </c>
      <c r="D20" s="43">
        <v>1244922</v>
      </c>
      <c r="E20" s="43">
        <v>837373</v>
      </c>
      <c r="F20" s="43">
        <v>0</v>
      </c>
      <c r="G20" s="43">
        <v>772717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2855012</v>
      </c>
      <c r="P20" s="44">
        <f>(O20/P$30)</f>
        <v>510.82698157094291</v>
      </c>
      <c r="Q20" s="9"/>
    </row>
    <row r="21" spans="1:120">
      <c r="A21" s="12"/>
      <c r="B21" s="42">
        <v>545</v>
      </c>
      <c r="C21" s="19" t="s">
        <v>47</v>
      </c>
      <c r="D21" s="43">
        <v>599047</v>
      </c>
      <c r="E21" s="43">
        <v>0</v>
      </c>
      <c r="F21" s="43">
        <v>0</v>
      </c>
      <c r="G21" s="43">
        <v>117670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716717</v>
      </c>
      <c r="P21" s="44">
        <f>(O21/P$30)</f>
        <v>128.23707282161388</v>
      </c>
      <c r="Q21" s="9"/>
    </row>
    <row r="22" spans="1:120" ht="15.75">
      <c r="A22" s="26" t="s">
        <v>34</v>
      </c>
      <c r="B22" s="27"/>
      <c r="C22" s="28"/>
      <c r="D22" s="29">
        <f>SUM(D23:D25)</f>
        <v>2565178</v>
      </c>
      <c r="E22" s="29">
        <f>SUM(E23:E25)</f>
        <v>1285551</v>
      </c>
      <c r="F22" s="29">
        <f>SUM(F23:F25)</f>
        <v>0</v>
      </c>
      <c r="G22" s="29">
        <f>SUM(G23:G25)</f>
        <v>1917673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5768402</v>
      </c>
      <c r="P22" s="41">
        <f>(O22/P$30)</f>
        <v>1032.0991232778672</v>
      </c>
      <c r="Q22" s="9"/>
    </row>
    <row r="23" spans="1:120">
      <c r="A23" s="12"/>
      <c r="B23" s="42">
        <v>572</v>
      </c>
      <c r="C23" s="19" t="s">
        <v>35</v>
      </c>
      <c r="D23" s="43">
        <v>1374476</v>
      </c>
      <c r="E23" s="43">
        <v>1285551</v>
      </c>
      <c r="F23" s="43">
        <v>0</v>
      </c>
      <c r="G23" s="43">
        <v>1827786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4487813</v>
      </c>
      <c r="P23" s="44">
        <f>(O23/P$30)</f>
        <v>802.97244587582747</v>
      </c>
      <c r="Q23" s="9"/>
    </row>
    <row r="24" spans="1:120">
      <c r="A24" s="12"/>
      <c r="B24" s="42">
        <v>573</v>
      </c>
      <c r="C24" s="19" t="s">
        <v>36</v>
      </c>
      <c r="D24" s="43">
        <v>625189</v>
      </c>
      <c r="E24" s="43">
        <v>0</v>
      </c>
      <c r="F24" s="43">
        <v>0</v>
      </c>
      <c r="G24" s="43">
        <v>66547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691736</v>
      </c>
      <c r="P24" s="44">
        <f>(O24/P$30)</f>
        <v>123.76740025049203</v>
      </c>
      <c r="Q24" s="9"/>
    </row>
    <row r="25" spans="1:120">
      <c r="A25" s="12"/>
      <c r="B25" s="42">
        <v>579</v>
      </c>
      <c r="C25" s="19" t="s">
        <v>73</v>
      </c>
      <c r="D25" s="43">
        <v>565513</v>
      </c>
      <c r="E25" s="43">
        <v>0</v>
      </c>
      <c r="F25" s="43">
        <v>0</v>
      </c>
      <c r="G25" s="43">
        <v>23340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588853</v>
      </c>
      <c r="P25" s="44">
        <f>(O25/P$30)</f>
        <v>105.35927715154769</v>
      </c>
      <c r="Q25" s="9"/>
    </row>
    <row r="26" spans="1:120" ht="15.75">
      <c r="A26" s="26" t="s">
        <v>39</v>
      </c>
      <c r="B26" s="27"/>
      <c r="C26" s="28"/>
      <c r="D26" s="29">
        <f>SUM(D27:D27)</f>
        <v>730000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730000</v>
      </c>
      <c r="P26" s="41">
        <f>(O26/P$30)</f>
        <v>130.61370549293255</v>
      </c>
      <c r="Q26" s="9"/>
    </row>
    <row r="27" spans="1:120" ht="15.75" thickBot="1">
      <c r="A27" s="12"/>
      <c r="B27" s="42">
        <v>581</v>
      </c>
      <c r="C27" s="19" t="s">
        <v>93</v>
      </c>
      <c r="D27" s="43">
        <v>730000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730000</v>
      </c>
      <c r="P27" s="44">
        <f>(O27/P$30)</f>
        <v>130.61370549293255</v>
      </c>
      <c r="Q27" s="9"/>
    </row>
    <row r="28" spans="1:120" ht="16.5" thickBot="1">
      <c r="A28" s="13" t="s">
        <v>10</v>
      </c>
      <c r="B28" s="21"/>
      <c r="C28" s="20"/>
      <c r="D28" s="14">
        <f>SUM(D5,D12,D16,D19,D22,D26)</f>
        <v>9242872</v>
      </c>
      <c r="E28" s="14">
        <f t="shared" ref="E28:N28" si="3">SUM(E5,E12,E16,E19,E22,E26)</f>
        <v>2913896</v>
      </c>
      <c r="F28" s="14">
        <f t="shared" si="3"/>
        <v>0</v>
      </c>
      <c r="G28" s="14">
        <f t="shared" si="3"/>
        <v>4590745</v>
      </c>
      <c r="H28" s="14">
        <f t="shared" si="3"/>
        <v>0</v>
      </c>
      <c r="I28" s="14">
        <f t="shared" si="3"/>
        <v>5822578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22570091</v>
      </c>
      <c r="P28" s="35">
        <f>(O28/P$30)</f>
        <v>4038.3057792091608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97</v>
      </c>
      <c r="N30" s="93"/>
      <c r="O30" s="93"/>
      <c r="P30" s="39">
        <v>5589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2886891</v>
      </c>
      <c r="E5" s="24">
        <f t="shared" si="0"/>
        <v>1512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2888403</v>
      </c>
      <c r="O5" s="30">
        <f t="shared" ref="O5:O24" si="2">(N5/O$26)</f>
        <v>456.80895144709791</v>
      </c>
      <c r="P5" s="6"/>
    </row>
    <row r="6" spans="1:133">
      <c r="A6" s="12"/>
      <c r="B6" s="42">
        <v>511</v>
      </c>
      <c r="C6" s="19" t="s">
        <v>19</v>
      </c>
      <c r="D6" s="43">
        <v>130275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130275</v>
      </c>
      <c r="O6" s="44">
        <f t="shared" si="2"/>
        <v>20.603352838842323</v>
      </c>
      <c r="P6" s="9"/>
    </row>
    <row r="7" spans="1:133">
      <c r="A7" s="12"/>
      <c r="B7" s="42">
        <v>512</v>
      </c>
      <c r="C7" s="19" t="s">
        <v>20</v>
      </c>
      <c r="D7" s="43">
        <v>515539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515539</v>
      </c>
      <c r="O7" s="44">
        <f t="shared" si="2"/>
        <v>81.533923770362165</v>
      </c>
      <c r="P7" s="9"/>
    </row>
    <row r="8" spans="1:133">
      <c r="A8" s="12"/>
      <c r="B8" s="42">
        <v>513</v>
      </c>
      <c r="C8" s="19" t="s">
        <v>21</v>
      </c>
      <c r="D8" s="43">
        <v>361628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361628</v>
      </c>
      <c r="O8" s="44">
        <f t="shared" si="2"/>
        <v>57.192471927882337</v>
      </c>
      <c r="P8" s="9"/>
    </row>
    <row r="9" spans="1:133">
      <c r="A9" s="12"/>
      <c r="B9" s="42">
        <v>514</v>
      </c>
      <c r="C9" s="19" t="s">
        <v>43</v>
      </c>
      <c r="D9" s="43">
        <v>144852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144852</v>
      </c>
      <c r="O9" s="44">
        <f t="shared" si="2"/>
        <v>22.908745848489641</v>
      </c>
      <c r="P9" s="9"/>
    </row>
    <row r="10" spans="1:133">
      <c r="A10" s="12"/>
      <c r="B10" s="42">
        <v>515</v>
      </c>
      <c r="C10" s="19" t="s">
        <v>22</v>
      </c>
      <c r="D10" s="43">
        <v>1013162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1013162</v>
      </c>
      <c r="O10" s="44">
        <f t="shared" si="2"/>
        <v>160.23438241341137</v>
      </c>
      <c r="P10" s="9"/>
    </row>
    <row r="11" spans="1:133">
      <c r="A11" s="12"/>
      <c r="B11" s="42">
        <v>519</v>
      </c>
      <c r="C11" s="19" t="s">
        <v>23</v>
      </c>
      <c r="D11" s="43">
        <v>721435</v>
      </c>
      <c r="E11" s="43">
        <v>1512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722947</v>
      </c>
      <c r="O11" s="44">
        <f t="shared" si="2"/>
        <v>114.33607464811007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492018</v>
      </c>
      <c r="E12" s="29">
        <f t="shared" si="3"/>
        <v>0</v>
      </c>
      <c r="F12" s="29">
        <f t="shared" si="3"/>
        <v>0</v>
      </c>
      <c r="G12" s="29">
        <f t="shared" si="3"/>
        <v>47780</v>
      </c>
      <c r="H12" s="29">
        <f t="shared" si="3"/>
        <v>0</v>
      </c>
      <c r="I12" s="29">
        <f t="shared" si="3"/>
        <v>3115183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3654981</v>
      </c>
      <c r="O12" s="41">
        <f t="shared" si="2"/>
        <v>578.04538984659177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3115183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3115183</v>
      </c>
      <c r="O13" s="44">
        <f t="shared" si="2"/>
        <v>492.67483789340503</v>
      </c>
      <c r="P13" s="9"/>
    </row>
    <row r="14" spans="1:133">
      <c r="A14" s="12"/>
      <c r="B14" s="42">
        <v>537</v>
      </c>
      <c r="C14" s="19" t="s">
        <v>56</v>
      </c>
      <c r="D14" s="43">
        <v>0</v>
      </c>
      <c r="E14" s="43">
        <v>0</v>
      </c>
      <c r="F14" s="43">
        <v>0</v>
      </c>
      <c r="G14" s="43">
        <v>47780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47780</v>
      </c>
      <c r="O14" s="44">
        <f t="shared" si="2"/>
        <v>7.5565396172702828</v>
      </c>
      <c r="P14" s="9"/>
    </row>
    <row r="15" spans="1:133">
      <c r="A15" s="12"/>
      <c r="B15" s="42">
        <v>539</v>
      </c>
      <c r="C15" s="19" t="s">
        <v>51</v>
      </c>
      <c r="D15" s="43">
        <v>492018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492018</v>
      </c>
      <c r="O15" s="44">
        <f t="shared" si="2"/>
        <v>77.814012335916502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1141266</v>
      </c>
      <c r="E16" s="29">
        <f t="shared" si="4"/>
        <v>147934</v>
      </c>
      <c r="F16" s="29">
        <f t="shared" si="4"/>
        <v>0</v>
      </c>
      <c r="G16" s="29">
        <f t="shared" si="4"/>
        <v>166858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1456058</v>
      </c>
      <c r="O16" s="41">
        <f t="shared" si="2"/>
        <v>230.27961410722759</v>
      </c>
      <c r="P16" s="10"/>
    </row>
    <row r="17" spans="1:119">
      <c r="A17" s="12"/>
      <c r="B17" s="42">
        <v>541</v>
      </c>
      <c r="C17" s="19" t="s">
        <v>31</v>
      </c>
      <c r="D17" s="43">
        <v>574194</v>
      </c>
      <c r="E17" s="43">
        <v>147934</v>
      </c>
      <c r="F17" s="43">
        <v>0</v>
      </c>
      <c r="G17" s="43">
        <v>166858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888986</v>
      </c>
      <c r="O17" s="44">
        <f t="shared" si="2"/>
        <v>140.59560335283885</v>
      </c>
      <c r="P17" s="9"/>
    </row>
    <row r="18" spans="1:119">
      <c r="A18" s="12"/>
      <c r="B18" s="42">
        <v>543</v>
      </c>
      <c r="C18" s="19" t="s">
        <v>32</v>
      </c>
      <c r="D18" s="43">
        <v>216951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216951</v>
      </c>
      <c r="O18" s="44">
        <f t="shared" si="2"/>
        <v>34.311402815119408</v>
      </c>
      <c r="P18" s="9"/>
    </row>
    <row r="19" spans="1:119">
      <c r="A19" s="12"/>
      <c r="B19" s="42">
        <v>549</v>
      </c>
      <c r="C19" s="19" t="s">
        <v>33</v>
      </c>
      <c r="D19" s="43">
        <v>350121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350121</v>
      </c>
      <c r="O19" s="44">
        <f t="shared" si="2"/>
        <v>55.372607939269336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1042359</v>
      </c>
      <c r="E20" s="29">
        <f t="shared" si="5"/>
        <v>229257</v>
      </c>
      <c r="F20" s="29">
        <f t="shared" si="5"/>
        <v>0</v>
      </c>
      <c r="G20" s="29">
        <f t="shared" si="5"/>
        <v>200426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1472042</v>
      </c>
      <c r="O20" s="41">
        <f t="shared" si="2"/>
        <v>232.80752807211766</v>
      </c>
      <c r="P20" s="9"/>
    </row>
    <row r="21" spans="1:119">
      <c r="A21" s="12"/>
      <c r="B21" s="42">
        <v>572</v>
      </c>
      <c r="C21" s="19" t="s">
        <v>35</v>
      </c>
      <c r="D21" s="43">
        <v>1042359</v>
      </c>
      <c r="E21" s="43">
        <v>229257</v>
      </c>
      <c r="F21" s="43">
        <v>0</v>
      </c>
      <c r="G21" s="43">
        <v>200426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1472042</v>
      </c>
      <c r="O21" s="44">
        <f t="shared" si="2"/>
        <v>232.80752807211766</v>
      </c>
      <c r="P21" s="9"/>
    </row>
    <row r="22" spans="1:119" ht="15.75">
      <c r="A22" s="26" t="s">
        <v>39</v>
      </c>
      <c r="B22" s="27"/>
      <c r="C22" s="28"/>
      <c r="D22" s="29">
        <f t="shared" ref="D22:M22" si="6">SUM(D23:D23)</f>
        <v>154518</v>
      </c>
      <c r="E22" s="29">
        <f t="shared" si="6"/>
        <v>428812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583330</v>
      </c>
      <c r="O22" s="41">
        <f t="shared" si="2"/>
        <v>92.255258579788077</v>
      </c>
      <c r="P22" s="9"/>
    </row>
    <row r="23" spans="1:119" ht="15.75" thickBot="1">
      <c r="A23" s="12"/>
      <c r="B23" s="42">
        <v>581</v>
      </c>
      <c r="C23" s="19" t="s">
        <v>37</v>
      </c>
      <c r="D23" s="43">
        <v>154518</v>
      </c>
      <c r="E23" s="43">
        <v>428812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583330</v>
      </c>
      <c r="O23" s="44">
        <f t="shared" si="2"/>
        <v>92.255258579788077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5717052</v>
      </c>
      <c r="E24" s="14">
        <f t="shared" ref="E24:M24" si="7">SUM(E5,E12,E16,E20,E22)</f>
        <v>807515</v>
      </c>
      <c r="F24" s="14">
        <f t="shared" si="7"/>
        <v>0</v>
      </c>
      <c r="G24" s="14">
        <f t="shared" si="7"/>
        <v>415064</v>
      </c>
      <c r="H24" s="14">
        <f t="shared" si="7"/>
        <v>0</v>
      </c>
      <c r="I24" s="14">
        <f t="shared" si="7"/>
        <v>3115183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10054814</v>
      </c>
      <c r="O24" s="35">
        <f t="shared" si="2"/>
        <v>1590.1967420528231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57</v>
      </c>
      <c r="M26" s="93"/>
      <c r="N26" s="93"/>
      <c r="O26" s="39">
        <v>6323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2676225</v>
      </c>
      <c r="E5" s="24">
        <f t="shared" si="0"/>
        <v>69909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2746134</v>
      </c>
      <c r="O5" s="30">
        <f t="shared" ref="O5:O25" si="2">(N5/O$27)</f>
        <v>439.17063809371501</v>
      </c>
      <c r="P5" s="6"/>
    </row>
    <row r="6" spans="1:133">
      <c r="A6" s="12"/>
      <c r="B6" s="42">
        <v>511</v>
      </c>
      <c r="C6" s="19" t="s">
        <v>19</v>
      </c>
      <c r="D6" s="43">
        <v>118122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118122</v>
      </c>
      <c r="O6" s="44">
        <f t="shared" si="2"/>
        <v>18.890452582760275</v>
      </c>
      <c r="P6" s="9"/>
    </row>
    <row r="7" spans="1:133">
      <c r="A7" s="12"/>
      <c r="B7" s="42">
        <v>512</v>
      </c>
      <c r="C7" s="19" t="s">
        <v>20</v>
      </c>
      <c r="D7" s="43">
        <v>436212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436212</v>
      </c>
      <c r="O7" s="44">
        <f t="shared" si="2"/>
        <v>69.760434991204221</v>
      </c>
      <c r="P7" s="9"/>
    </row>
    <row r="8" spans="1:133">
      <c r="A8" s="12"/>
      <c r="B8" s="42">
        <v>513</v>
      </c>
      <c r="C8" s="19" t="s">
        <v>21</v>
      </c>
      <c r="D8" s="43">
        <v>1142706</v>
      </c>
      <c r="E8" s="43">
        <v>69909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1212615</v>
      </c>
      <c r="O8" s="44">
        <f t="shared" si="2"/>
        <v>193.92531584839278</v>
      </c>
      <c r="P8" s="9"/>
    </row>
    <row r="9" spans="1:133">
      <c r="A9" s="12"/>
      <c r="B9" s="42">
        <v>514</v>
      </c>
      <c r="C9" s="19" t="s">
        <v>43</v>
      </c>
      <c r="D9" s="43">
        <v>153282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153282</v>
      </c>
      <c r="O9" s="44">
        <f t="shared" si="2"/>
        <v>24.513353590276669</v>
      </c>
      <c r="P9" s="9"/>
    </row>
    <row r="10" spans="1:133">
      <c r="A10" s="12"/>
      <c r="B10" s="42">
        <v>515</v>
      </c>
      <c r="C10" s="19" t="s">
        <v>22</v>
      </c>
      <c r="D10" s="43">
        <v>825903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825903</v>
      </c>
      <c r="O10" s="44">
        <f t="shared" si="2"/>
        <v>132.08108108108109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SUM(D12:D15)</f>
        <v>340217</v>
      </c>
      <c r="E11" s="29">
        <f t="shared" si="3"/>
        <v>10909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2953672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3304798</v>
      </c>
      <c r="O11" s="41">
        <f t="shared" si="2"/>
        <v>528.51399328322407</v>
      </c>
      <c r="P11" s="10"/>
    </row>
    <row r="12" spans="1:133">
      <c r="A12" s="12"/>
      <c r="B12" s="42">
        <v>531</v>
      </c>
      <c r="C12" s="19" t="s">
        <v>50</v>
      </c>
      <c r="D12" s="43">
        <v>0</v>
      </c>
      <c r="E12" s="43">
        <v>9463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9463</v>
      </c>
      <c r="O12" s="44">
        <f t="shared" si="2"/>
        <v>1.5133535902766673</v>
      </c>
      <c r="P12" s="9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2953672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2953672</v>
      </c>
      <c r="O13" s="44">
        <f t="shared" si="2"/>
        <v>472.36078682232528</v>
      </c>
      <c r="P13" s="9"/>
    </row>
    <row r="14" spans="1:133">
      <c r="A14" s="12"/>
      <c r="B14" s="42">
        <v>534</v>
      </c>
      <c r="C14" s="19" t="s">
        <v>28</v>
      </c>
      <c r="D14" s="43">
        <v>80181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80181</v>
      </c>
      <c r="O14" s="44">
        <f t="shared" si="2"/>
        <v>12.822805053574283</v>
      </c>
      <c r="P14" s="9"/>
    </row>
    <row r="15" spans="1:133">
      <c r="A15" s="12"/>
      <c r="B15" s="42">
        <v>539</v>
      </c>
      <c r="C15" s="19" t="s">
        <v>51</v>
      </c>
      <c r="D15" s="43">
        <v>260036</v>
      </c>
      <c r="E15" s="43">
        <v>1446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261482</v>
      </c>
      <c r="O15" s="44">
        <f t="shared" si="2"/>
        <v>41.817047817047815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1077571</v>
      </c>
      <c r="E16" s="29">
        <f t="shared" si="4"/>
        <v>168744</v>
      </c>
      <c r="F16" s="29">
        <f t="shared" si="4"/>
        <v>0</v>
      </c>
      <c r="G16" s="29">
        <f t="shared" si="4"/>
        <v>168719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1415034</v>
      </c>
      <c r="O16" s="41">
        <f t="shared" si="2"/>
        <v>226.29681752758677</v>
      </c>
      <c r="P16" s="10"/>
    </row>
    <row r="17" spans="1:119">
      <c r="A17" s="12"/>
      <c r="B17" s="42">
        <v>541</v>
      </c>
      <c r="C17" s="19" t="s">
        <v>31</v>
      </c>
      <c r="D17" s="43">
        <v>537304</v>
      </c>
      <c r="E17" s="43">
        <v>168744</v>
      </c>
      <c r="F17" s="43">
        <v>0</v>
      </c>
      <c r="G17" s="43">
        <v>66578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772626</v>
      </c>
      <c r="O17" s="44">
        <f t="shared" si="2"/>
        <v>123.56085079162003</v>
      </c>
      <c r="P17" s="9"/>
    </row>
    <row r="18" spans="1:119">
      <c r="A18" s="12"/>
      <c r="B18" s="42">
        <v>543</v>
      </c>
      <c r="C18" s="19" t="s">
        <v>32</v>
      </c>
      <c r="D18" s="43">
        <v>247031</v>
      </c>
      <c r="E18" s="43">
        <v>0</v>
      </c>
      <c r="F18" s="43">
        <v>0</v>
      </c>
      <c r="G18" s="43">
        <v>102141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349172</v>
      </c>
      <c r="O18" s="44">
        <f t="shared" si="2"/>
        <v>55.84071645610107</v>
      </c>
      <c r="P18" s="9"/>
    </row>
    <row r="19" spans="1:119">
      <c r="A19" s="12"/>
      <c r="B19" s="42">
        <v>549</v>
      </c>
      <c r="C19" s="19" t="s">
        <v>33</v>
      </c>
      <c r="D19" s="43">
        <v>293236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293236</v>
      </c>
      <c r="O19" s="44">
        <f t="shared" si="2"/>
        <v>46.895250279865664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SUM(D21:D22)</f>
        <v>1054408</v>
      </c>
      <c r="E20" s="29">
        <f t="shared" si="5"/>
        <v>101419</v>
      </c>
      <c r="F20" s="29">
        <f t="shared" si="5"/>
        <v>0</v>
      </c>
      <c r="G20" s="29">
        <f t="shared" si="5"/>
        <v>143386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1299213</v>
      </c>
      <c r="O20" s="41">
        <f t="shared" si="2"/>
        <v>207.77434831280985</v>
      </c>
      <c r="P20" s="9"/>
    </row>
    <row r="21" spans="1:119">
      <c r="A21" s="12"/>
      <c r="B21" s="42">
        <v>572</v>
      </c>
      <c r="C21" s="19" t="s">
        <v>35</v>
      </c>
      <c r="D21" s="43">
        <v>948007</v>
      </c>
      <c r="E21" s="43">
        <v>101419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1049426</v>
      </c>
      <c r="O21" s="44">
        <f t="shared" si="2"/>
        <v>167.82760275067969</v>
      </c>
      <c r="P21" s="9"/>
    </row>
    <row r="22" spans="1:119">
      <c r="A22" s="12"/>
      <c r="B22" s="42">
        <v>573</v>
      </c>
      <c r="C22" s="19" t="s">
        <v>36</v>
      </c>
      <c r="D22" s="43">
        <v>106401</v>
      </c>
      <c r="E22" s="43">
        <v>0</v>
      </c>
      <c r="F22" s="43">
        <v>0</v>
      </c>
      <c r="G22" s="43">
        <v>143386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249787</v>
      </c>
      <c r="O22" s="44">
        <f t="shared" si="2"/>
        <v>39.946745562130175</v>
      </c>
      <c r="P22" s="9"/>
    </row>
    <row r="23" spans="1:119" ht="15.75">
      <c r="A23" s="26" t="s">
        <v>39</v>
      </c>
      <c r="B23" s="27"/>
      <c r="C23" s="28"/>
      <c r="D23" s="29">
        <f t="shared" ref="D23:M23" si="6">SUM(D24:D24)</f>
        <v>51415</v>
      </c>
      <c r="E23" s="29">
        <f t="shared" si="6"/>
        <v>240951</v>
      </c>
      <c r="F23" s="29">
        <f t="shared" si="6"/>
        <v>0</v>
      </c>
      <c r="G23" s="29">
        <f t="shared" si="6"/>
        <v>54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292420</v>
      </c>
      <c r="O23" s="41">
        <f t="shared" si="2"/>
        <v>46.764752918599072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51415</v>
      </c>
      <c r="E24" s="43">
        <v>240951</v>
      </c>
      <c r="F24" s="43">
        <v>0</v>
      </c>
      <c r="G24" s="43">
        <v>54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292420</v>
      </c>
      <c r="O24" s="44">
        <f t="shared" si="2"/>
        <v>46.764752918599072</v>
      </c>
      <c r="P24" s="9"/>
    </row>
    <row r="25" spans="1:119" ht="16.5" thickBot="1">
      <c r="A25" s="13" t="s">
        <v>10</v>
      </c>
      <c r="B25" s="21"/>
      <c r="C25" s="20"/>
      <c r="D25" s="14">
        <f>SUM(D5,D11,D16,D20,D23)</f>
        <v>5199836</v>
      </c>
      <c r="E25" s="14">
        <f t="shared" ref="E25:M25" si="7">SUM(E5,E11,E16,E20,E23)</f>
        <v>591932</v>
      </c>
      <c r="F25" s="14">
        <f t="shared" si="7"/>
        <v>0</v>
      </c>
      <c r="G25" s="14">
        <f t="shared" si="7"/>
        <v>312159</v>
      </c>
      <c r="H25" s="14">
        <f t="shared" si="7"/>
        <v>0</v>
      </c>
      <c r="I25" s="14">
        <f t="shared" si="7"/>
        <v>2953672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9057599</v>
      </c>
      <c r="O25" s="35">
        <f t="shared" si="2"/>
        <v>1448.5205501359349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52</v>
      </c>
      <c r="M27" s="93"/>
      <c r="N27" s="93"/>
      <c r="O27" s="39">
        <v>6253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2908703</v>
      </c>
      <c r="E5" s="24">
        <f t="shared" si="0"/>
        <v>38997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2947700</v>
      </c>
      <c r="O5" s="30">
        <f t="shared" ref="O5:O20" si="2">(N5/O$22)</f>
        <v>470.72820185244331</v>
      </c>
      <c r="P5" s="6"/>
    </row>
    <row r="6" spans="1:133">
      <c r="A6" s="12"/>
      <c r="B6" s="42">
        <v>511</v>
      </c>
      <c r="C6" s="19" t="s">
        <v>19</v>
      </c>
      <c r="D6" s="43">
        <v>126295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126295</v>
      </c>
      <c r="O6" s="44">
        <f t="shared" si="2"/>
        <v>20.168476525071863</v>
      </c>
      <c r="P6" s="9"/>
    </row>
    <row r="7" spans="1:133">
      <c r="A7" s="12"/>
      <c r="B7" s="42">
        <v>512</v>
      </c>
      <c r="C7" s="19" t="s">
        <v>20</v>
      </c>
      <c r="D7" s="43">
        <v>364193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364193</v>
      </c>
      <c r="O7" s="44">
        <f t="shared" si="2"/>
        <v>58.159214308527623</v>
      </c>
      <c r="P7" s="9"/>
    </row>
    <row r="8" spans="1:133">
      <c r="A8" s="12"/>
      <c r="B8" s="42">
        <v>513</v>
      </c>
      <c r="C8" s="19" t="s">
        <v>21</v>
      </c>
      <c r="D8" s="43">
        <v>2418215</v>
      </c>
      <c r="E8" s="43">
        <v>38997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2457212</v>
      </c>
      <c r="O8" s="44">
        <f t="shared" si="2"/>
        <v>392.40051101884382</v>
      </c>
      <c r="P8" s="9"/>
    </row>
    <row r="9" spans="1:133" ht="15.75">
      <c r="A9" s="26" t="s">
        <v>26</v>
      </c>
      <c r="B9" s="27"/>
      <c r="C9" s="28"/>
      <c r="D9" s="29">
        <f t="shared" ref="D9:M9" si="3">SUM(D10:D10)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2881672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2881672</v>
      </c>
      <c r="O9" s="41">
        <f t="shared" si="2"/>
        <v>460.18396678377513</v>
      </c>
      <c r="P9" s="10"/>
    </row>
    <row r="10" spans="1:133">
      <c r="A10" s="12"/>
      <c r="B10" s="42">
        <v>533</v>
      </c>
      <c r="C10" s="19" t="s">
        <v>27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2881672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2881672</v>
      </c>
      <c r="O10" s="44">
        <f t="shared" si="2"/>
        <v>460.18396678377513</v>
      </c>
      <c r="P10" s="9"/>
    </row>
    <row r="11" spans="1:133" ht="15.75">
      <c r="A11" s="26" t="s">
        <v>30</v>
      </c>
      <c r="B11" s="27"/>
      <c r="C11" s="28"/>
      <c r="D11" s="29">
        <f t="shared" ref="D11:M11" si="4">SUM(D12:D14)</f>
        <v>1301580</v>
      </c>
      <c r="E11" s="29">
        <f t="shared" si="4"/>
        <v>451378</v>
      </c>
      <c r="F11" s="29">
        <f t="shared" si="4"/>
        <v>0</v>
      </c>
      <c r="G11" s="29">
        <f t="shared" si="4"/>
        <v>1794454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3547412</v>
      </c>
      <c r="O11" s="41">
        <f t="shared" si="2"/>
        <v>566.49824337272435</v>
      </c>
      <c r="P11" s="10"/>
    </row>
    <row r="12" spans="1:133">
      <c r="A12" s="12"/>
      <c r="B12" s="42">
        <v>541</v>
      </c>
      <c r="C12" s="19" t="s">
        <v>31</v>
      </c>
      <c r="D12" s="43">
        <v>800224</v>
      </c>
      <c r="E12" s="43">
        <v>451378</v>
      </c>
      <c r="F12" s="43">
        <v>0</v>
      </c>
      <c r="G12" s="43">
        <v>1794454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3046056</v>
      </c>
      <c r="O12" s="44">
        <f t="shared" si="2"/>
        <v>486.43500479080166</v>
      </c>
      <c r="P12" s="9"/>
    </row>
    <row r="13" spans="1:133">
      <c r="A13" s="12"/>
      <c r="B13" s="42">
        <v>543</v>
      </c>
      <c r="C13" s="19" t="s">
        <v>32</v>
      </c>
      <c r="D13" s="43">
        <v>193750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193750</v>
      </c>
      <c r="O13" s="44">
        <f t="shared" si="2"/>
        <v>30.940594059405942</v>
      </c>
      <c r="P13" s="9"/>
    </row>
    <row r="14" spans="1:133">
      <c r="A14" s="12"/>
      <c r="B14" s="42">
        <v>545</v>
      </c>
      <c r="C14" s="19" t="s">
        <v>47</v>
      </c>
      <c r="D14" s="43">
        <v>307606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307606</v>
      </c>
      <c r="O14" s="44">
        <f t="shared" si="2"/>
        <v>49.122644522516765</v>
      </c>
      <c r="P14" s="9"/>
    </row>
    <row r="15" spans="1:133" ht="15.75">
      <c r="A15" s="26" t="s">
        <v>34</v>
      </c>
      <c r="B15" s="27"/>
      <c r="C15" s="28"/>
      <c r="D15" s="29">
        <f t="shared" ref="D15:M15" si="5">SUM(D16:D17)</f>
        <v>1074562</v>
      </c>
      <c r="E15" s="29">
        <f t="shared" si="5"/>
        <v>171948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1246510</v>
      </c>
      <c r="O15" s="41">
        <f t="shared" si="2"/>
        <v>199.05940594059405</v>
      </c>
      <c r="P15" s="9"/>
    </row>
    <row r="16" spans="1:133">
      <c r="A16" s="12"/>
      <c r="B16" s="42">
        <v>572</v>
      </c>
      <c r="C16" s="19" t="s">
        <v>35</v>
      </c>
      <c r="D16" s="43">
        <v>307606</v>
      </c>
      <c r="E16" s="43">
        <v>61150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368756</v>
      </c>
      <c r="O16" s="44">
        <f t="shared" si="2"/>
        <v>58.887895241137016</v>
      </c>
      <c r="P16" s="9"/>
    </row>
    <row r="17" spans="1:119">
      <c r="A17" s="12"/>
      <c r="B17" s="42">
        <v>573</v>
      </c>
      <c r="C17" s="19" t="s">
        <v>36</v>
      </c>
      <c r="D17" s="43">
        <v>766956</v>
      </c>
      <c r="E17" s="43">
        <v>110798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877754</v>
      </c>
      <c r="O17" s="44">
        <f t="shared" si="2"/>
        <v>140.17151069945703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80493</v>
      </c>
      <c r="E18" s="29">
        <f t="shared" si="6"/>
        <v>2387144</v>
      </c>
      <c r="F18" s="29">
        <f t="shared" si="6"/>
        <v>0</v>
      </c>
      <c r="G18" s="29">
        <f t="shared" si="6"/>
        <v>13450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2481087</v>
      </c>
      <c r="O18" s="41">
        <f t="shared" si="2"/>
        <v>396.21319067390613</v>
      </c>
      <c r="P18" s="9"/>
    </row>
    <row r="19" spans="1:119" ht="15.75" thickBot="1">
      <c r="A19" s="12"/>
      <c r="B19" s="42">
        <v>581</v>
      </c>
      <c r="C19" s="19" t="s">
        <v>37</v>
      </c>
      <c r="D19" s="43">
        <v>80493</v>
      </c>
      <c r="E19" s="43">
        <v>2387144</v>
      </c>
      <c r="F19" s="43">
        <v>0</v>
      </c>
      <c r="G19" s="43">
        <v>13450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2481087</v>
      </c>
      <c r="O19" s="44">
        <f t="shared" si="2"/>
        <v>396.21319067390613</v>
      </c>
      <c r="P19" s="9"/>
    </row>
    <row r="20" spans="1:119" ht="16.5" thickBot="1">
      <c r="A20" s="13" t="s">
        <v>10</v>
      </c>
      <c r="B20" s="21"/>
      <c r="C20" s="20"/>
      <c r="D20" s="14">
        <f>SUM(D5,D9,D11,D15,D18)</f>
        <v>5365338</v>
      </c>
      <c r="E20" s="14">
        <f t="shared" ref="E20:M20" si="7">SUM(E5,E9,E11,E15,E18)</f>
        <v>3049467</v>
      </c>
      <c r="F20" s="14">
        <f t="shared" si="7"/>
        <v>0</v>
      </c>
      <c r="G20" s="14">
        <f t="shared" si="7"/>
        <v>1807904</v>
      </c>
      <c r="H20" s="14">
        <f t="shared" si="7"/>
        <v>0</v>
      </c>
      <c r="I20" s="14">
        <f t="shared" si="7"/>
        <v>2881672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13104381</v>
      </c>
      <c r="O20" s="35">
        <f t="shared" si="2"/>
        <v>2092.6830086234431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48</v>
      </c>
      <c r="M22" s="93"/>
      <c r="N22" s="93"/>
      <c r="O22" s="39">
        <v>6262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2772293</v>
      </c>
      <c r="E5" s="24">
        <f t="shared" si="0"/>
        <v>97498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2869791</v>
      </c>
      <c r="O5" s="30">
        <f t="shared" ref="O5:O25" si="2">(N5/O$27)</f>
        <v>457.19149275131434</v>
      </c>
      <c r="P5" s="6"/>
    </row>
    <row r="6" spans="1:133">
      <c r="A6" s="12"/>
      <c r="B6" s="42">
        <v>511</v>
      </c>
      <c r="C6" s="19" t="s">
        <v>19</v>
      </c>
      <c r="D6" s="43">
        <v>185279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185279</v>
      </c>
      <c r="O6" s="44">
        <f t="shared" si="2"/>
        <v>29.517126015612554</v>
      </c>
      <c r="P6" s="9"/>
    </row>
    <row r="7" spans="1:133">
      <c r="A7" s="12"/>
      <c r="B7" s="42">
        <v>512</v>
      </c>
      <c r="C7" s="19" t="s">
        <v>20</v>
      </c>
      <c r="D7" s="43">
        <v>323247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323247</v>
      </c>
      <c r="O7" s="44">
        <f t="shared" si="2"/>
        <v>51.497052732196906</v>
      </c>
      <c r="P7" s="9"/>
    </row>
    <row r="8" spans="1:133">
      <c r="A8" s="12"/>
      <c r="B8" s="42">
        <v>513</v>
      </c>
      <c r="C8" s="19" t="s">
        <v>21</v>
      </c>
      <c r="D8" s="43">
        <v>1187063</v>
      </c>
      <c r="E8" s="43">
        <v>84750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1271813</v>
      </c>
      <c r="O8" s="44">
        <f t="shared" si="2"/>
        <v>202.61478413254738</v>
      </c>
      <c r="P8" s="9"/>
    </row>
    <row r="9" spans="1:133">
      <c r="A9" s="12"/>
      <c r="B9" s="42">
        <v>514</v>
      </c>
      <c r="C9" s="19" t="s">
        <v>43</v>
      </c>
      <c r="D9" s="43">
        <v>1076704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1076704</v>
      </c>
      <c r="O9" s="44">
        <f t="shared" si="2"/>
        <v>171.53162338696831</v>
      </c>
      <c r="P9" s="9"/>
    </row>
    <row r="10" spans="1:133">
      <c r="A10" s="12"/>
      <c r="B10" s="42">
        <v>519</v>
      </c>
      <c r="C10" s="19" t="s">
        <v>23</v>
      </c>
      <c r="D10" s="43">
        <v>0</v>
      </c>
      <c r="E10" s="43">
        <v>12748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12748</v>
      </c>
      <c r="O10" s="44">
        <f t="shared" si="2"/>
        <v>2.0309064839891668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1155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1155</v>
      </c>
      <c r="O11" s="41">
        <f t="shared" si="2"/>
        <v>0.18400509797674047</v>
      </c>
      <c r="P11" s="10"/>
    </row>
    <row r="12" spans="1:133">
      <c r="A12" s="12"/>
      <c r="B12" s="42">
        <v>525</v>
      </c>
      <c r="C12" s="19" t="s">
        <v>25</v>
      </c>
      <c r="D12" s="43">
        <v>1155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1155</v>
      </c>
      <c r="O12" s="44">
        <f t="shared" si="2"/>
        <v>0.18400509797674047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153674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2996951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3150625</v>
      </c>
      <c r="O13" s="41">
        <f t="shared" si="2"/>
        <v>501.93165524932294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2996951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2996951</v>
      </c>
      <c r="O14" s="44">
        <f t="shared" si="2"/>
        <v>477.44957782380118</v>
      </c>
      <c r="P14" s="9"/>
    </row>
    <row r="15" spans="1:133">
      <c r="A15" s="12"/>
      <c r="B15" s="42">
        <v>538</v>
      </c>
      <c r="C15" s="19" t="s">
        <v>29</v>
      </c>
      <c r="D15" s="43">
        <v>153674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153674</v>
      </c>
      <c r="O15" s="44">
        <f t="shared" si="2"/>
        <v>24.482077425521744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SUM(D17:D19)</f>
        <v>1126729</v>
      </c>
      <c r="E16" s="29">
        <f t="shared" si="5"/>
        <v>379427</v>
      </c>
      <c r="F16" s="29">
        <f t="shared" si="5"/>
        <v>0</v>
      </c>
      <c r="G16" s="29">
        <f t="shared" si="5"/>
        <v>1994117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3500273</v>
      </c>
      <c r="O16" s="41">
        <f t="shared" si="2"/>
        <v>557.63469810418985</v>
      </c>
      <c r="P16" s="10"/>
    </row>
    <row r="17" spans="1:119">
      <c r="A17" s="12"/>
      <c r="B17" s="42">
        <v>541</v>
      </c>
      <c r="C17" s="19" t="s">
        <v>31</v>
      </c>
      <c r="D17" s="43">
        <v>608882</v>
      </c>
      <c r="E17" s="43">
        <v>379427</v>
      </c>
      <c r="F17" s="43">
        <v>0</v>
      </c>
      <c r="G17" s="43">
        <v>1994117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2982426</v>
      </c>
      <c r="O17" s="44">
        <f t="shared" si="2"/>
        <v>475.13557431894219</v>
      </c>
      <c r="P17" s="9"/>
    </row>
    <row r="18" spans="1:119">
      <c r="A18" s="12"/>
      <c r="B18" s="42">
        <v>543</v>
      </c>
      <c r="C18" s="19" t="s">
        <v>32</v>
      </c>
      <c r="D18" s="43">
        <v>210945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210945</v>
      </c>
      <c r="O18" s="44">
        <f t="shared" si="2"/>
        <v>33.606021985024697</v>
      </c>
      <c r="P18" s="9"/>
    </row>
    <row r="19" spans="1:119">
      <c r="A19" s="12"/>
      <c r="B19" s="42">
        <v>549</v>
      </c>
      <c r="C19" s="19" t="s">
        <v>33</v>
      </c>
      <c r="D19" s="43">
        <v>306902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306902</v>
      </c>
      <c r="O19" s="44">
        <f t="shared" si="2"/>
        <v>48.893101800223036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1085516</v>
      </c>
      <c r="E20" s="29">
        <f t="shared" si="6"/>
        <v>48155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1133671</v>
      </c>
      <c r="O20" s="41">
        <f t="shared" si="2"/>
        <v>180.60713716743666</v>
      </c>
      <c r="P20" s="9"/>
    </row>
    <row r="21" spans="1:119">
      <c r="A21" s="12"/>
      <c r="B21" s="42">
        <v>572</v>
      </c>
      <c r="C21" s="19" t="s">
        <v>35</v>
      </c>
      <c r="D21" s="43">
        <v>769209</v>
      </c>
      <c r="E21" s="43">
        <v>48155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817364</v>
      </c>
      <c r="O21" s="44">
        <f t="shared" si="2"/>
        <v>130.21570814083159</v>
      </c>
      <c r="P21" s="9"/>
    </row>
    <row r="22" spans="1:119">
      <c r="A22" s="12"/>
      <c r="B22" s="42">
        <v>573</v>
      </c>
      <c r="C22" s="19" t="s">
        <v>36</v>
      </c>
      <c r="D22" s="43">
        <v>316307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316307</v>
      </c>
      <c r="O22" s="44">
        <f t="shared" si="2"/>
        <v>50.391429026605067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SUM(D24:D24)</f>
        <v>500000</v>
      </c>
      <c r="E23" s="29">
        <f t="shared" si="7"/>
        <v>540621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1040621</v>
      </c>
      <c r="O23" s="41">
        <f t="shared" si="2"/>
        <v>165.78317667675643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500000</v>
      </c>
      <c r="E24" s="43">
        <v>540621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1040621</v>
      </c>
      <c r="O24" s="44">
        <f t="shared" si="2"/>
        <v>165.78317667675643</v>
      </c>
      <c r="P24" s="9"/>
    </row>
    <row r="25" spans="1:119" ht="16.5" thickBot="1">
      <c r="A25" s="13" t="s">
        <v>10</v>
      </c>
      <c r="B25" s="21"/>
      <c r="C25" s="20"/>
      <c r="D25" s="14">
        <f>SUM(D5,D11,D13,D16,D20,D23)</f>
        <v>5639367</v>
      </c>
      <c r="E25" s="14">
        <f t="shared" ref="E25:M25" si="8">SUM(E5,E11,E13,E16,E20,E23)</f>
        <v>1065701</v>
      </c>
      <c r="F25" s="14">
        <f t="shared" si="8"/>
        <v>0</v>
      </c>
      <c r="G25" s="14">
        <f t="shared" si="8"/>
        <v>1994117</v>
      </c>
      <c r="H25" s="14">
        <f t="shared" si="8"/>
        <v>0</v>
      </c>
      <c r="I25" s="14">
        <f t="shared" si="8"/>
        <v>2996951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11696136</v>
      </c>
      <c r="O25" s="35">
        <f t="shared" si="2"/>
        <v>1863.332165046997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6277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2823859</v>
      </c>
      <c r="E5" s="24">
        <f t="shared" si="0"/>
        <v>80766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2904625</v>
      </c>
      <c r="O5" s="30">
        <f t="shared" ref="O5:O27" si="2">(N5/O$29)</f>
        <v>419.80416245122126</v>
      </c>
      <c r="P5" s="6"/>
    </row>
    <row r="6" spans="1:133">
      <c r="A6" s="12"/>
      <c r="B6" s="42">
        <v>511</v>
      </c>
      <c r="C6" s="19" t="s">
        <v>19</v>
      </c>
      <c r="D6" s="43">
        <v>154471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154471</v>
      </c>
      <c r="O6" s="44">
        <f t="shared" si="2"/>
        <v>22.325625090330973</v>
      </c>
      <c r="P6" s="9"/>
    </row>
    <row r="7" spans="1:133">
      <c r="A7" s="12"/>
      <c r="B7" s="42">
        <v>512</v>
      </c>
      <c r="C7" s="19" t="s">
        <v>20</v>
      </c>
      <c r="D7" s="43">
        <v>410001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410001</v>
      </c>
      <c r="O7" s="44">
        <f t="shared" si="2"/>
        <v>59.257262610203789</v>
      </c>
      <c r="P7" s="9"/>
    </row>
    <row r="8" spans="1:133">
      <c r="A8" s="12"/>
      <c r="B8" s="42">
        <v>513</v>
      </c>
      <c r="C8" s="19" t="s">
        <v>21</v>
      </c>
      <c r="D8" s="43">
        <v>1080048</v>
      </c>
      <c r="E8" s="43">
        <v>80766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1160814</v>
      </c>
      <c r="O8" s="44">
        <f t="shared" si="2"/>
        <v>167.77193236016765</v>
      </c>
      <c r="P8" s="9"/>
    </row>
    <row r="9" spans="1:133">
      <c r="A9" s="12"/>
      <c r="B9" s="42">
        <v>515</v>
      </c>
      <c r="C9" s="19" t="s">
        <v>22</v>
      </c>
      <c r="D9" s="43">
        <v>1130655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1130655</v>
      </c>
      <c r="O9" s="44">
        <f t="shared" si="2"/>
        <v>163.41306547188901</v>
      </c>
      <c r="P9" s="9"/>
    </row>
    <row r="10" spans="1:133">
      <c r="A10" s="12"/>
      <c r="B10" s="42">
        <v>519</v>
      </c>
      <c r="C10" s="19" t="s">
        <v>23</v>
      </c>
      <c r="D10" s="43">
        <v>48684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48684</v>
      </c>
      <c r="O10" s="44">
        <f t="shared" si="2"/>
        <v>7.0362769186298602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817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817</v>
      </c>
      <c r="O11" s="41">
        <f t="shared" si="2"/>
        <v>0.11808064749241221</v>
      </c>
      <c r="P11" s="10"/>
    </row>
    <row r="12" spans="1:133">
      <c r="A12" s="12"/>
      <c r="B12" s="42">
        <v>525</v>
      </c>
      <c r="C12" s="19" t="s">
        <v>25</v>
      </c>
      <c r="D12" s="43">
        <v>817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817</v>
      </c>
      <c r="O12" s="44">
        <f t="shared" si="2"/>
        <v>0.11808064749241221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301575</v>
      </c>
      <c r="E13" s="29">
        <f t="shared" si="4"/>
        <v>84847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2530739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2917161</v>
      </c>
      <c r="O13" s="41">
        <f t="shared" si="2"/>
        <v>421.61598496892617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2530739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2530739</v>
      </c>
      <c r="O14" s="44">
        <f t="shared" si="2"/>
        <v>365.76658476658474</v>
      </c>
      <c r="P14" s="9"/>
    </row>
    <row r="15" spans="1:133">
      <c r="A15" s="12"/>
      <c r="B15" s="42">
        <v>534</v>
      </c>
      <c r="C15" s="19" t="s">
        <v>28</v>
      </c>
      <c r="D15" s="43">
        <v>0</v>
      </c>
      <c r="E15" s="43">
        <v>84847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84847</v>
      </c>
      <c r="O15" s="44">
        <f t="shared" si="2"/>
        <v>12.262899262899262</v>
      </c>
      <c r="P15" s="9"/>
    </row>
    <row r="16" spans="1:133">
      <c r="A16" s="12"/>
      <c r="B16" s="42">
        <v>538</v>
      </c>
      <c r="C16" s="19" t="s">
        <v>29</v>
      </c>
      <c r="D16" s="43">
        <v>301575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301575</v>
      </c>
      <c r="O16" s="44">
        <f t="shared" si="2"/>
        <v>43.586500939442118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1024106</v>
      </c>
      <c r="E17" s="29">
        <f t="shared" si="5"/>
        <v>773146</v>
      </c>
      <c r="F17" s="29">
        <f t="shared" si="5"/>
        <v>0</v>
      </c>
      <c r="G17" s="29">
        <f t="shared" si="5"/>
        <v>1117489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2914741</v>
      </c>
      <c r="O17" s="41">
        <f t="shared" si="2"/>
        <v>421.26622344269401</v>
      </c>
      <c r="P17" s="10"/>
    </row>
    <row r="18" spans="1:119">
      <c r="A18" s="12"/>
      <c r="B18" s="42">
        <v>541</v>
      </c>
      <c r="C18" s="19" t="s">
        <v>31</v>
      </c>
      <c r="D18" s="43">
        <v>445998</v>
      </c>
      <c r="E18" s="43">
        <v>773146</v>
      </c>
      <c r="F18" s="43">
        <v>0</v>
      </c>
      <c r="G18" s="43">
        <v>1117489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2336633</v>
      </c>
      <c r="O18" s="44">
        <f t="shared" si="2"/>
        <v>337.71253071253074</v>
      </c>
      <c r="P18" s="9"/>
    </row>
    <row r="19" spans="1:119">
      <c r="A19" s="12"/>
      <c r="B19" s="42">
        <v>543</v>
      </c>
      <c r="C19" s="19" t="s">
        <v>32</v>
      </c>
      <c r="D19" s="43">
        <v>272308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272308</v>
      </c>
      <c r="O19" s="44">
        <f t="shared" si="2"/>
        <v>39.356554415377943</v>
      </c>
      <c r="P19" s="9"/>
    </row>
    <row r="20" spans="1:119">
      <c r="A20" s="12"/>
      <c r="B20" s="42">
        <v>549</v>
      </c>
      <c r="C20" s="19" t="s">
        <v>33</v>
      </c>
      <c r="D20" s="43">
        <v>305800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305800</v>
      </c>
      <c r="O20" s="44">
        <f t="shared" si="2"/>
        <v>44.197138314785377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850853</v>
      </c>
      <c r="E21" s="29">
        <f t="shared" si="6"/>
        <v>83408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934261</v>
      </c>
      <c r="O21" s="41">
        <f t="shared" si="2"/>
        <v>135.02832779303367</v>
      </c>
      <c r="P21" s="9"/>
    </row>
    <row r="22" spans="1:119">
      <c r="A22" s="12"/>
      <c r="B22" s="42">
        <v>572</v>
      </c>
      <c r="C22" s="19" t="s">
        <v>35</v>
      </c>
      <c r="D22" s="43">
        <v>572861</v>
      </c>
      <c r="E22" s="43">
        <v>83408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656269</v>
      </c>
      <c r="O22" s="44">
        <f t="shared" si="2"/>
        <v>94.850267379679138</v>
      </c>
      <c r="P22" s="9"/>
    </row>
    <row r="23" spans="1:119">
      <c r="A23" s="12"/>
      <c r="B23" s="42">
        <v>573</v>
      </c>
      <c r="C23" s="19" t="s">
        <v>36</v>
      </c>
      <c r="D23" s="43">
        <v>277992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277992</v>
      </c>
      <c r="O23" s="44">
        <f t="shared" si="2"/>
        <v>40.17806041335453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198233</v>
      </c>
      <c r="E24" s="29">
        <f t="shared" si="7"/>
        <v>473252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671485</v>
      </c>
      <c r="O24" s="41">
        <f t="shared" si="2"/>
        <v>97.049429108252639</v>
      </c>
      <c r="P24" s="9"/>
    </row>
    <row r="25" spans="1:119">
      <c r="A25" s="12"/>
      <c r="B25" s="42">
        <v>581</v>
      </c>
      <c r="C25" s="19" t="s">
        <v>37</v>
      </c>
      <c r="D25" s="43">
        <v>198233</v>
      </c>
      <c r="E25" s="43">
        <v>455670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653903</v>
      </c>
      <c r="O25" s="44">
        <f t="shared" si="2"/>
        <v>94.508310449486913</v>
      </c>
      <c r="P25" s="9"/>
    </row>
    <row r="26" spans="1:119" ht="15.75" thickBot="1">
      <c r="A26" s="12"/>
      <c r="B26" s="42">
        <v>590</v>
      </c>
      <c r="C26" s="19" t="s">
        <v>38</v>
      </c>
      <c r="D26" s="43">
        <v>0</v>
      </c>
      <c r="E26" s="43">
        <v>17582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17582</v>
      </c>
      <c r="O26" s="44">
        <f t="shared" si="2"/>
        <v>2.5411186587657175</v>
      </c>
      <c r="P26" s="9"/>
    </row>
    <row r="27" spans="1:119" ht="16.5" thickBot="1">
      <c r="A27" s="13" t="s">
        <v>10</v>
      </c>
      <c r="B27" s="21"/>
      <c r="C27" s="20"/>
      <c r="D27" s="14">
        <f>SUM(D5,D11,D13,D17,D21,D24)</f>
        <v>5199443</v>
      </c>
      <c r="E27" s="14">
        <f t="shared" ref="E27:M27" si="8">SUM(E5,E11,E13,E17,E21,E24)</f>
        <v>1495419</v>
      </c>
      <c r="F27" s="14">
        <f t="shared" si="8"/>
        <v>0</v>
      </c>
      <c r="G27" s="14">
        <f t="shared" si="8"/>
        <v>1117489</v>
      </c>
      <c r="H27" s="14">
        <f t="shared" si="8"/>
        <v>0</v>
      </c>
      <c r="I27" s="14">
        <f t="shared" si="8"/>
        <v>2530739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10343090</v>
      </c>
      <c r="O27" s="35">
        <f t="shared" si="2"/>
        <v>1494.8822084116202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6919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2875614</v>
      </c>
      <c r="E5" s="24">
        <f t="shared" si="0"/>
        <v>95108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2970722</v>
      </c>
      <c r="O5" s="30">
        <f t="shared" ref="O5:O27" si="2">(N5/O$29)</f>
        <v>428.79936489607388</v>
      </c>
      <c r="P5" s="6"/>
    </row>
    <row r="6" spans="1:133">
      <c r="A6" s="12"/>
      <c r="B6" s="42">
        <v>511</v>
      </c>
      <c r="C6" s="19" t="s">
        <v>19</v>
      </c>
      <c r="D6" s="43">
        <v>142367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142367</v>
      </c>
      <c r="O6" s="44">
        <f t="shared" si="2"/>
        <v>20.549509237875288</v>
      </c>
      <c r="P6" s="9"/>
    </row>
    <row r="7" spans="1:133">
      <c r="A7" s="12"/>
      <c r="B7" s="42">
        <v>512</v>
      </c>
      <c r="C7" s="19" t="s">
        <v>20</v>
      </c>
      <c r="D7" s="43">
        <v>184408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184408</v>
      </c>
      <c r="O7" s="44">
        <f t="shared" si="2"/>
        <v>26.617782909930717</v>
      </c>
      <c r="P7" s="9"/>
    </row>
    <row r="8" spans="1:133">
      <c r="A8" s="12"/>
      <c r="B8" s="42">
        <v>513</v>
      </c>
      <c r="C8" s="19" t="s">
        <v>21</v>
      </c>
      <c r="D8" s="43">
        <v>1201077</v>
      </c>
      <c r="E8" s="43">
        <v>95108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1296185</v>
      </c>
      <c r="O8" s="44">
        <f t="shared" si="2"/>
        <v>187.09367782909931</v>
      </c>
      <c r="P8" s="9"/>
    </row>
    <row r="9" spans="1:133">
      <c r="A9" s="12"/>
      <c r="B9" s="42">
        <v>514</v>
      </c>
      <c r="C9" s="19" t="s">
        <v>43</v>
      </c>
      <c r="D9" s="43">
        <v>230631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230631</v>
      </c>
      <c r="O9" s="44">
        <f t="shared" si="2"/>
        <v>33.289693995381064</v>
      </c>
      <c r="P9" s="9"/>
    </row>
    <row r="10" spans="1:133">
      <c r="A10" s="12"/>
      <c r="B10" s="42">
        <v>515</v>
      </c>
      <c r="C10" s="19" t="s">
        <v>22</v>
      </c>
      <c r="D10" s="43">
        <v>1068447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1068447</v>
      </c>
      <c r="O10" s="44">
        <f t="shared" si="2"/>
        <v>154.22156466512703</v>
      </c>
      <c r="P10" s="9"/>
    </row>
    <row r="11" spans="1:133">
      <c r="A11" s="12"/>
      <c r="B11" s="42">
        <v>519</v>
      </c>
      <c r="C11" s="19" t="s">
        <v>23</v>
      </c>
      <c r="D11" s="43">
        <v>48684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48684</v>
      </c>
      <c r="O11" s="44">
        <f t="shared" si="2"/>
        <v>7.0271362586605077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119898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119898</v>
      </c>
      <c r="O12" s="41">
        <f t="shared" si="2"/>
        <v>17.306293302540414</v>
      </c>
      <c r="P12" s="10"/>
    </row>
    <row r="13" spans="1:133">
      <c r="A13" s="12"/>
      <c r="B13" s="42">
        <v>525</v>
      </c>
      <c r="C13" s="19" t="s">
        <v>25</v>
      </c>
      <c r="D13" s="43">
        <v>119898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119898</v>
      </c>
      <c r="O13" s="44">
        <f t="shared" si="2"/>
        <v>17.306293302540414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600764</v>
      </c>
      <c r="E14" s="29">
        <f t="shared" si="4"/>
        <v>103800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2395892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3100456</v>
      </c>
      <c r="O14" s="41">
        <f t="shared" si="2"/>
        <v>447.52540415704385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2395892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2395892</v>
      </c>
      <c r="O15" s="44">
        <f t="shared" si="2"/>
        <v>345.82736720554271</v>
      </c>
      <c r="P15" s="9"/>
    </row>
    <row r="16" spans="1:133">
      <c r="A16" s="12"/>
      <c r="B16" s="42">
        <v>534</v>
      </c>
      <c r="C16" s="19" t="s">
        <v>28</v>
      </c>
      <c r="D16" s="43">
        <v>0</v>
      </c>
      <c r="E16" s="43">
        <v>73585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73585</v>
      </c>
      <c r="O16" s="44">
        <f t="shared" si="2"/>
        <v>10.621391454965359</v>
      </c>
      <c r="P16" s="9"/>
    </row>
    <row r="17" spans="1:119">
      <c r="A17" s="12"/>
      <c r="B17" s="42">
        <v>538</v>
      </c>
      <c r="C17" s="19" t="s">
        <v>29</v>
      </c>
      <c r="D17" s="43">
        <v>600764</v>
      </c>
      <c r="E17" s="43">
        <v>30215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630979</v>
      </c>
      <c r="O17" s="44">
        <f t="shared" si="2"/>
        <v>91.076645496535804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660673</v>
      </c>
      <c r="E18" s="29">
        <f t="shared" si="5"/>
        <v>736199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1396872</v>
      </c>
      <c r="O18" s="41">
        <f t="shared" si="2"/>
        <v>201.6270207852194</v>
      </c>
      <c r="P18" s="10"/>
    </row>
    <row r="19" spans="1:119">
      <c r="A19" s="12"/>
      <c r="B19" s="42">
        <v>541</v>
      </c>
      <c r="C19" s="19" t="s">
        <v>31</v>
      </c>
      <c r="D19" s="43">
        <v>121762</v>
      </c>
      <c r="E19" s="43">
        <v>736199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857961</v>
      </c>
      <c r="O19" s="44">
        <f t="shared" si="2"/>
        <v>123.83963625866051</v>
      </c>
      <c r="P19" s="9"/>
    </row>
    <row r="20" spans="1:119">
      <c r="A20" s="12"/>
      <c r="B20" s="42">
        <v>543</v>
      </c>
      <c r="C20" s="19" t="s">
        <v>32</v>
      </c>
      <c r="D20" s="43">
        <v>220919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220919</v>
      </c>
      <c r="O20" s="44">
        <f t="shared" si="2"/>
        <v>31.887846420323324</v>
      </c>
      <c r="P20" s="9"/>
    </row>
    <row r="21" spans="1:119">
      <c r="A21" s="12"/>
      <c r="B21" s="42">
        <v>549</v>
      </c>
      <c r="C21" s="19" t="s">
        <v>33</v>
      </c>
      <c r="D21" s="43">
        <v>317992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317992</v>
      </c>
      <c r="O21" s="44">
        <f t="shared" si="2"/>
        <v>45.899538106235568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1451310</v>
      </c>
      <c r="E22" s="29">
        <f t="shared" si="6"/>
        <v>74635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1525945</v>
      </c>
      <c r="O22" s="41">
        <f t="shared" si="2"/>
        <v>220.25765011547344</v>
      </c>
      <c r="P22" s="9"/>
    </row>
    <row r="23" spans="1:119">
      <c r="A23" s="12"/>
      <c r="B23" s="42">
        <v>572</v>
      </c>
      <c r="C23" s="19" t="s">
        <v>35</v>
      </c>
      <c r="D23" s="43">
        <v>582807</v>
      </c>
      <c r="E23" s="43">
        <v>74635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657442</v>
      </c>
      <c r="O23" s="44">
        <f t="shared" si="2"/>
        <v>94.896362586605079</v>
      </c>
      <c r="P23" s="9"/>
    </row>
    <row r="24" spans="1:119">
      <c r="A24" s="12"/>
      <c r="B24" s="42">
        <v>573</v>
      </c>
      <c r="C24" s="19" t="s">
        <v>36</v>
      </c>
      <c r="D24" s="43">
        <v>868503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868503</v>
      </c>
      <c r="O24" s="44">
        <f t="shared" si="2"/>
        <v>125.36128752886836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677045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677045</v>
      </c>
      <c r="O25" s="41">
        <f t="shared" si="2"/>
        <v>97.725894919168596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0</v>
      </c>
      <c r="E26" s="43">
        <v>677045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677045</v>
      </c>
      <c r="O26" s="44">
        <f t="shared" si="2"/>
        <v>97.725894919168596</v>
      </c>
      <c r="P26" s="9"/>
    </row>
    <row r="27" spans="1:119" ht="16.5" thickBot="1">
      <c r="A27" s="13" t="s">
        <v>10</v>
      </c>
      <c r="B27" s="21"/>
      <c r="C27" s="20"/>
      <c r="D27" s="14">
        <f>SUM(D5,D12,D14,D18,D22,D25)</f>
        <v>5708259</v>
      </c>
      <c r="E27" s="14">
        <f t="shared" ref="E27:M27" si="8">SUM(E5,E12,E14,E18,E22,E25)</f>
        <v>1686787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2395892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9790938</v>
      </c>
      <c r="O27" s="35">
        <f t="shared" si="2"/>
        <v>1413.2416281755197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54</v>
      </c>
      <c r="M29" s="93"/>
      <c r="N29" s="93"/>
      <c r="O29" s="39">
        <v>6928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2690441</v>
      </c>
      <c r="E5" s="24">
        <f t="shared" si="0"/>
        <v>9545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2699986</v>
      </c>
      <c r="O5" s="30">
        <f t="shared" ref="O5:O30" si="2">(N5/O$32)</f>
        <v>383.68424044337075</v>
      </c>
      <c r="P5" s="6"/>
    </row>
    <row r="6" spans="1:133">
      <c r="A6" s="12"/>
      <c r="B6" s="42">
        <v>511</v>
      </c>
      <c r="C6" s="19" t="s">
        <v>19</v>
      </c>
      <c r="D6" s="43">
        <v>134635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134635</v>
      </c>
      <c r="O6" s="44">
        <f t="shared" si="2"/>
        <v>19.132442802330537</v>
      </c>
      <c r="P6" s="9"/>
    </row>
    <row r="7" spans="1:133">
      <c r="A7" s="12"/>
      <c r="B7" s="42">
        <v>512</v>
      </c>
      <c r="C7" s="19" t="s">
        <v>20</v>
      </c>
      <c r="D7" s="43">
        <v>175258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175258</v>
      </c>
      <c r="O7" s="44">
        <f t="shared" si="2"/>
        <v>24.905215290606794</v>
      </c>
      <c r="P7" s="9"/>
    </row>
    <row r="8" spans="1:133">
      <c r="A8" s="12"/>
      <c r="B8" s="42">
        <v>513</v>
      </c>
      <c r="C8" s="19" t="s">
        <v>21</v>
      </c>
      <c r="D8" s="43">
        <v>1132910</v>
      </c>
      <c r="E8" s="43">
        <v>9545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1142455</v>
      </c>
      <c r="O8" s="44">
        <f t="shared" si="2"/>
        <v>162.3497228932784</v>
      </c>
      <c r="P8" s="9"/>
    </row>
    <row r="9" spans="1:133">
      <c r="A9" s="12"/>
      <c r="B9" s="42">
        <v>514</v>
      </c>
      <c r="C9" s="19" t="s">
        <v>43</v>
      </c>
      <c r="D9" s="43">
        <v>274818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274818</v>
      </c>
      <c r="O9" s="44">
        <f t="shared" si="2"/>
        <v>39.053289754156602</v>
      </c>
      <c r="P9" s="9"/>
    </row>
    <row r="10" spans="1:133">
      <c r="A10" s="12"/>
      <c r="B10" s="42">
        <v>515</v>
      </c>
      <c r="C10" s="19" t="s">
        <v>22</v>
      </c>
      <c r="D10" s="43">
        <v>972820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972820</v>
      </c>
      <c r="O10" s="44">
        <f t="shared" si="2"/>
        <v>138.24356970299843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130315</v>
      </c>
      <c r="E11" s="29">
        <f t="shared" si="3"/>
        <v>7756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138071</v>
      </c>
      <c r="O11" s="41">
        <f t="shared" si="2"/>
        <v>19.620719056416085</v>
      </c>
      <c r="P11" s="10"/>
    </row>
    <row r="12" spans="1:133">
      <c r="A12" s="12"/>
      <c r="B12" s="42">
        <v>521</v>
      </c>
      <c r="C12" s="19" t="s">
        <v>69</v>
      </c>
      <c r="D12" s="43">
        <v>52950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52950</v>
      </c>
      <c r="O12" s="44">
        <f t="shared" si="2"/>
        <v>7.5245132869120361</v>
      </c>
      <c r="P12" s="9"/>
    </row>
    <row r="13" spans="1:133">
      <c r="A13" s="12"/>
      <c r="B13" s="42">
        <v>525</v>
      </c>
      <c r="C13" s="19" t="s">
        <v>25</v>
      </c>
      <c r="D13" s="43">
        <v>77365</v>
      </c>
      <c r="E13" s="43">
        <v>7756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85121</v>
      </c>
      <c r="O13" s="44">
        <f t="shared" si="2"/>
        <v>12.096205769504049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605867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2212716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2818583</v>
      </c>
      <c r="O14" s="41">
        <f t="shared" si="2"/>
        <v>400.53758703993179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2212716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2212716</v>
      </c>
      <c r="O15" s="44">
        <f t="shared" si="2"/>
        <v>314.44024442233905</v>
      </c>
      <c r="P15" s="9"/>
    </row>
    <row r="16" spans="1:133">
      <c r="A16" s="12"/>
      <c r="B16" s="42">
        <v>538</v>
      </c>
      <c r="C16" s="19" t="s">
        <v>29</v>
      </c>
      <c r="D16" s="43">
        <v>605867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605867</v>
      </c>
      <c r="O16" s="44">
        <f t="shared" si="2"/>
        <v>86.09734261759273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428157</v>
      </c>
      <c r="E17" s="29">
        <f t="shared" si="5"/>
        <v>484057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ref="N17:N22" si="6">SUM(D17:M17)</f>
        <v>912214</v>
      </c>
      <c r="O17" s="41">
        <f t="shared" si="2"/>
        <v>129.63109279522524</v>
      </c>
      <c r="P17" s="10"/>
    </row>
    <row r="18" spans="1:119">
      <c r="A18" s="12"/>
      <c r="B18" s="42">
        <v>541</v>
      </c>
      <c r="C18" s="19" t="s">
        <v>31</v>
      </c>
      <c r="D18" s="43">
        <v>69724</v>
      </c>
      <c r="E18" s="43">
        <v>484057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6"/>
        <v>553781</v>
      </c>
      <c r="O18" s="44">
        <f t="shared" si="2"/>
        <v>78.695608924257499</v>
      </c>
      <c r="P18" s="9"/>
    </row>
    <row r="19" spans="1:119">
      <c r="A19" s="12"/>
      <c r="B19" s="42">
        <v>545</v>
      </c>
      <c r="C19" s="19" t="s">
        <v>47</v>
      </c>
      <c r="D19" s="43">
        <v>333815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333815</v>
      </c>
      <c r="O19" s="44">
        <f t="shared" si="2"/>
        <v>47.437118090095211</v>
      </c>
      <c r="P19" s="9"/>
    </row>
    <row r="20" spans="1:119">
      <c r="A20" s="12"/>
      <c r="B20" s="42">
        <v>549</v>
      </c>
      <c r="C20" s="19" t="s">
        <v>33</v>
      </c>
      <c r="D20" s="43">
        <v>24618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24618</v>
      </c>
      <c r="O20" s="44">
        <f t="shared" si="2"/>
        <v>3.4983657808725308</v>
      </c>
      <c r="P20" s="9"/>
    </row>
    <row r="21" spans="1:119" ht="15.75">
      <c r="A21" s="26" t="s">
        <v>70</v>
      </c>
      <c r="B21" s="27"/>
      <c r="C21" s="28"/>
      <c r="D21" s="29">
        <f t="shared" ref="D21:M21" si="7">SUM(D22:D22)</f>
        <v>94421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6"/>
        <v>94421</v>
      </c>
      <c r="O21" s="41">
        <f t="shared" si="2"/>
        <v>13.41779167258775</v>
      </c>
      <c r="P21" s="10"/>
    </row>
    <row r="22" spans="1:119">
      <c r="A22" s="90"/>
      <c r="B22" s="91">
        <v>552</v>
      </c>
      <c r="C22" s="92" t="s">
        <v>71</v>
      </c>
      <c r="D22" s="43">
        <v>94421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94421</v>
      </c>
      <c r="O22" s="44">
        <f t="shared" si="2"/>
        <v>13.41779167258775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SUM(D24:D27)</f>
        <v>1184067</v>
      </c>
      <c r="E23" s="29">
        <f t="shared" si="8"/>
        <v>247645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ref="N23:N30" si="9">SUM(D23:M23)</f>
        <v>1431712</v>
      </c>
      <c r="O23" s="41">
        <f t="shared" si="2"/>
        <v>203.45488134148076</v>
      </c>
      <c r="P23" s="9"/>
    </row>
    <row r="24" spans="1:119">
      <c r="A24" s="12"/>
      <c r="B24" s="42">
        <v>572</v>
      </c>
      <c r="C24" s="19" t="s">
        <v>35</v>
      </c>
      <c r="D24" s="43">
        <v>539979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9"/>
        <v>539979</v>
      </c>
      <c r="O24" s="44">
        <f t="shared" si="2"/>
        <v>76.734261759272414</v>
      </c>
      <c r="P24" s="9"/>
    </row>
    <row r="25" spans="1:119">
      <c r="A25" s="12"/>
      <c r="B25" s="42">
        <v>573</v>
      </c>
      <c r="C25" s="19" t="s">
        <v>36</v>
      </c>
      <c r="D25" s="43">
        <v>547726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9"/>
        <v>547726</v>
      </c>
      <c r="O25" s="44">
        <f t="shared" si="2"/>
        <v>77.835157027142245</v>
      </c>
      <c r="P25" s="9"/>
    </row>
    <row r="26" spans="1:119">
      <c r="A26" s="12"/>
      <c r="B26" s="42">
        <v>574</v>
      </c>
      <c r="C26" s="19" t="s">
        <v>72</v>
      </c>
      <c r="D26" s="43">
        <v>96362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9"/>
        <v>96362</v>
      </c>
      <c r="O26" s="44">
        <f t="shared" si="2"/>
        <v>13.693619440102315</v>
      </c>
      <c r="P26" s="9"/>
    </row>
    <row r="27" spans="1:119">
      <c r="A27" s="12"/>
      <c r="B27" s="42">
        <v>579</v>
      </c>
      <c r="C27" s="19" t="s">
        <v>73</v>
      </c>
      <c r="D27" s="43">
        <v>0</v>
      </c>
      <c r="E27" s="43">
        <v>247645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9"/>
        <v>247645</v>
      </c>
      <c r="O27" s="44">
        <f t="shared" si="2"/>
        <v>35.19184311496376</v>
      </c>
      <c r="P27" s="9"/>
    </row>
    <row r="28" spans="1:119" ht="15.75">
      <c r="A28" s="26" t="s">
        <v>39</v>
      </c>
      <c r="B28" s="27"/>
      <c r="C28" s="28"/>
      <c r="D28" s="29">
        <f t="shared" ref="D28:M28" si="10">SUM(D29:D29)</f>
        <v>63960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9"/>
        <v>63960</v>
      </c>
      <c r="O28" s="41">
        <f t="shared" si="2"/>
        <v>9.0891004689498374</v>
      </c>
      <c r="P28" s="9"/>
    </row>
    <row r="29" spans="1:119" ht="15.75" thickBot="1">
      <c r="A29" s="12"/>
      <c r="B29" s="42">
        <v>581</v>
      </c>
      <c r="C29" s="19" t="s">
        <v>37</v>
      </c>
      <c r="D29" s="43">
        <v>63960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63960</v>
      </c>
      <c r="O29" s="44">
        <f t="shared" si="2"/>
        <v>9.0891004689498374</v>
      </c>
      <c r="P29" s="9"/>
    </row>
    <row r="30" spans="1:119" ht="16.5" thickBot="1">
      <c r="A30" s="13" t="s">
        <v>10</v>
      </c>
      <c r="B30" s="21"/>
      <c r="C30" s="20"/>
      <c r="D30" s="14">
        <f>SUM(D5,D11,D14,D17,D21,D23,D28)</f>
        <v>5197228</v>
      </c>
      <c r="E30" s="14">
        <f t="shared" ref="E30:M30" si="11">SUM(E5,E11,E14,E17,E21,E23,E28)</f>
        <v>749003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2212716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9"/>
        <v>8158947</v>
      </c>
      <c r="O30" s="35">
        <f t="shared" si="2"/>
        <v>1159.4354128179623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74</v>
      </c>
      <c r="M32" s="93"/>
      <c r="N32" s="93"/>
      <c r="O32" s="39">
        <v>7037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2874599</v>
      </c>
      <c r="E5" s="24">
        <f t="shared" si="0"/>
        <v>549015</v>
      </c>
      <c r="F5" s="24">
        <f t="shared" si="0"/>
        <v>0</v>
      </c>
      <c r="G5" s="24">
        <f t="shared" si="0"/>
        <v>18928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3442542</v>
      </c>
      <c r="P5" s="30">
        <f t="shared" ref="P5:P27" si="1">(O5/P$29)</f>
        <v>616.50107449856739</v>
      </c>
      <c r="Q5" s="6"/>
    </row>
    <row r="6" spans="1:134">
      <c r="A6" s="12"/>
      <c r="B6" s="42">
        <v>511</v>
      </c>
      <c r="C6" s="19" t="s">
        <v>19</v>
      </c>
      <c r="D6" s="43">
        <v>119652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119652</v>
      </c>
      <c r="P6" s="44">
        <f t="shared" si="1"/>
        <v>21.427650429799428</v>
      </c>
      <c r="Q6" s="9"/>
    </row>
    <row r="7" spans="1:134">
      <c r="A7" s="12"/>
      <c r="B7" s="42">
        <v>512</v>
      </c>
      <c r="C7" s="19" t="s">
        <v>20</v>
      </c>
      <c r="D7" s="43">
        <v>338751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338751</v>
      </c>
      <c r="P7" s="44">
        <f t="shared" si="1"/>
        <v>60.664577363896846</v>
      </c>
      <c r="Q7" s="9"/>
    </row>
    <row r="8" spans="1:134">
      <c r="A8" s="12"/>
      <c r="B8" s="42">
        <v>513</v>
      </c>
      <c r="C8" s="19" t="s">
        <v>21</v>
      </c>
      <c r="D8" s="43">
        <v>1058435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1058435</v>
      </c>
      <c r="P8" s="44">
        <f t="shared" si="1"/>
        <v>189.54781518624642</v>
      </c>
      <c r="Q8" s="9"/>
    </row>
    <row r="9" spans="1:134">
      <c r="A9" s="12"/>
      <c r="B9" s="42">
        <v>514</v>
      </c>
      <c r="C9" s="19" t="s">
        <v>43</v>
      </c>
      <c r="D9" s="43">
        <v>327893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327893</v>
      </c>
      <c r="P9" s="44">
        <f t="shared" si="1"/>
        <v>58.720093123209168</v>
      </c>
      <c r="Q9" s="9"/>
    </row>
    <row r="10" spans="1:134">
      <c r="A10" s="12"/>
      <c r="B10" s="42">
        <v>515</v>
      </c>
      <c r="C10" s="19" t="s">
        <v>22</v>
      </c>
      <c r="D10" s="43">
        <v>872491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872491</v>
      </c>
      <c r="P10" s="44">
        <f t="shared" si="1"/>
        <v>156.248388252149</v>
      </c>
      <c r="Q10" s="9"/>
    </row>
    <row r="11" spans="1:134">
      <c r="A11" s="12"/>
      <c r="B11" s="42">
        <v>517</v>
      </c>
      <c r="C11" s="19" t="s">
        <v>92</v>
      </c>
      <c r="D11" s="43">
        <v>0</v>
      </c>
      <c r="E11" s="43">
        <v>0</v>
      </c>
      <c r="F11" s="43">
        <v>0</v>
      </c>
      <c r="G11" s="43">
        <v>18928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18928</v>
      </c>
      <c r="P11" s="44">
        <f t="shared" si="1"/>
        <v>3.3896848137535818</v>
      </c>
      <c r="Q11" s="9"/>
    </row>
    <row r="12" spans="1:134">
      <c r="A12" s="12"/>
      <c r="B12" s="42">
        <v>519</v>
      </c>
      <c r="C12" s="19" t="s">
        <v>23</v>
      </c>
      <c r="D12" s="43">
        <v>157377</v>
      </c>
      <c r="E12" s="43">
        <v>549015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706392</v>
      </c>
      <c r="P12" s="44">
        <f t="shared" si="1"/>
        <v>126.5028653295129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SUM(D14:D14)</f>
        <v>209719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209719</v>
      </c>
      <c r="P13" s="41">
        <f t="shared" si="1"/>
        <v>37.557127507163322</v>
      </c>
      <c r="Q13" s="10"/>
    </row>
    <row r="14" spans="1:134">
      <c r="A14" s="12"/>
      <c r="B14" s="42">
        <v>524</v>
      </c>
      <c r="C14" s="19" t="s">
        <v>82</v>
      </c>
      <c r="D14" s="43">
        <v>209719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209719</v>
      </c>
      <c r="P14" s="44">
        <f t="shared" si="1"/>
        <v>37.557127507163322</v>
      </c>
      <c r="Q14" s="9"/>
    </row>
    <row r="15" spans="1:134" ht="15.75">
      <c r="A15" s="26" t="s">
        <v>26</v>
      </c>
      <c r="B15" s="27"/>
      <c r="C15" s="28"/>
      <c r="D15" s="29">
        <f t="shared" ref="D15:N15" si="5">SUM(D16:D17)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4574405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40">
        <f t="shared" si="4"/>
        <v>4574405</v>
      </c>
      <c r="P15" s="41">
        <f t="shared" si="1"/>
        <v>819.19860315186247</v>
      </c>
      <c r="Q15" s="10"/>
    </row>
    <row r="16" spans="1:134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3976377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3976377</v>
      </c>
      <c r="P16" s="44">
        <f t="shared" si="1"/>
        <v>712.10189828080229</v>
      </c>
      <c r="Q16" s="9"/>
    </row>
    <row r="17" spans="1:120">
      <c r="A17" s="12"/>
      <c r="B17" s="42">
        <v>538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598028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598028</v>
      </c>
      <c r="P17" s="44">
        <f t="shared" si="1"/>
        <v>107.09670487106017</v>
      </c>
      <c r="Q17" s="9"/>
    </row>
    <row r="18" spans="1:120" ht="15.75">
      <c r="A18" s="26" t="s">
        <v>30</v>
      </c>
      <c r="B18" s="27"/>
      <c r="C18" s="28"/>
      <c r="D18" s="29">
        <f t="shared" ref="D18:N18" si="6">SUM(D19:D21)</f>
        <v>1871609</v>
      </c>
      <c r="E18" s="29">
        <f t="shared" si="6"/>
        <v>375345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4"/>
        <v>2246954</v>
      </c>
      <c r="P18" s="41">
        <f t="shared" si="1"/>
        <v>402.39147564469914</v>
      </c>
      <c r="Q18" s="10"/>
    </row>
    <row r="19" spans="1:120">
      <c r="A19" s="12"/>
      <c r="B19" s="42">
        <v>541</v>
      </c>
      <c r="C19" s="19" t="s">
        <v>31</v>
      </c>
      <c r="D19" s="43">
        <v>1075073</v>
      </c>
      <c r="E19" s="43">
        <v>375345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1450418</v>
      </c>
      <c r="P19" s="44">
        <f t="shared" si="1"/>
        <v>259.74534383954153</v>
      </c>
      <c r="Q19" s="9"/>
    </row>
    <row r="20" spans="1:120">
      <c r="A20" s="12"/>
      <c r="B20" s="42">
        <v>543</v>
      </c>
      <c r="C20" s="19" t="s">
        <v>32</v>
      </c>
      <c r="D20" s="43">
        <v>242706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242706</v>
      </c>
      <c r="P20" s="44">
        <f t="shared" si="1"/>
        <v>43.464541547277939</v>
      </c>
      <c r="Q20" s="9"/>
    </row>
    <row r="21" spans="1:120">
      <c r="A21" s="12"/>
      <c r="B21" s="42">
        <v>545</v>
      </c>
      <c r="C21" s="19" t="s">
        <v>47</v>
      </c>
      <c r="D21" s="43">
        <v>553830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553830</v>
      </c>
      <c r="P21" s="44">
        <f t="shared" si="1"/>
        <v>99.181590257879662</v>
      </c>
      <c r="Q21" s="9"/>
    </row>
    <row r="22" spans="1:120" ht="15.75">
      <c r="A22" s="26" t="s">
        <v>34</v>
      </c>
      <c r="B22" s="27"/>
      <c r="C22" s="28"/>
      <c r="D22" s="29">
        <f t="shared" ref="D22:N22" si="7">SUM(D23:D24)</f>
        <v>1656954</v>
      </c>
      <c r="E22" s="29">
        <f t="shared" si="7"/>
        <v>831741</v>
      </c>
      <c r="F22" s="29">
        <f t="shared" si="7"/>
        <v>0</v>
      </c>
      <c r="G22" s="29">
        <f t="shared" si="7"/>
        <v>1256838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3745533</v>
      </c>
      <c r="P22" s="41">
        <f t="shared" si="1"/>
        <v>670.76164040114611</v>
      </c>
      <c r="Q22" s="9"/>
    </row>
    <row r="23" spans="1:120">
      <c r="A23" s="12"/>
      <c r="B23" s="42">
        <v>572</v>
      </c>
      <c r="C23" s="19" t="s">
        <v>35</v>
      </c>
      <c r="D23" s="43">
        <v>1098954</v>
      </c>
      <c r="E23" s="43">
        <v>0</v>
      </c>
      <c r="F23" s="43">
        <v>0</v>
      </c>
      <c r="G23" s="43">
        <v>1256838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2355792</v>
      </c>
      <c r="P23" s="44">
        <f t="shared" si="1"/>
        <v>421.88252148997134</v>
      </c>
      <c r="Q23" s="9"/>
    </row>
    <row r="24" spans="1:120">
      <c r="A24" s="12"/>
      <c r="B24" s="42">
        <v>573</v>
      </c>
      <c r="C24" s="19" t="s">
        <v>36</v>
      </c>
      <c r="D24" s="43">
        <v>558000</v>
      </c>
      <c r="E24" s="43">
        <v>831741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1389741</v>
      </c>
      <c r="P24" s="44">
        <f t="shared" si="1"/>
        <v>248.87911891117477</v>
      </c>
      <c r="Q24" s="9"/>
    </row>
    <row r="25" spans="1:120" ht="15.75">
      <c r="A25" s="26" t="s">
        <v>39</v>
      </c>
      <c r="B25" s="27"/>
      <c r="C25" s="28"/>
      <c r="D25" s="29">
        <f t="shared" ref="D25:N25" si="8">SUM(D26:D26)</f>
        <v>1363245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1363245</v>
      </c>
      <c r="P25" s="41">
        <f t="shared" si="1"/>
        <v>244.13413323782234</v>
      </c>
      <c r="Q25" s="9"/>
    </row>
    <row r="26" spans="1:120" ht="15.75" thickBot="1">
      <c r="A26" s="12"/>
      <c r="B26" s="42">
        <v>581</v>
      </c>
      <c r="C26" s="19" t="s">
        <v>93</v>
      </c>
      <c r="D26" s="43">
        <v>1363245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1363245</v>
      </c>
      <c r="P26" s="44">
        <f t="shared" si="1"/>
        <v>244.13413323782234</v>
      </c>
      <c r="Q26" s="9"/>
    </row>
    <row r="27" spans="1:120" ht="16.5" thickBot="1">
      <c r="A27" s="13" t="s">
        <v>10</v>
      </c>
      <c r="B27" s="21"/>
      <c r="C27" s="20"/>
      <c r="D27" s="14">
        <f>SUM(D5,D13,D15,D18,D22,D25)</f>
        <v>7976126</v>
      </c>
      <c r="E27" s="14">
        <f t="shared" ref="E27:N27" si="9">SUM(E5,E13,E15,E18,E22,E25)</f>
        <v>1756101</v>
      </c>
      <c r="F27" s="14">
        <f t="shared" si="9"/>
        <v>0</v>
      </c>
      <c r="G27" s="14">
        <f t="shared" si="9"/>
        <v>1275766</v>
      </c>
      <c r="H27" s="14">
        <f t="shared" si="9"/>
        <v>0</v>
      </c>
      <c r="I27" s="14">
        <f t="shared" si="9"/>
        <v>4574405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15582398</v>
      </c>
      <c r="P27" s="35">
        <f t="shared" si="1"/>
        <v>2790.5440544412609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94</v>
      </c>
      <c r="N29" s="93"/>
      <c r="O29" s="93"/>
      <c r="P29" s="39">
        <v>5584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3178859</v>
      </c>
      <c r="E5" s="24">
        <f t="shared" si="0"/>
        <v>0</v>
      </c>
      <c r="F5" s="24">
        <f t="shared" si="0"/>
        <v>0</v>
      </c>
      <c r="G5" s="24">
        <f t="shared" si="0"/>
        <v>695432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3874291</v>
      </c>
      <c r="O5" s="30">
        <f t="shared" ref="O5:O27" si="2">(N5/O$29)</f>
        <v>590.77325404086616</v>
      </c>
      <c r="P5" s="6"/>
    </row>
    <row r="6" spans="1:133">
      <c r="A6" s="12"/>
      <c r="B6" s="42">
        <v>511</v>
      </c>
      <c r="C6" s="19" t="s">
        <v>19</v>
      </c>
      <c r="D6" s="43">
        <v>216220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216220</v>
      </c>
      <c r="O6" s="44">
        <f t="shared" si="2"/>
        <v>32.970417810308021</v>
      </c>
      <c r="P6" s="9"/>
    </row>
    <row r="7" spans="1:133">
      <c r="A7" s="12"/>
      <c r="B7" s="42">
        <v>512</v>
      </c>
      <c r="C7" s="19" t="s">
        <v>20</v>
      </c>
      <c r="D7" s="43">
        <v>287032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287032</v>
      </c>
      <c r="O7" s="44">
        <f t="shared" si="2"/>
        <v>43.768222018908205</v>
      </c>
      <c r="P7" s="9"/>
    </row>
    <row r="8" spans="1:133">
      <c r="A8" s="12"/>
      <c r="B8" s="42">
        <v>513</v>
      </c>
      <c r="C8" s="19" t="s">
        <v>21</v>
      </c>
      <c r="D8" s="43">
        <v>854631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854631</v>
      </c>
      <c r="O8" s="44">
        <f t="shared" si="2"/>
        <v>130.3188472095151</v>
      </c>
      <c r="P8" s="9"/>
    </row>
    <row r="9" spans="1:133">
      <c r="A9" s="12"/>
      <c r="B9" s="42">
        <v>514</v>
      </c>
      <c r="C9" s="19" t="s">
        <v>43</v>
      </c>
      <c r="D9" s="43">
        <v>220475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220475</v>
      </c>
      <c r="O9" s="44">
        <f t="shared" si="2"/>
        <v>33.619243671851173</v>
      </c>
      <c r="P9" s="9"/>
    </row>
    <row r="10" spans="1:133">
      <c r="A10" s="12"/>
      <c r="B10" s="42">
        <v>515</v>
      </c>
      <c r="C10" s="19" t="s">
        <v>22</v>
      </c>
      <c r="D10" s="43">
        <v>993801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993801</v>
      </c>
      <c r="O10" s="44">
        <f t="shared" si="2"/>
        <v>151.5402561756633</v>
      </c>
      <c r="P10" s="9"/>
    </row>
    <row r="11" spans="1:133">
      <c r="A11" s="12"/>
      <c r="B11" s="42">
        <v>519</v>
      </c>
      <c r="C11" s="19" t="s">
        <v>59</v>
      </c>
      <c r="D11" s="43">
        <v>606700</v>
      </c>
      <c r="E11" s="43">
        <v>0</v>
      </c>
      <c r="F11" s="43">
        <v>0</v>
      </c>
      <c r="G11" s="43">
        <v>695432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1302132</v>
      </c>
      <c r="O11" s="44">
        <f t="shared" si="2"/>
        <v>198.55626715462031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214311</v>
      </c>
      <c r="E12" s="29">
        <f t="shared" si="3"/>
        <v>719838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934149</v>
      </c>
      <c r="O12" s="41">
        <f t="shared" si="2"/>
        <v>142.44419030192131</v>
      </c>
      <c r="P12" s="10"/>
    </row>
    <row r="13" spans="1:133">
      <c r="A13" s="12"/>
      <c r="B13" s="42">
        <v>524</v>
      </c>
      <c r="C13" s="19" t="s">
        <v>82</v>
      </c>
      <c r="D13" s="43">
        <v>214311</v>
      </c>
      <c r="E13" s="43">
        <v>719838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934149</v>
      </c>
      <c r="O13" s="44">
        <f t="shared" si="2"/>
        <v>142.44419030192131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3976982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3976982</v>
      </c>
      <c r="O14" s="41">
        <f t="shared" si="2"/>
        <v>606.43214394632514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3618996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3618996</v>
      </c>
      <c r="O15" s="44">
        <f t="shared" si="2"/>
        <v>551.84446477584629</v>
      </c>
      <c r="P15" s="9"/>
    </row>
    <row r="16" spans="1:133">
      <c r="A16" s="12"/>
      <c r="B16" s="42">
        <v>538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357986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357986</v>
      </c>
      <c r="O16" s="44">
        <f t="shared" si="2"/>
        <v>54.587679170478808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1260136</v>
      </c>
      <c r="E17" s="29">
        <f t="shared" si="5"/>
        <v>647288</v>
      </c>
      <c r="F17" s="29">
        <f t="shared" si="5"/>
        <v>0</v>
      </c>
      <c r="G17" s="29">
        <f t="shared" si="5"/>
        <v>311675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2219099</v>
      </c>
      <c r="O17" s="41">
        <f t="shared" si="2"/>
        <v>338.38045135712105</v>
      </c>
      <c r="P17" s="10"/>
    </row>
    <row r="18" spans="1:119">
      <c r="A18" s="12"/>
      <c r="B18" s="42">
        <v>541</v>
      </c>
      <c r="C18" s="19" t="s">
        <v>61</v>
      </c>
      <c r="D18" s="43">
        <v>1260136</v>
      </c>
      <c r="E18" s="43">
        <v>647288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1907424</v>
      </c>
      <c r="O18" s="44">
        <f t="shared" si="2"/>
        <v>290.85452881976209</v>
      </c>
      <c r="P18" s="9"/>
    </row>
    <row r="19" spans="1:119">
      <c r="A19" s="12"/>
      <c r="B19" s="42">
        <v>543</v>
      </c>
      <c r="C19" s="19" t="s">
        <v>62</v>
      </c>
      <c r="D19" s="43">
        <v>0</v>
      </c>
      <c r="E19" s="43">
        <v>0</v>
      </c>
      <c r="F19" s="43">
        <v>0</v>
      </c>
      <c r="G19" s="43">
        <v>302300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302300</v>
      </c>
      <c r="O19" s="44">
        <f t="shared" si="2"/>
        <v>46.096370844769744</v>
      </c>
      <c r="P19" s="9"/>
    </row>
    <row r="20" spans="1:119">
      <c r="A20" s="12"/>
      <c r="B20" s="42">
        <v>545</v>
      </c>
      <c r="C20" s="19" t="s">
        <v>47</v>
      </c>
      <c r="D20" s="43">
        <v>0</v>
      </c>
      <c r="E20" s="43">
        <v>0</v>
      </c>
      <c r="F20" s="43">
        <v>0</v>
      </c>
      <c r="G20" s="43">
        <v>9375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9375</v>
      </c>
      <c r="O20" s="44">
        <f t="shared" si="2"/>
        <v>1.429551692589204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1510759</v>
      </c>
      <c r="E21" s="29">
        <f t="shared" si="6"/>
        <v>1149507</v>
      </c>
      <c r="F21" s="29">
        <f t="shared" si="6"/>
        <v>0</v>
      </c>
      <c r="G21" s="29">
        <f t="shared" si="6"/>
        <v>363808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3024074</v>
      </c>
      <c r="O21" s="41">
        <f t="shared" si="2"/>
        <v>461.12747788960047</v>
      </c>
      <c r="P21" s="9"/>
    </row>
    <row r="22" spans="1:119">
      <c r="A22" s="12"/>
      <c r="B22" s="42">
        <v>572</v>
      </c>
      <c r="C22" s="19" t="s">
        <v>64</v>
      </c>
      <c r="D22" s="43">
        <v>907063</v>
      </c>
      <c r="E22" s="43">
        <v>0</v>
      </c>
      <c r="F22" s="43">
        <v>0</v>
      </c>
      <c r="G22" s="43">
        <v>342988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1250051</v>
      </c>
      <c r="O22" s="44">
        <f t="shared" si="2"/>
        <v>190.61466910643489</v>
      </c>
      <c r="P22" s="9"/>
    </row>
    <row r="23" spans="1:119">
      <c r="A23" s="12"/>
      <c r="B23" s="42">
        <v>573</v>
      </c>
      <c r="C23" s="19" t="s">
        <v>36</v>
      </c>
      <c r="D23" s="43">
        <v>564340</v>
      </c>
      <c r="E23" s="43">
        <v>1149507</v>
      </c>
      <c r="F23" s="43">
        <v>0</v>
      </c>
      <c r="G23" s="43">
        <v>20820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1734667</v>
      </c>
      <c r="O23" s="44">
        <f t="shared" si="2"/>
        <v>264.51158889905457</v>
      </c>
      <c r="P23" s="9"/>
    </row>
    <row r="24" spans="1:119">
      <c r="A24" s="12"/>
      <c r="B24" s="42">
        <v>579</v>
      </c>
      <c r="C24" s="19" t="s">
        <v>73</v>
      </c>
      <c r="D24" s="43">
        <v>39356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39356</v>
      </c>
      <c r="O24" s="44">
        <f t="shared" si="2"/>
        <v>6.0012198841110092</v>
      </c>
      <c r="P24" s="9"/>
    </row>
    <row r="25" spans="1:119" ht="15.75">
      <c r="A25" s="26" t="s">
        <v>65</v>
      </c>
      <c r="B25" s="27"/>
      <c r="C25" s="28"/>
      <c r="D25" s="29">
        <f t="shared" ref="D25:M25" si="7">SUM(D26:D26)</f>
        <v>1820848</v>
      </c>
      <c r="E25" s="29">
        <f t="shared" si="7"/>
        <v>150000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1970848</v>
      </c>
      <c r="O25" s="41">
        <f t="shared" si="2"/>
        <v>300.52577005184509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1820848</v>
      </c>
      <c r="E26" s="43">
        <v>150000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1970848</v>
      </c>
      <c r="O26" s="44">
        <f t="shared" si="2"/>
        <v>300.52577005184509</v>
      </c>
      <c r="P26" s="9"/>
    </row>
    <row r="27" spans="1:119" ht="16.5" thickBot="1">
      <c r="A27" s="13" t="s">
        <v>10</v>
      </c>
      <c r="B27" s="21"/>
      <c r="C27" s="20"/>
      <c r="D27" s="14">
        <f>SUM(D5,D12,D14,D17,D21,D25)</f>
        <v>7984913</v>
      </c>
      <c r="E27" s="14">
        <f t="shared" ref="E27:M27" si="8">SUM(E5,E12,E14,E17,E21,E25)</f>
        <v>2666633</v>
      </c>
      <c r="F27" s="14">
        <f t="shared" si="8"/>
        <v>0</v>
      </c>
      <c r="G27" s="14">
        <f t="shared" si="8"/>
        <v>1370915</v>
      </c>
      <c r="H27" s="14">
        <f t="shared" si="8"/>
        <v>0</v>
      </c>
      <c r="I27" s="14">
        <f t="shared" si="8"/>
        <v>3976982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15999443</v>
      </c>
      <c r="O27" s="35">
        <f t="shared" si="2"/>
        <v>2439.6832875876794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87</v>
      </c>
      <c r="M29" s="93"/>
      <c r="N29" s="93"/>
      <c r="O29" s="39">
        <v>6558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2341472</v>
      </c>
      <c r="E5" s="24">
        <f t="shared" si="0"/>
        <v>0</v>
      </c>
      <c r="F5" s="24">
        <f t="shared" si="0"/>
        <v>0</v>
      </c>
      <c r="G5" s="24">
        <f t="shared" si="0"/>
        <v>85429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2426901</v>
      </c>
      <c r="O5" s="30">
        <f t="shared" ref="O5:O27" si="2">(N5/O$29)</f>
        <v>372.22407975460123</v>
      </c>
      <c r="P5" s="6"/>
    </row>
    <row r="6" spans="1:133">
      <c r="A6" s="12"/>
      <c r="B6" s="42">
        <v>511</v>
      </c>
      <c r="C6" s="19" t="s">
        <v>19</v>
      </c>
      <c r="D6" s="43">
        <v>188055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188055</v>
      </c>
      <c r="O6" s="44">
        <f t="shared" si="2"/>
        <v>28.842791411042946</v>
      </c>
      <c r="P6" s="9"/>
    </row>
    <row r="7" spans="1:133">
      <c r="A7" s="12"/>
      <c r="B7" s="42">
        <v>512</v>
      </c>
      <c r="C7" s="19" t="s">
        <v>20</v>
      </c>
      <c r="D7" s="43">
        <v>467380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467380</v>
      </c>
      <c r="O7" s="44">
        <f t="shared" si="2"/>
        <v>71.684049079754601</v>
      </c>
      <c r="P7" s="9"/>
    </row>
    <row r="8" spans="1:133">
      <c r="A8" s="12"/>
      <c r="B8" s="42">
        <v>513</v>
      </c>
      <c r="C8" s="19" t="s">
        <v>21</v>
      </c>
      <c r="D8" s="43">
        <v>460223</v>
      </c>
      <c r="E8" s="43">
        <v>0</v>
      </c>
      <c r="F8" s="43">
        <v>0</v>
      </c>
      <c r="G8" s="43">
        <v>2625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462848</v>
      </c>
      <c r="O8" s="44">
        <f t="shared" si="2"/>
        <v>70.988957055214726</v>
      </c>
      <c r="P8" s="9"/>
    </row>
    <row r="9" spans="1:133">
      <c r="A9" s="12"/>
      <c r="B9" s="42">
        <v>514</v>
      </c>
      <c r="C9" s="19" t="s">
        <v>43</v>
      </c>
      <c r="D9" s="43">
        <v>252426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252426</v>
      </c>
      <c r="O9" s="44">
        <f t="shared" si="2"/>
        <v>38.71564417177914</v>
      </c>
      <c r="P9" s="9"/>
    </row>
    <row r="10" spans="1:133">
      <c r="A10" s="12"/>
      <c r="B10" s="42">
        <v>515</v>
      </c>
      <c r="C10" s="19" t="s">
        <v>22</v>
      </c>
      <c r="D10" s="43">
        <v>430005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430005</v>
      </c>
      <c r="O10" s="44">
        <f t="shared" si="2"/>
        <v>65.951687116564415</v>
      </c>
      <c r="P10" s="9"/>
    </row>
    <row r="11" spans="1:133">
      <c r="A11" s="12"/>
      <c r="B11" s="42">
        <v>519</v>
      </c>
      <c r="C11" s="19" t="s">
        <v>59</v>
      </c>
      <c r="D11" s="43">
        <v>543383</v>
      </c>
      <c r="E11" s="43">
        <v>0</v>
      </c>
      <c r="F11" s="43">
        <v>0</v>
      </c>
      <c r="G11" s="43">
        <v>82804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626187</v>
      </c>
      <c r="O11" s="44">
        <f t="shared" si="2"/>
        <v>96.040950920245393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218237</v>
      </c>
      <c r="E12" s="29">
        <f t="shared" si="3"/>
        <v>719486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937723</v>
      </c>
      <c r="O12" s="41">
        <f t="shared" si="2"/>
        <v>143.82254601226992</v>
      </c>
      <c r="P12" s="10"/>
    </row>
    <row r="13" spans="1:133">
      <c r="A13" s="12"/>
      <c r="B13" s="42">
        <v>524</v>
      </c>
      <c r="C13" s="19" t="s">
        <v>82</v>
      </c>
      <c r="D13" s="43">
        <v>218237</v>
      </c>
      <c r="E13" s="43">
        <v>719486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937723</v>
      </c>
      <c r="O13" s="44">
        <f t="shared" si="2"/>
        <v>143.82254601226992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5838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3699947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3705785</v>
      </c>
      <c r="O14" s="41">
        <f t="shared" si="2"/>
        <v>568.37193251533745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3607887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3607887</v>
      </c>
      <c r="O15" s="44">
        <f t="shared" si="2"/>
        <v>553.35690184049076</v>
      </c>
      <c r="P15" s="9"/>
    </row>
    <row r="16" spans="1:133">
      <c r="A16" s="12"/>
      <c r="B16" s="42">
        <v>538</v>
      </c>
      <c r="C16" s="19" t="s">
        <v>60</v>
      </c>
      <c r="D16" s="43">
        <v>5838</v>
      </c>
      <c r="E16" s="43">
        <v>0</v>
      </c>
      <c r="F16" s="43">
        <v>0</v>
      </c>
      <c r="G16" s="43">
        <v>0</v>
      </c>
      <c r="H16" s="43">
        <v>0</v>
      </c>
      <c r="I16" s="43">
        <v>92060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97898</v>
      </c>
      <c r="O16" s="44">
        <f t="shared" si="2"/>
        <v>15.015030674846626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1812201</v>
      </c>
      <c r="E17" s="29">
        <f t="shared" si="5"/>
        <v>519371</v>
      </c>
      <c r="F17" s="29">
        <f t="shared" si="5"/>
        <v>0</v>
      </c>
      <c r="G17" s="29">
        <f t="shared" si="5"/>
        <v>400817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2732389</v>
      </c>
      <c r="O17" s="41">
        <f t="shared" si="2"/>
        <v>419.0780674846626</v>
      </c>
      <c r="P17" s="10"/>
    </row>
    <row r="18" spans="1:119">
      <c r="A18" s="12"/>
      <c r="B18" s="42">
        <v>541</v>
      </c>
      <c r="C18" s="19" t="s">
        <v>61</v>
      </c>
      <c r="D18" s="43">
        <v>1812201</v>
      </c>
      <c r="E18" s="43">
        <v>519371</v>
      </c>
      <c r="F18" s="43">
        <v>0</v>
      </c>
      <c r="G18" s="43">
        <v>188915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2520487</v>
      </c>
      <c r="O18" s="44">
        <f t="shared" si="2"/>
        <v>386.5777607361963</v>
      </c>
      <c r="P18" s="9"/>
    </row>
    <row r="19" spans="1:119">
      <c r="A19" s="12"/>
      <c r="B19" s="42">
        <v>543</v>
      </c>
      <c r="C19" s="19" t="s">
        <v>62</v>
      </c>
      <c r="D19" s="43">
        <v>0</v>
      </c>
      <c r="E19" s="43">
        <v>0</v>
      </c>
      <c r="F19" s="43">
        <v>0</v>
      </c>
      <c r="G19" s="43">
        <v>137580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137580</v>
      </c>
      <c r="O19" s="44">
        <f t="shared" si="2"/>
        <v>21.10122699386503</v>
      </c>
      <c r="P19" s="9"/>
    </row>
    <row r="20" spans="1:119">
      <c r="A20" s="12"/>
      <c r="B20" s="42">
        <v>545</v>
      </c>
      <c r="C20" s="19" t="s">
        <v>47</v>
      </c>
      <c r="D20" s="43">
        <v>0</v>
      </c>
      <c r="E20" s="43">
        <v>0</v>
      </c>
      <c r="F20" s="43">
        <v>0</v>
      </c>
      <c r="G20" s="43">
        <v>74322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74322</v>
      </c>
      <c r="O20" s="44">
        <f t="shared" si="2"/>
        <v>11.399079754601226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1626942</v>
      </c>
      <c r="E21" s="29">
        <f t="shared" si="6"/>
        <v>1038176</v>
      </c>
      <c r="F21" s="29">
        <f t="shared" si="6"/>
        <v>0</v>
      </c>
      <c r="G21" s="29">
        <f t="shared" si="6"/>
        <v>293323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2958441</v>
      </c>
      <c r="O21" s="41">
        <f t="shared" si="2"/>
        <v>453.74861963190182</v>
      </c>
      <c r="P21" s="9"/>
    </row>
    <row r="22" spans="1:119">
      <c r="A22" s="12"/>
      <c r="B22" s="42">
        <v>572</v>
      </c>
      <c r="C22" s="19" t="s">
        <v>64</v>
      </c>
      <c r="D22" s="43">
        <v>1039721</v>
      </c>
      <c r="E22" s="43">
        <v>0</v>
      </c>
      <c r="F22" s="43">
        <v>0</v>
      </c>
      <c r="G22" s="43">
        <v>278796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1318517</v>
      </c>
      <c r="O22" s="44">
        <f t="shared" si="2"/>
        <v>202.2265337423313</v>
      </c>
      <c r="P22" s="9"/>
    </row>
    <row r="23" spans="1:119">
      <c r="A23" s="12"/>
      <c r="B23" s="42">
        <v>573</v>
      </c>
      <c r="C23" s="19" t="s">
        <v>36</v>
      </c>
      <c r="D23" s="43">
        <v>568807</v>
      </c>
      <c r="E23" s="43">
        <v>0</v>
      </c>
      <c r="F23" s="43">
        <v>0</v>
      </c>
      <c r="G23" s="43">
        <v>14527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583334</v>
      </c>
      <c r="O23" s="44">
        <f t="shared" si="2"/>
        <v>89.468404907975454</v>
      </c>
      <c r="P23" s="9"/>
    </row>
    <row r="24" spans="1:119">
      <c r="A24" s="12"/>
      <c r="B24" s="42">
        <v>579</v>
      </c>
      <c r="C24" s="19" t="s">
        <v>73</v>
      </c>
      <c r="D24" s="43">
        <v>18414</v>
      </c>
      <c r="E24" s="43">
        <v>1038176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1056590</v>
      </c>
      <c r="O24" s="44">
        <f t="shared" si="2"/>
        <v>162.05368098159508</v>
      </c>
      <c r="P24" s="9"/>
    </row>
    <row r="25" spans="1:119" ht="15.75">
      <c r="A25" s="26" t="s">
        <v>65</v>
      </c>
      <c r="B25" s="27"/>
      <c r="C25" s="28"/>
      <c r="D25" s="29">
        <f t="shared" ref="D25:M25" si="7">SUM(D26:D26)</f>
        <v>971825</v>
      </c>
      <c r="E25" s="29">
        <f t="shared" si="7"/>
        <v>425000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1396825</v>
      </c>
      <c r="O25" s="41">
        <f t="shared" si="2"/>
        <v>214.23696319018404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971825</v>
      </c>
      <c r="E26" s="43">
        <v>425000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1396825</v>
      </c>
      <c r="O26" s="44">
        <f t="shared" si="2"/>
        <v>214.23696319018404</v>
      </c>
      <c r="P26" s="9"/>
    </row>
    <row r="27" spans="1:119" ht="16.5" thickBot="1">
      <c r="A27" s="13" t="s">
        <v>10</v>
      </c>
      <c r="B27" s="21"/>
      <c r="C27" s="20"/>
      <c r="D27" s="14">
        <f>SUM(D5,D12,D14,D17,D21,D25)</f>
        <v>6976515</v>
      </c>
      <c r="E27" s="14">
        <f t="shared" ref="E27:M27" si="8">SUM(E5,E12,E14,E17,E21,E25)</f>
        <v>2702033</v>
      </c>
      <c r="F27" s="14">
        <f t="shared" si="8"/>
        <v>0</v>
      </c>
      <c r="G27" s="14">
        <f t="shared" si="8"/>
        <v>779569</v>
      </c>
      <c r="H27" s="14">
        <f t="shared" si="8"/>
        <v>0</v>
      </c>
      <c r="I27" s="14">
        <f t="shared" si="8"/>
        <v>3699947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14158064</v>
      </c>
      <c r="O27" s="35">
        <f t="shared" si="2"/>
        <v>2171.4822085889568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85</v>
      </c>
      <c r="M29" s="93"/>
      <c r="N29" s="93"/>
      <c r="O29" s="39">
        <v>6520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2768844</v>
      </c>
      <c r="E5" s="24">
        <f t="shared" si="0"/>
        <v>112878</v>
      </c>
      <c r="F5" s="24">
        <f t="shared" si="0"/>
        <v>0</v>
      </c>
      <c r="G5" s="24">
        <f t="shared" si="0"/>
        <v>337951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3219673</v>
      </c>
      <c r="O5" s="30">
        <f t="shared" ref="O5:O27" si="2">(N5/O$29)</f>
        <v>502.60271620355917</v>
      </c>
      <c r="P5" s="6"/>
    </row>
    <row r="6" spans="1:133">
      <c r="A6" s="12"/>
      <c r="B6" s="42">
        <v>511</v>
      </c>
      <c r="C6" s="19" t="s">
        <v>19</v>
      </c>
      <c r="D6" s="43">
        <v>191180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191180</v>
      </c>
      <c r="O6" s="44">
        <f t="shared" si="2"/>
        <v>29.843896347174525</v>
      </c>
      <c r="P6" s="9"/>
    </row>
    <row r="7" spans="1:133">
      <c r="A7" s="12"/>
      <c r="B7" s="42">
        <v>512</v>
      </c>
      <c r="C7" s="19" t="s">
        <v>20</v>
      </c>
      <c r="D7" s="43">
        <v>342979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342979</v>
      </c>
      <c r="O7" s="44">
        <f t="shared" si="2"/>
        <v>53.54027474242897</v>
      </c>
      <c r="P7" s="9"/>
    </row>
    <row r="8" spans="1:133">
      <c r="A8" s="12"/>
      <c r="B8" s="42">
        <v>513</v>
      </c>
      <c r="C8" s="19" t="s">
        <v>21</v>
      </c>
      <c r="D8" s="43">
        <v>678094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678094</v>
      </c>
      <c r="O8" s="44">
        <f t="shared" si="2"/>
        <v>105.8529503590384</v>
      </c>
      <c r="P8" s="9"/>
    </row>
    <row r="9" spans="1:133">
      <c r="A9" s="12"/>
      <c r="B9" s="42">
        <v>514</v>
      </c>
      <c r="C9" s="19" t="s">
        <v>43</v>
      </c>
      <c r="D9" s="43">
        <v>245070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245070</v>
      </c>
      <c r="O9" s="44">
        <f t="shared" si="2"/>
        <v>38.256322197939433</v>
      </c>
      <c r="P9" s="9"/>
    </row>
    <row r="10" spans="1:133">
      <c r="A10" s="12"/>
      <c r="B10" s="42">
        <v>515</v>
      </c>
      <c r="C10" s="19" t="s">
        <v>22</v>
      </c>
      <c r="D10" s="43">
        <v>850997</v>
      </c>
      <c r="E10" s="43">
        <v>112878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963875</v>
      </c>
      <c r="O10" s="44">
        <f t="shared" si="2"/>
        <v>150.46440836715578</v>
      </c>
      <c r="P10" s="9"/>
    </row>
    <row r="11" spans="1:133">
      <c r="A11" s="12"/>
      <c r="B11" s="42">
        <v>519</v>
      </c>
      <c r="C11" s="19" t="s">
        <v>59</v>
      </c>
      <c r="D11" s="43">
        <v>460524</v>
      </c>
      <c r="E11" s="43">
        <v>0</v>
      </c>
      <c r="F11" s="43">
        <v>0</v>
      </c>
      <c r="G11" s="43">
        <v>337951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798475</v>
      </c>
      <c r="O11" s="44">
        <f t="shared" si="2"/>
        <v>124.64486418982204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603020</v>
      </c>
      <c r="E12" s="29">
        <f t="shared" si="3"/>
        <v>133849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736869</v>
      </c>
      <c r="O12" s="41">
        <f t="shared" si="2"/>
        <v>115.02794255385577</v>
      </c>
      <c r="P12" s="10"/>
    </row>
    <row r="13" spans="1:133">
      <c r="A13" s="12"/>
      <c r="B13" s="42">
        <v>524</v>
      </c>
      <c r="C13" s="19" t="s">
        <v>82</v>
      </c>
      <c r="D13" s="43">
        <v>205516</v>
      </c>
      <c r="E13" s="43">
        <v>133849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339365</v>
      </c>
      <c r="O13" s="44">
        <f t="shared" si="2"/>
        <v>52.9761161411177</v>
      </c>
      <c r="P13" s="9"/>
    </row>
    <row r="14" spans="1:133">
      <c r="A14" s="12"/>
      <c r="B14" s="42">
        <v>525</v>
      </c>
      <c r="C14" s="19" t="s">
        <v>25</v>
      </c>
      <c r="D14" s="43">
        <v>397504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397504</v>
      </c>
      <c r="O14" s="44">
        <f t="shared" si="2"/>
        <v>62.051826412738059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3649910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3649910</v>
      </c>
      <c r="O15" s="41">
        <f t="shared" si="2"/>
        <v>569.76428348423349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3299086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3299086</v>
      </c>
      <c r="O16" s="44">
        <f t="shared" si="2"/>
        <v>514.99937558538875</v>
      </c>
      <c r="P16" s="9"/>
    </row>
    <row r="17" spans="1:119">
      <c r="A17" s="12"/>
      <c r="B17" s="42">
        <v>538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350824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350824</v>
      </c>
      <c r="O17" s="44">
        <f t="shared" si="2"/>
        <v>54.764907898844832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1446536</v>
      </c>
      <c r="E18" s="29">
        <f t="shared" si="5"/>
        <v>245064</v>
      </c>
      <c r="F18" s="29">
        <f t="shared" si="5"/>
        <v>0</v>
      </c>
      <c r="G18" s="29">
        <f t="shared" si="5"/>
        <v>113506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1805106</v>
      </c>
      <c r="O18" s="41">
        <f t="shared" si="2"/>
        <v>281.7836403371839</v>
      </c>
      <c r="P18" s="10"/>
    </row>
    <row r="19" spans="1:119">
      <c r="A19" s="12"/>
      <c r="B19" s="42">
        <v>541</v>
      </c>
      <c r="C19" s="19" t="s">
        <v>61</v>
      </c>
      <c r="D19" s="43">
        <v>1187427</v>
      </c>
      <c r="E19" s="43">
        <v>245064</v>
      </c>
      <c r="F19" s="43">
        <v>0</v>
      </c>
      <c r="G19" s="43">
        <v>49993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1482484</v>
      </c>
      <c r="O19" s="44">
        <f t="shared" si="2"/>
        <v>231.42116765532313</v>
      </c>
      <c r="P19" s="9"/>
    </row>
    <row r="20" spans="1:119">
      <c r="A20" s="12"/>
      <c r="B20" s="42">
        <v>543</v>
      </c>
      <c r="C20" s="19" t="s">
        <v>62</v>
      </c>
      <c r="D20" s="43">
        <v>259109</v>
      </c>
      <c r="E20" s="43">
        <v>0</v>
      </c>
      <c r="F20" s="43">
        <v>0</v>
      </c>
      <c r="G20" s="43">
        <v>63513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322622</v>
      </c>
      <c r="O20" s="44">
        <f t="shared" si="2"/>
        <v>50.362472681860758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1788428</v>
      </c>
      <c r="E21" s="29">
        <f t="shared" si="6"/>
        <v>1012310</v>
      </c>
      <c r="F21" s="29">
        <f t="shared" si="6"/>
        <v>0</v>
      </c>
      <c r="G21" s="29">
        <f t="shared" si="6"/>
        <v>309394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3110132</v>
      </c>
      <c r="O21" s="41">
        <f t="shared" si="2"/>
        <v>485.5029659694037</v>
      </c>
      <c r="P21" s="9"/>
    </row>
    <row r="22" spans="1:119">
      <c r="A22" s="12"/>
      <c r="B22" s="42">
        <v>572</v>
      </c>
      <c r="C22" s="19" t="s">
        <v>64</v>
      </c>
      <c r="D22" s="43">
        <v>1275310</v>
      </c>
      <c r="E22" s="43">
        <v>0</v>
      </c>
      <c r="F22" s="43">
        <v>0</v>
      </c>
      <c r="G22" s="43">
        <v>295927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1571237</v>
      </c>
      <c r="O22" s="44">
        <f t="shared" si="2"/>
        <v>245.27583515454262</v>
      </c>
      <c r="P22" s="9"/>
    </row>
    <row r="23" spans="1:119">
      <c r="A23" s="12"/>
      <c r="B23" s="42">
        <v>573</v>
      </c>
      <c r="C23" s="19" t="s">
        <v>36</v>
      </c>
      <c r="D23" s="43">
        <v>513118</v>
      </c>
      <c r="E23" s="43">
        <v>0</v>
      </c>
      <c r="F23" s="43">
        <v>0</v>
      </c>
      <c r="G23" s="43">
        <v>13467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526585</v>
      </c>
      <c r="O23" s="44">
        <f t="shared" si="2"/>
        <v>82.201842023103339</v>
      </c>
      <c r="P23" s="9"/>
    </row>
    <row r="24" spans="1:119">
      <c r="A24" s="12"/>
      <c r="B24" s="42">
        <v>579</v>
      </c>
      <c r="C24" s="19" t="s">
        <v>73</v>
      </c>
      <c r="D24" s="43">
        <v>0</v>
      </c>
      <c r="E24" s="43">
        <v>1012310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1012310</v>
      </c>
      <c r="O24" s="44">
        <f t="shared" si="2"/>
        <v>158.02528879175773</v>
      </c>
      <c r="P24" s="9"/>
    </row>
    <row r="25" spans="1:119" ht="15.75">
      <c r="A25" s="26" t="s">
        <v>65</v>
      </c>
      <c r="B25" s="27"/>
      <c r="C25" s="28"/>
      <c r="D25" s="29">
        <f t="shared" ref="D25:M25" si="7">SUM(D26:D26)</f>
        <v>1768237</v>
      </c>
      <c r="E25" s="29">
        <f t="shared" si="7"/>
        <v>250000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12821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2031058</v>
      </c>
      <c r="O25" s="41">
        <f t="shared" si="2"/>
        <v>317.05557290040588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1768237</v>
      </c>
      <c r="E26" s="43">
        <v>250000</v>
      </c>
      <c r="F26" s="43">
        <v>0</v>
      </c>
      <c r="G26" s="43">
        <v>0</v>
      </c>
      <c r="H26" s="43">
        <v>0</v>
      </c>
      <c r="I26" s="43">
        <v>12821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2031058</v>
      </c>
      <c r="O26" s="44">
        <f t="shared" si="2"/>
        <v>317.05557290040588</v>
      </c>
      <c r="P26" s="9"/>
    </row>
    <row r="27" spans="1:119" ht="16.5" thickBot="1">
      <c r="A27" s="13" t="s">
        <v>10</v>
      </c>
      <c r="B27" s="21"/>
      <c r="C27" s="20"/>
      <c r="D27" s="14">
        <f>SUM(D5,D12,D15,D18,D21,D25)</f>
        <v>8375065</v>
      </c>
      <c r="E27" s="14">
        <f t="shared" ref="E27:M27" si="8">SUM(E5,E12,E15,E18,E21,E25)</f>
        <v>1754101</v>
      </c>
      <c r="F27" s="14">
        <f t="shared" si="8"/>
        <v>0</v>
      </c>
      <c r="G27" s="14">
        <f t="shared" si="8"/>
        <v>760851</v>
      </c>
      <c r="H27" s="14">
        <f t="shared" si="8"/>
        <v>0</v>
      </c>
      <c r="I27" s="14">
        <f t="shared" si="8"/>
        <v>3662731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14552748</v>
      </c>
      <c r="O27" s="35">
        <f t="shared" si="2"/>
        <v>2271.737121448642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83</v>
      </c>
      <c r="M29" s="93"/>
      <c r="N29" s="93"/>
      <c r="O29" s="39">
        <v>6406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3021884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3021884</v>
      </c>
      <c r="O5" s="30">
        <f t="shared" ref="O5:O27" si="2">(N5/O$29)</f>
        <v>477.54171934260432</v>
      </c>
      <c r="P5" s="6"/>
    </row>
    <row r="6" spans="1:133">
      <c r="A6" s="12"/>
      <c r="B6" s="42">
        <v>511</v>
      </c>
      <c r="C6" s="19" t="s">
        <v>19</v>
      </c>
      <c r="D6" s="43">
        <v>131127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131127</v>
      </c>
      <c r="O6" s="44">
        <f t="shared" si="2"/>
        <v>20.721713021491784</v>
      </c>
      <c r="P6" s="9"/>
    </row>
    <row r="7" spans="1:133">
      <c r="A7" s="12"/>
      <c r="B7" s="42">
        <v>512</v>
      </c>
      <c r="C7" s="19" t="s">
        <v>20</v>
      </c>
      <c r="D7" s="43">
        <v>433574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433574</v>
      </c>
      <c r="O7" s="44">
        <f t="shared" si="2"/>
        <v>68.516750948166873</v>
      </c>
      <c r="P7" s="9"/>
    </row>
    <row r="8" spans="1:133">
      <c r="A8" s="12"/>
      <c r="B8" s="42">
        <v>513</v>
      </c>
      <c r="C8" s="19" t="s">
        <v>21</v>
      </c>
      <c r="D8" s="43">
        <v>796887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796887</v>
      </c>
      <c r="O8" s="44">
        <f t="shared" si="2"/>
        <v>125.93030973451327</v>
      </c>
      <c r="P8" s="9"/>
    </row>
    <row r="9" spans="1:133">
      <c r="A9" s="12"/>
      <c r="B9" s="42">
        <v>514</v>
      </c>
      <c r="C9" s="19" t="s">
        <v>43</v>
      </c>
      <c r="D9" s="43">
        <v>163692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163692</v>
      </c>
      <c r="O9" s="44">
        <f t="shared" si="2"/>
        <v>25.867888748419723</v>
      </c>
      <c r="P9" s="9"/>
    </row>
    <row r="10" spans="1:133">
      <c r="A10" s="12"/>
      <c r="B10" s="42">
        <v>515</v>
      </c>
      <c r="C10" s="19" t="s">
        <v>22</v>
      </c>
      <c r="D10" s="43">
        <v>1087540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1087540</v>
      </c>
      <c r="O10" s="44">
        <f t="shared" si="2"/>
        <v>171.86156763590392</v>
      </c>
      <c r="P10" s="9"/>
    </row>
    <row r="11" spans="1:133">
      <c r="A11" s="12"/>
      <c r="B11" s="42">
        <v>519</v>
      </c>
      <c r="C11" s="19" t="s">
        <v>59</v>
      </c>
      <c r="D11" s="43">
        <v>409064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409064</v>
      </c>
      <c r="O11" s="44">
        <f t="shared" si="2"/>
        <v>64.643489254108729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97876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97876</v>
      </c>
      <c r="O12" s="41">
        <f t="shared" si="2"/>
        <v>15.467130214917825</v>
      </c>
      <c r="P12" s="10"/>
    </row>
    <row r="13" spans="1:133">
      <c r="A13" s="12"/>
      <c r="B13" s="42">
        <v>525</v>
      </c>
      <c r="C13" s="19" t="s">
        <v>25</v>
      </c>
      <c r="D13" s="43">
        <v>97876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97876</v>
      </c>
      <c r="O13" s="44">
        <f t="shared" si="2"/>
        <v>15.467130214917825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194489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3307910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3502399</v>
      </c>
      <c r="O14" s="41">
        <f t="shared" si="2"/>
        <v>553.47645385587862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3074289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3074289</v>
      </c>
      <c r="O15" s="44">
        <f t="shared" si="2"/>
        <v>485.8231668773704</v>
      </c>
      <c r="P15" s="9"/>
    </row>
    <row r="16" spans="1:133">
      <c r="A16" s="12"/>
      <c r="B16" s="42">
        <v>538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233621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233621</v>
      </c>
      <c r="O16" s="44">
        <f t="shared" si="2"/>
        <v>36.918615676359039</v>
      </c>
      <c r="P16" s="9"/>
    </row>
    <row r="17" spans="1:119">
      <c r="A17" s="12"/>
      <c r="B17" s="42">
        <v>539</v>
      </c>
      <c r="C17" s="19" t="s">
        <v>51</v>
      </c>
      <c r="D17" s="43">
        <v>194489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194489</v>
      </c>
      <c r="O17" s="44">
        <f t="shared" si="2"/>
        <v>30.734671302149177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1104920</v>
      </c>
      <c r="E18" s="29">
        <f t="shared" si="5"/>
        <v>265167</v>
      </c>
      <c r="F18" s="29">
        <f t="shared" si="5"/>
        <v>0</v>
      </c>
      <c r="G18" s="29">
        <f t="shared" si="5"/>
        <v>177928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1548015</v>
      </c>
      <c r="O18" s="41">
        <f t="shared" si="2"/>
        <v>244.62942477876106</v>
      </c>
      <c r="P18" s="10"/>
    </row>
    <row r="19" spans="1:119">
      <c r="A19" s="12"/>
      <c r="B19" s="42">
        <v>541</v>
      </c>
      <c r="C19" s="19" t="s">
        <v>61</v>
      </c>
      <c r="D19" s="43">
        <v>513727</v>
      </c>
      <c r="E19" s="43">
        <v>265167</v>
      </c>
      <c r="F19" s="43">
        <v>0</v>
      </c>
      <c r="G19" s="43">
        <v>177928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956822</v>
      </c>
      <c r="O19" s="44">
        <f t="shared" si="2"/>
        <v>151.20448798988622</v>
      </c>
      <c r="P19" s="9"/>
    </row>
    <row r="20" spans="1:119">
      <c r="A20" s="12"/>
      <c r="B20" s="42">
        <v>543</v>
      </c>
      <c r="C20" s="19" t="s">
        <v>62</v>
      </c>
      <c r="D20" s="43">
        <v>264618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264618</v>
      </c>
      <c r="O20" s="44">
        <f t="shared" si="2"/>
        <v>41.817003792667506</v>
      </c>
      <c r="P20" s="9"/>
    </row>
    <row r="21" spans="1:119">
      <c r="A21" s="12"/>
      <c r="B21" s="42">
        <v>549</v>
      </c>
      <c r="C21" s="19" t="s">
        <v>63</v>
      </c>
      <c r="D21" s="43">
        <v>326575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326575</v>
      </c>
      <c r="O21" s="44">
        <f t="shared" si="2"/>
        <v>51.607932996207332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1337559</v>
      </c>
      <c r="E22" s="29">
        <f t="shared" si="6"/>
        <v>808801</v>
      </c>
      <c r="F22" s="29">
        <f t="shared" si="6"/>
        <v>0</v>
      </c>
      <c r="G22" s="29">
        <f t="shared" si="6"/>
        <v>49263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2195623</v>
      </c>
      <c r="O22" s="41">
        <f t="shared" si="2"/>
        <v>346.96950063211125</v>
      </c>
      <c r="P22" s="9"/>
    </row>
    <row r="23" spans="1:119">
      <c r="A23" s="12"/>
      <c r="B23" s="42">
        <v>572</v>
      </c>
      <c r="C23" s="19" t="s">
        <v>64</v>
      </c>
      <c r="D23" s="43">
        <v>1311150</v>
      </c>
      <c r="E23" s="43">
        <v>765393</v>
      </c>
      <c r="F23" s="43">
        <v>0</v>
      </c>
      <c r="G23" s="43">
        <v>15256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2091799</v>
      </c>
      <c r="O23" s="44">
        <f t="shared" si="2"/>
        <v>330.56242098609357</v>
      </c>
      <c r="P23" s="9"/>
    </row>
    <row r="24" spans="1:119">
      <c r="A24" s="12"/>
      <c r="B24" s="42">
        <v>573</v>
      </c>
      <c r="C24" s="19" t="s">
        <v>36</v>
      </c>
      <c r="D24" s="43">
        <v>26409</v>
      </c>
      <c r="E24" s="43">
        <v>43408</v>
      </c>
      <c r="F24" s="43">
        <v>0</v>
      </c>
      <c r="G24" s="43">
        <v>34007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103824</v>
      </c>
      <c r="O24" s="44">
        <f t="shared" si="2"/>
        <v>16.407079646017699</v>
      </c>
      <c r="P24" s="9"/>
    </row>
    <row r="25" spans="1:119" ht="15.75">
      <c r="A25" s="26" t="s">
        <v>65</v>
      </c>
      <c r="B25" s="27"/>
      <c r="C25" s="28"/>
      <c r="D25" s="29">
        <f t="shared" ref="D25:M25" si="7">SUM(D26:D26)</f>
        <v>631081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118230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749311</v>
      </c>
      <c r="O25" s="41">
        <f t="shared" si="2"/>
        <v>118.41197850821744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631081</v>
      </c>
      <c r="E26" s="43">
        <v>0</v>
      </c>
      <c r="F26" s="43">
        <v>0</v>
      </c>
      <c r="G26" s="43">
        <v>0</v>
      </c>
      <c r="H26" s="43">
        <v>0</v>
      </c>
      <c r="I26" s="43">
        <v>118230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749311</v>
      </c>
      <c r="O26" s="44">
        <f t="shared" si="2"/>
        <v>118.41197850821744</v>
      </c>
      <c r="P26" s="9"/>
    </row>
    <row r="27" spans="1:119" ht="16.5" thickBot="1">
      <c r="A27" s="13" t="s">
        <v>10</v>
      </c>
      <c r="B27" s="21"/>
      <c r="C27" s="20"/>
      <c r="D27" s="14">
        <f>SUM(D5,D12,D14,D18,D22,D25)</f>
        <v>6387809</v>
      </c>
      <c r="E27" s="14">
        <f t="shared" ref="E27:M27" si="8">SUM(E5,E12,E14,E18,E22,E25)</f>
        <v>1073968</v>
      </c>
      <c r="F27" s="14">
        <f t="shared" si="8"/>
        <v>0</v>
      </c>
      <c r="G27" s="14">
        <f t="shared" si="8"/>
        <v>227191</v>
      </c>
      <c r="H27" s="14">
        <f t="shared" si="8"/>
        <v>0</v>
      </c>
      <c r="I27" s="14">
        <f t="shared" si="8"/>
        <v>3426140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11115108</v>
      </c>
      <c r="O27" s="35">
        <f t="shared" si="2"/>
        <v>1756.4962073324905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80</v>
      </c>
      <c r="M29" s="93"/>
      <c r="N29" s="93"/>
      <c r="O29" s="39">
        <v>6328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2894172</v>
      </c>
      <c r="E5" s="24">
        <f t="shared" si="0"/>
        <v>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2894173</v>
      </c>
      <c r="O5" s="30">
        <f t="shared" ref="O5:O24" si="2">(N5/O$26)</f>
        <v>461.14929891650735</v>
      </c>
      <c r="P5" s="6"/>
    </row>
    <row r="6" spans="1:133">
      <c r="A6" s="12"/>
      <c r="B6" s="42">
        <v>511</v>
      </c>
      <c r="C6" s="19" t="s">
        <v>19</v>
      </c>
      <c r="D6" s="43">
        <v>117766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117766</v>
      </c>
      <c r="O6" s="44">
        <f t="shared" si="2"/>
        <v>18.764499681325685</v>
      </c>
      <c r="P6" s="9"/>
    </row>
    <row r="7" spans="1:133">
      <c r="A7" s="12"/>
      <c r="B7" s="42">
        <v>512</v>
      </c>
      <c r="C7" s="19" t="s">
        <v>20</v>
      </c>
      <c r="D7" s="43">
        <v>454299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454299</v>
      </c>
      <c r="O7" s="44">
        <f t="shared" si="2"/>
        <v>72.386711281070745</v>
      </c>
      <c r="P7" s="9"/>
    </row>
    <row r="8" spans="1:133">
      <c r="A8" s="12"/>
      <c r="B8" s="42">
        <v>513</v>
      </c>
      <c r="C8" s="19" t="s">
        <v>21</v>
      </c>
      <c r="D8" s="43">
        <v>858936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858936</v>
      </c>
      <c r="O8" s="44">
        <f t="shared" si="2"/>
        <v>136.86042065009559</v>
      </c>
      <c r="P8" s="9"/>
    </row>
    <row r="9" spans="1:133">
      <c r="A9" s="12"/>
      <c r="B9" s="42">
        <v>514</v>
      </c>
      <c r="C9" s="19" t="s">
        <v>43</v>
      </c>
      <c r="D9" s="43">
        <v>91414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91414</v>
      </c>
      <c r="O9" s="44">
        <f t="shared" si="2"/>
        <v>14.565646908859145</v>
      </c>
      <c r="P9" s="9"/>
    </row>
    <row r="10" spans="1:133">
      <c r="A10" s="12"/>
      <c r="B10" s="42">
        <v>515</v>
      </c>
      <c r="C10" s="19" t="s">
        <v>22</v>
      </c>
      <c r="D10" s="43">
        <v>943189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943189</v>
      </c>
      <c r="O10" s="44">
        <f t="shared" si="2"/>
        <v>150.28505417463353</v>
      </c>
      <c r="P10" s="9"/>
    </row>
    <row r="11" spans="1:133">
      <c r="A11" s="12"/>
      <c r="B11" s="42">
        <v>519</v>
      </c>
      <c r="C11" s="19" t="s">
        <v>59</v>
      </c>
      <c r="D11" s="43">
        <v>428568</v>
      </c>
      <c r="E11" s="43">
        <v>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428569</v>
      </c>
      <c r="O11" s="44">
        <f t="shared" si="2"/>
        <v>68.286966220522629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263501</v>
      </c>
      <c r="E12" s="29">
        <f t="shared" si="3"/>
        <v>306924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3589382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4159807</v>
      </c>
      <c r="O12" s="41">
        <f t="shared" si="2"/>
        <v>662.81182281708095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3589382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3589382</v>
      </c>
      <c r="O13" s="44">
        <f t="shared" si="2"/>
        <v>571.92192479286166</v>
      </c>
      <c r="P13" s="9"/>
    </row>
    <row r="14" spans="1:133">
      <c r="A14" s="12"/>
      <c r="B14" s="42">
        <v>538</v>
      </c>
      <c r="C14" s="19" t="s">
        <v>60</v>
      </c>
      <c r="D14" s="43">
        <v>0</v>
      </c>
      <c r="E14" s="43">
        <v>306924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306924</v>
      </c>
      <c r="O14" s="44">
        <f t="shared" si="2"/>
        <v>48.90439770554493</v>
      </c>
      <c r="P14" s="9"/>
    </row>
    <row r="15" spans="1:133">
      <c r="A15" s="12"/>
      <c r="B15" s="42">
        <v>539</v>
      </c>
      <c r="C15" s="19" t="s">
        <v>51</v>
      </c>
      <c r="D15" s="43">
        <v>263501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263501</v>
      </c>
      <c r="O15" s="44">
        <f t="shared" si="2"/>
        <v>41.985500318674312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1545105</v>
      </c>
      <c r="E16" s="29">
        <f t="shared" si="4"/>
        <v>228617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1773722</v>
      </c>
      <c r="O16" s="41">
        <f t="shared" si="2"/>
        <v>282.6198215423837</v>
      </c>
      <c r="P16" s="10"/>
    </row>
    <row r="17" spans="1:119">
      <c r="A17" s="12"/>
      <c r="B17" s="42">
        <v>541</v>
      </c>
      <c r="C17" s="19" t="s">
        <v>61</v>
      </c>
      <c r="D17" s="43">
        <v>807739</v>
      </c>
      <c r="E17" s="43">
        <v>228617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1036356</v>
      </c>
      <c r="O17" s="44">
        <f t="shared" si="2"/>
        <v>165.13001912045888</v>
      </c>
      <c r="P17" s="9"/>
    </row>
    <row r="18" spans="1:119">
      <c r="A18" s="12"/>
      <c r="B18" s="42">
        <v>543</v>
      </c>
      <c r="C18" s="19" t="s">
        <v>62</v>
      </c>
      <c r="D18" s="43">
        <v>272563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272563</v>
      </c>
      <c r="O18" s="44">
        <f t="shared" si="2"/>
        <v>43.429413639260673</v>
      </c>
      <c r="P18" s="9"/>
    </row>
    <row r="19" spans="1:119">
      <c r="A19" s="12"/>
      <c r="B19" s="42">
        <v>549</v>
      </c>
      <c r="C19" s="19" t="s">
        <v>63</v>
      </c>
      <c r="D19" s="43">
        <v>464803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464803</v>
      </c>
      <c r="O19" s="44">
        <f t="shared" si="2"/>
        <v>74.06038878266412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1221989</v>
      </c>
      <c r="E20" s="29">
        <f t="shared" si="5"/>
        <v>639316</v>
      </c>
      <c r="F20" s="29">
        <f t="shared" si="5"/>
        <v>0</v>
      </c>
      <c r="G20" s="29">
        <f t="shared" si="5"/>
        <v>465513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2326818</v>
      </c>
      <c r="O20" s="41">
        <f t="shared" si="2"/>
        <v>370.74856596558317</v>
      </c>
      <c r="P20" s="9"/>
    </row>
    <row r="21" spans="1:119">
      <c r="A21" s="12"/>
      <c r="B21" s="42">
        <v>572</v>
      </c>
      <c r="C21" s="19" t="s">
        <v>64</v>
      </c>
      <c r="D21" s="43">
        <v>1221989</v>
      </c>
      <c r="E21" s="43">
        <v>639316</v>
      </c>
      <c r="F21" s="43">
        <v>0</v>
      </c>
      <c r="G21" s="43">
        <v>465513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2326818</v>
      </c>
      <c r="O21" s="44">
        <f t="shared" si="2"/>
        <v>370.74856596558317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367004</v>
      </c>
      <c r="E22" s="29">
        <f t="shared" si="6"/>
        <v>2891920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3258924</v>
      </c>
      <c r="O22" s="41">
        <f t="shared" si="2"/>
        <v>519.26768642447416</v>
      </c>
      <c r="P22" s="9"/>
    </row>
    <row r="23" spans="1:119" ht="15.75" thickBot="1">
      <c r="A23" s="12"/>
      <c r="B23" s="42">
        <v>581</v>
      </c>
      <c r="C23" s="19" t="s">
        <v>66</v>
      </c>
      <c r="D23" s="43">
        <v>367004</v>
      </c>
      <c r="E23" s="43">
        <v>2891920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3258924</v>
      </c>
      <c r="O23" s="44">
        <f t="shared" si="2"/>
        <v>519.26768642447416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6291771</v>
      </c>
      <c r="E24" s="14">
        <f t="shared" ref="E24:M24" si="7">SUM(E5,E12,E16,E20,E22)</f>
        <v>4066778</v>
      </c>
      <c r="F24" s="14">
        <f t="shared" si="7"/>
        <v>0</v>
      </c>
      <c r="G24" s="14">
        <f t="shared" si="7"/>
        <v>465513</v>
      </c>
      <c r="H24" s="14">
        <f t="shared" si="7"/>
        <v>0</v>
      </c>
      <c r="I24" s="14">
        <f t="shared" si="7"/>
        <v>3589382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14413444</v>
      </c>
      <c r="O24" s="35">
        <f t="shared" si="2"/>
        <v>2296.5971956660292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78</v>
      </c>
      <c r="M26" s="93"/>
      <c r="N26" s="93"/>
      <c r="O26" s="39">
        <v>6276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5737838</v>
      </c>
      <c r="E5" s="24">
        <f t="shared" si="0"/>
        <v>13663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5751501</v>
      </c>
      <c r="O5" s="30">
        <f t="shared" ref="O5:O24" si="2">(N5/O$26)</f>
        <v>918.18342911877392</v>
      </c>
      <c r="P5" s="6"/>
    </row>
    <row r="6" spans="1:133">
      <c r="A6" s="12"/>
      <c r="B6" s="42">
        <v>511</v>
      </c>
      <c r="C6" s="19" t="s">
        <v>19</v>
      </c>
      <c r="D6" s="43">
        <v>120035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120035</v>
      </c>
      <c r="O6" s="44">
        <f t="shared" si="2"/>
        <v>19.162675606641123</v>
      </c>
      <c r="P6" s="9"/>
    </row>
    <row r="7" spans="1:133">
      <c r="A7" s="12"/>
      <c r="B7" s="42">
        <v>512</v>
      </c>
      <c r="C7" s="19" t="s">
        <v>20</v>
      </c>
      <c r="D7" s="43">
        <v>515177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515177</v>
      </c>
      <c r="O7" s="44">
        <f t="shared" si="2"/>
        <v>82.244093231162196</v>
      </c>
      <c r="P7" s="9"/>
    </row>
    <row r="8" spans="1:133">
      <c r="A8" s="12"/>
      <c r="B8" s="42">
        <v>513</v>
      </c>
      <c r="C8" s="19" t="s">
        <v>21</v>
      </c>
      <c r="D8" s="43">
        <v>666462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666462</v>
      </c>
      <c r="O8" s="44">
        <f t="shared" si="2"/>
        <v>106.3955938697318</v>
      </c>
      <c r="P8" s="9"/>
    </row>
    <row r="9" spans="1:133">
      <c r="A9" s="12"/>
      <c r="B9" s="42">
        <v>514</v>
      </c>
      <c r="C9" s="19" t="s">
        <v>43</v>
      </c>
      <c r="D9" s="43">
        <v>238761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238761</v>
      </c>
      <c r="O9" s="44">
        <f t="shared" si="2"/>
        <v>38.116379310344826</v>
      </c>
      <c r="P9" s="9"/>
    </row>
    <row r="10" spans="1:133">
      <c r="A10" s="12"/>
      <c r="B10" s="42">
        <v>515</v>
      </c>
      <c r="C10" s="19" t="s">
        <v>22</v>
      </c>
      <c r="D10" s="43">
        <v>1047623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1047623</v>
      </c>
      <c r="O10" s="44">
        <f t="shared" si="2"/>
        <v>167.24505108556832</v>
      </c>
      <c r="P10" s="9"/>
    </row>
    <row r="11" spans="1:133">
      <c r="A11" s="12"/>
      <c r="B11" s="42">
        <v>519</v>
      </c>
      <c r="C11" s="19" t="s">
        <v>59</v>
      </c>
      <c r="D11" s="43">
        <v>3149780</v>
      </c>
      <c r="E11" s="43">
        <v>13663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3163443</v>
      </c>
      <c r="O11" s="44">
        <f t="shared" si="2"/>
        <v>505.01963601532566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763992</v>
      </c>
      <c r="E12" s="29">
        <f t="shared" si="3"/>
        <v>720382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3244657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4729031</v>
      </c>
      <c r="O12" s="41">
        <f t="shared" si="2"/>
        <v>754.95386334610475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3244657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3244657</v>
      </c>
      <c r="O13" s="44">
        <f t="shared" si="2"/>
        <v>517.98483397190296</v>
      </c>
      <c r="P13" s="9"/>
    </row>
    <row r="14" spans="1:133">
      <c r="A14" s="12"/>
      <c r="B14" s="42">
        <v>538</v>
      </c>
      <c r="C14" s="19" t="s">
        <v>60</v>
      </c>
      <c r="D14" s="43">
        <v>0</v>
      </c>
      <c r="E14" s="43">
        <v>720382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720382</v>
      </c>
      <c r="O14" s="44">
        <f t="shared" si="2"/>
        <v>115.00351213282248</v>
      </c>
      <c r="P14" s="9"/>
    </row>
    <row r="15" spans="1:133">
      <c r="A15" s="12"/>
      <c r="B15" s="42">
        <v>539</v>
      </c>
      <c r="C15" s="19" t="s">
        <v>51</v>
      </c>
      <c r="D15" s="43">
        <v>763992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763992</v>
      </c>
      <c r="O15" s="44">
        <f t="shared" si="2"/>
        <v>121.96551724137932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1565385</v>
      </c>
      <c r="E16" s="29">
        <f t="shared" si="4"/>
        <v>375583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1940968</v>
      </c>
      <c r="O16" s="41">
        <f t="shared" si="2"/>
        <v>309.86079182630908</v>
      </c>
      <c r="P16" s="10"/>
    </row>
    <row r="17" spans="1:119">
      <c r="A17" s="12"/>
      <c r="B17" s="42">
        <v>541</v>
      </c>
      <c r="C17" s="19" t="s">
        <v>61</v>
      </c>
      <c r="D17" s="43">
        <v>866799</v>
      </c>
      <c r="E17" s="43">
        <v>375583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1242382</v>
      </c>
      <c r="O17" s="44">
        <f t="shared" si="2"/>
        <v>198.33684546615581</v>
      </c>
      <c r="P17" s="9"/>
    </row>
    <row r="18" spans="1:119">
      <c r="A18" s="12"/>
      <c r="B18" s="42">
        <v>543</v>
      </c>
      <c r="C18" s="19" t="s">
        <v>62</v>
      </c>
      <c r="D18" s="43">
        <v>198636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198636</v>
      </c>
      <c r="O18" s="44">
        <f t="shared" si="2"/>
        <v>31.71072796934866</v>
      </c>
      <c r="P18" s="9"/>
    </row>
    <row r="19" spans="1:119">
      <c r="A19" s="12"/>
      <c r="B19" s="42">
        <v>549</v>
      </c>
      <c r="C19" s="19" t="s">
        <v>63</v>
      </c>
      <c r="D19" s="43">
        <v>499950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499950</v>
      </c>
      <c r="O19" s="44">
        <f t="shared" si="2"/>
        <v>79.813218390804593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SUM(D21:D21)</f>
        <v>1298678</v>
      </c>
      <c r="E20" s="29">
        <f t="shared" si="5"/>
        <v>471596</v>
      </c>
      <c r="F20" s="29">
        <f t="shared" si="5"/>
        <v>0</v>
      </c>
      <c r="G20" s="29">
        <f t="shared" si="5"/>
        <v>1146339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2916613</v>
      </c>
      <c r="O20" s="41">
        <f t="shared" si="2"/>
        <v>465.61510217113664</v>
      </c>
      <c r="P20" s="9"/>
    </row>
    <row r="21" spans="1:119">
      <c r="A21" s="12"/>
      <c r="B21" s="42">
        <v>572</v>
      </c>
      <c r="C21" s="19" t="s">
        <v>64</v>
      </c>
      <c r="D21" s="43">
        <v>1298678</v>
      </c>
      <c r="E21" s="43">
        <v>471596</v>
      </c>
      <c r="F21" s="43">
        <v>0</v>
      </c>
      <c r="G21" s="43">
        <v>1146339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2916613</v>
      </c>
      <c r="O21" s="44">
        <f t="shared" si="2"/>
        <v>465.61510217113664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3210</v>
      </c>
      <c r="E22" s="29">
        <f t="shared" si="6"/>
        <v>752920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285390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1041520</v>
      </c>
      <c r="O22" s="41">
        <f t="shared" si="2"/>
        <v>166.27075351213281</v>
      </c>
      <c r="P22" s="9"/>
    </row>
    <row r="23" spans="1:119" ht="15.75" thickBot="1">
      <c r="A23" s="12"/>
      <c r="B23" s="42">
        <v>581</v>
      </c>
      <c r="C23" s="19" t="s">
        <v>66</v>
      </c>
      <c r="D23" s="43">
        <v>3210</v>
      </c>
      <c r="E23" s="43">
        <v>752920</v>
      </c>
      <c r="F23" s="43">
        <v>0</v>
      </c>
      <c r="G23" s="43">
        <v>0</v>
      </c>
      <c r="H23" s="43">
        <v>0</v>
      </c>
      <c r="I23" s="43">
        <v>285390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1041520</v>
      </c>
      <c r="O23" s="44">
        <f t="shared" si="2"/>
        <v>166.27075351213281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9369103</v>
      </c>
      <c r="E24" s="14">
        <f t="shared" ref="E24:M24" si="7">SUM(E5,E12,E16,E20,E22)</f>
        <v>2334144</v>
      </c>
      <c r="F24" s="14">
        <f t="shared" si="7"/>
        <v>0</v>
      </c>
      <c r="G24" s="14">
        <f t="shared" si="7"/>
        <v>1146339</v>
      </c>
      <c r="H24" s="14">
        <f t="shared" si="7"/>
        <v>0</v>
      </c>
      <c r="I24" s="14">
        <f t="shared" si="7"/>
        <v>3530047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16379633</v>
      </c>
      <c r="O24" s="35">
        <f t="shared" si="2"/>
        <v>2614.883939974457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76</v>
      </c>
      <c r="M26" s="93"/>
      <c r="N26" s="93"/>
      <c r="O26" s="39">
        <v>6264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3416782</v>
      </c>
      <c r="E5" s="56">
        <f t="shared" si="0"/>
        <v>13092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3429874</v>
      </c>
      <c r="O5" s="58">
        <f t="shared" ref="O5:O24" si="2">(N5/O$26)</f>
        <v>548.77984000000004</v>
      </c>
      <c r="P5" s="59"/>
    </row>
    <row r="6" spans="1:133">
      <c r="A6" s="61"/>
      <c r="B6" s="62">
        <v>511</v>
      </c>
      <c r="C6" s="63" t="s">
        <v>19</v>
      </c>
      <c r="D6" s="64">
        <v>145116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145116</v>
      </c>
      <c r="O6" s="65">
        <f t="shared" si="2"/>
        <v>23.21856</v>
      </c>
      <c r="P6" s="66"/>
    </row>
    <row r="7" spans="1:133">
      <c r="A7" s="61"/>
      <c r="B7" s="62">
        <v>512</v>
      </c>
      <c r="C7" s="63" t="s">
        <v>20</v>
      </c>
      <c r="D7" s="64">
        <v>582348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582348</v>
      </c>
      <c r="O7" s="65">
        <f t="shared" si="2"/>
        <v>93.17568</v>
      </c>
      <c r="P7" s="66"/>
    </row>
    <row r="8" spans="1:133">
      <c r="A8" s="61"/>
      <c r="B8" s="62">
        <v>513</v>
      </c>
      <c r="C8" s="63" t="s">
        <v>21</v>
      </c>
      <c r="D8" s="64">
        <v>428454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428454</v>
      </c>
      <c r="O8" s="65">
        <f t="shared" si="2"/>
        <v>68.552639999999997</v>
      </c>
      <c r="P8" s="66"/>
    </row>
    <row r="9" spans="1:133">
      <c r="A9" s="61"/>
      <c r="B9" s="62">
        <v>514</v>
      </c>
      <c r="C9" s="63" t="s">
        <v>43</v>
      </c>
      <c r="D9" s="64">
        <v>321285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321285</v>
      </c>
      <c r="O9" s="65">
        <f t="shared" si="2"/>
        <v>51.4056</v>
      </c>
      <c r="P9" s="66"/>
    </row>
    <row r="10" spans="1:133">
      <c r="A10" s="61"/>
      <c r="B10" s="62">
        <v>515</v>
      </c>
      <c r="C10" s="63" t="s">
        <v>22</v>
      </c>
      <c r="D10" s="64">
        <v>1075929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1075929</v>
      </c>
      <c r="O10" s="65">
        <f t="shared" si="2"/>
        <v>172.14864</v>
      </c>
      <c r="P10" s="66"/>
    </row>
    <row r="11" spans="1:133">
      <c r="A11" s="61"/>
      <c r="B11" s="62">
        <v>519</v>
      </c>
      <c r="C11" s="63" t="s">
        <v>59</v>
      </c>
      <c r="D11" s="64">
        <v>863650</v>
      </c>
      <c r="E11" s="64">
        <v>13092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876742</v>
      </c>
      <c r="O11" s="65">
        <f t="shared" si="2"/>
        <v>140.27871999999999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SUM(D13:D15)</f>
        <v>443863</v>
      </c>
      <c r="E12" s="70">
        <f t="shared" si="3"/>
        <v>1728857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3478470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5651190</v>
      </c>
      <c r="O12" s="72">
        <f t="shared" si="2"/>
        <v>904.19039999999995</v>
      </c>
      <c r="P12" s="73"/>
    </row>
    <row r="13" spans="1:133">
      <c r="A13" s="61"/>
      <c r="B13" s="62">
        <v>533</v>
      </c>
      <c r="C13" s="63" t="s">
        <v>27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3478470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3478470</v>
      </c>
      <c r="O13" s="65">
        <f t="shared" si="2"/>
        <v>556.55520000000001</v>
      </c>
      <c r="P13" s="66"/>
    </row>
    <row r="14" spans="1:133">
      <c r="A14" s="61"/>
      <c r="B14" s="62">
        <v>538</v>
      </c>
      <c r="C14" s="63" t="s">
        <v>60</v>
      </c>
      <c r="D14" s="64">
        <v>0</v>
      </c>
      <c r="E14" s="64">
        <v>1728857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1728857</v>
      </c>
      <c r="O14" s="65">
        <f t="shared" si="2"/>
        <v>276.61712</v>
      </c>
      <c r="P14" s="66"/>
    </row>
    <row r="15" spans="1:133">
      <c r="A15" s="61"/>
      <c r="B15" s="62">
        <v>539</v>
      </c>
      <c r="C15" s="63" t="s">
        <v>51</v>
      </c>
      <c r="D15" s="64">
        <v>443863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443863</v>
      </c>
      <c r="O15" s="65">
        <f t="shared" si="2"/>
        <v>71.018079999999998</v>
      </c>
      <c r="P15" s="66"/>
    </row>
    <row r="16" spans="1:133" ht="15.75">
      <c r="A16" s="67" t="s">
        <v>30</v>
      </c>
      <c r="B16" s="68"/>
      <c r="C16" s="69"/>
      <c r="D16" s="70">
        <f t="shared" ref="D16:M16" si="4">SUM(D17:D19)</f>
        <v>1490731</v>
      </c>
      <c r="E16" s="70">
        <f t="shared" si="4"/>
        <v>278872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1"/>
        <v>1769603</v>
      </c>
      <c r="O16" s="72">
        <f t="shared" si="2"/>
        <v>283.13648000000001</v>
      </c>
      <c r="P16" s="73"/>
    </row>
    <row r="17" spans="1:119">
      <c r="A17" s="61"/>
      <c r="B17" s="62">
        <v>541</v>
      </c>
      <c r="C17" s="63" t="s">
        <v>61</v>
      </c>
      <c r="D17" s="64">
        <v>868474</v>
      </c>
      <c r="E17" s="64">
        <v>278872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1147346</v>
      </c>
      <c r="O17" s="65">
        <f t="shared" si="2"/>
        <v>183.57535999999999</v>
      </c>
      <c r="P17" s="66"/>
    </row>
    <row r="18" spans="1:119">
      <c r="A18" s="61"/>
      <c r="B18" s="62">
        <v>543</v>
      </c>
      <c r="C18" s="63" t="s">
        <v>62</v>
      </c>
      <c r="D18" s="64">
        <v>240336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240336</v>
      </c>
      <c r="O18" s="65">
        <f t="shared" si="2"/>
        <v>38.453760000000003</v>
      </c>
      <c r="P18" s="66"/>
    </row>
    <row r="19" spans="1:119">
      <c r="A19" s="61"/>
      <c r="B19" s="62">
        <v>549</v>
      </c>
      <c r="C19" s="63" t="s">
        <v>63</v>
      </c>
      <c r="D19" s="64">
        <v>381921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381921</v>
      </c>
      <c r="O19" s="65">
        <f t="shared" si="2"/>
        <v>61.10736</v>
      </c>
      <c r="P19" s="66"/>
    </row>
    <row r="20" spans="1:119" ht="15.75">
      <c r="A20" s="67" t="s">
        <v>34</v>
      </c>
      <c r="B20" s="68"/>
      <c r="C20" s="69"/>
      <c r="D20" s="70">
        <f t="shared" ref="D20:M20" si="5">SUM(D21:D21)</f>
        <v>1047097</v>
      </c>
      <c r="E20" s="70">
        <f t="shared" si="5"/>
        <v>400669</v>
      </c>
      <c r="F20" s="70">
        <f t="shared" si="5"/>
        <v>0</v>
      </c>
      <c r="G20" s="70">
        <f t="shared" si="5"/>
        <v>1228984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2676750</v>
      </c>
      <c r="O20" s="72">
        <f t="shared" si="2"/>
        <v>428.28</v>
      </c>
      <c r="P20" s="66"/>
    </row>
    <row r="21" spans="1:119">
      <c r="A21" s="61"/>
      <c r="B21" s="62">
        <v>572</v>
      </c>
      <c r="C21" s="63" t="s">
        <v>64</v>
      </c>
      <c r="D21" s="64">
        <v>1047097</v>
      </c>
      <c r="E21" s="64">
        <v>400669</v>
      </c>
      <c r="F21" s="64">
        <v>0</v>
      </c>
      <c r="G21" s="64">
        <v>1228984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2676750</v>
      </c>
      <c r="O21" s="65">
        <f t="shared" si="2"/>
        <v>428.28</v>
      </c>
      <c r="P21" s="66"/>
    </row>
    <row r="22" spans="1:119" ht="15.75">
      <c r="A22" s="67" t="s">
        <v>65</v>
      </c>
      <c r="B22" s="68"/>
      <c r="C22" s="69"/>
      <c r="D22" s="70">
        <f t="shared" ref="D22:M22" si="6">SUM(D23:D23)</f>
        <v>688312</v>
      </c>
      <c r="E22" s="70">
        <f t="shared" si="6"/>
        <v>182723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871035</v>
      </c>
      <c r="O22" s="72">
        <f t="shared" si="2"/>
        <v>139.3656</v>
      </c>
      <c r="P22" s="66"/>
    </row>
    <row r="23" spans="1:119" ht="15.75" thickBot="1">
      <c r="A23" s="61"/>
      <c r="B23" s="62">
        <v>581</v>
      </c>
      <c r="C23" s="63" t="s">
        <v>66</v>
      </c>
      <c r="D23" s="64">
        <v>688312</v>
      </c>
      <c r="E23" s="64">
        <v>182723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871035</v>
      </c>
      <c r="O23" s="65">
        <f t="shared" si="2"/>
        <v>139.3656</v>
      </c>
      <c r="P23" s="66"/>
    </row>
    <row r="24" spans="1:119" ht="16.5" thickBot="1">
      <c r="A24" s="74" t="s">
        <v>10</v>
      </c>
      <c r="B24" s="75"/>
      <c r="C24" s="76"/>
      <c r="D24" s="77">
        <f>SUM(D5,D12,D16,D20,D22)</f>
        <v>7086785</v>
      </c>
      <c r="E24" s="77">
        <f t="shared" ref="E24:M24" si="7">SUM(E5,E12,E16,E20,E22)</f>
        <v>2604213</v>
      </c>
      <c r="F24" s="77">
        <f t="shared" si="7"/>
        <v>0</v>
      </c>
      <c r="G24" s="77">
        <f t="shared" si="7"/>
        <v>1228984</v>
      </c>
      <c r="H24" s="77">
        <f t="shared" si="7"/>
        <v>0</v>
      </c>
      <c r="I24" s="77">
        <f t="shared" si="7"/>
        <v>3478470</v>
      </c>
      <c r="J24" s="77">
        <f t="shared" si="7"/>
        <v>0</v>
      </c>
      <c r="K24" s="77">
        <f t="shared" si="7"/>
        <v>0</v>
      </c>
      <c r="L24" s="77">
        <f t="shared" si="7"/>
        <v>0</v>
      </c>
      <c r="M24" s="77">
        <f t="shared" si="7"/>
        <v>0</v>
      </c>
      <c r="N24" s="77">
        <f t="shared" si="1"/>
        <v>14398452</v>
      </c>
      <c r="O24" s="78">
        <f t="shared" si="2"/>
        <v>2303.7523200000001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67</v>
      </c>
      <c r="M26" s="117"/>
      <c r="N26" s="117"/>
      <c r="O26" s="88">
        <v>6250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2023-12-04T22:44:04Z</cp:lastPrinted>
  <dcterms:created xsi:type="dcterms:W3CDTF">2000-08-31T21:26:31Z</dcterms:created>
  <dcterms:modified xsi:type="dcterms:W3CDTF">2023-12-04T22:44:07Z</dcterms:modified>
</cp:coreProperties>
</file>