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'2008'!$A$1:$O$41</definedName>
    <definedName name="_xlnm.Print_Area" localSheetId="12">'2009'!$A$1:$O$45</definedName>
    <definedName name="_xlnm.Print_Area" localSheetId="11">'2010'!$A$1:$O$47</definedName>
    <definedName name="_xlnm.Print_Area" localSheetId="10">'2011'!$A$1:$O$45</definedName>
    <definedName name="_xlnm.Print_Area" localSheetId="9">'2012'!$A$1:$O$43</definedName>
    <definedName name="_xlnm.Print_Area" localSheetId="8">'2013'!$A$1:$O$55</definedName>
    <definedName name="_xlnm.Print_Area" localSheetId="7">'2014'!$A$1:$O$53</definedName>
    <definedName name="_xlnm.Print_Area" localSheetId="6">'2015'!$A$1:$O$52</definedName>
    <definedName name="_xlnm.Print_Area" localSheetId="5">'2016'!$A$1:$O$51</definedName>
    <definedName name="_xlnm.Print_Area" localSheetId="4">'2017'!$A$1:$O$53</definedName>
    <definedName name="_xlnm.Print_Area" localSheetId="3">'2018'!$A$1:$O$49</definedName>
    <definedName name="_xlnm.Print_Area" localSheetId="2">'2019'!$A$1:$O$59</definedName>
    <definedName name="_xlnm.Print_Area" localSheetId="1">'2020'!$A$1:$O$50</definedName>
    <definedName name="_xlnm.Print_Area" localSheetId="0">'2021'!$A$1:$P$53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<sst xmlns="http://schemas.openxmlformats.org/spreadsheetml/2006/main" count="865" uniqueCount="150">
  <si>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</si>
  <si>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</si>
  <si>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</si>
  <si>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</si>
  <si>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</si>
  <si>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</si>
  <si>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</si>
  <si>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</si>
  <si>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</si>
  <si>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</si>
  <si>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</si>
  <si>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Communications Services Taxes</t>
  </si>
  <si>
    <t>Permits, Fees, and Special Assessments</t>
  </si>
  <si>
    <t>Franchise Fee - Gas</t>
  </si>
  <si>
    <t>Franchise Fee - Solid Waste</t>
  </si>
  <si>
    <t>Impact Fees - Commercial - Public Safety</t>
  </si>
  <si>
    <t>Impact Fees - Commercial - Transportation</t>
  </si>
  <si>
    <t>Impact Fees - Commercial - Culture / Recreation</t>
  </si>
  <si>
    <t>Special Assessments - Capital Improvement</t>
  </si>
  <si>
    <t>Special Assessments - Charges for Public Services</t>
  </si>
  <si>
    <t>Other Permits, Fees, and Special Assessments</t>
  </si>
  <si>
    <t>Intergovernmental Revenue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</si>
  <si>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</si>
  <si>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</si>
  <si>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</si>
  <si>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Grants from Other Local Units - Culture / Recreation</t>
  </si>
  <si>
    <t>Grants from Other Local Units - Other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</si>
  <si>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</si>
  <si>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</si>
  <si>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</si>
  <si>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</si>
  <si>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</si>
  <si>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</si>
  <si>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</si>
  <si>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</si>
  <si>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Physical Environment - Water Utility</t>
  </si>
  <si>
    <t>Transportation (User Fees) - Parking Facilities</t>
  </si>
  <si>
    <t>Transportation (User Fees) - Other Transportation Charges</t>
  </si>
  <si>
    <t>Culture / Recreation - Other Culture / Recreation Charges</t>
  </si>
  <si>
    <t>Total - All Account Codes</t>
  </si>
  <si>
    <t>Local Fiscal Year Ended September 30, 2009</t>
  </si>
  <si>
    <t>Other Judgments, Fines, and Forfeits</t>
  </si>
  <si>
    <t>Interest and Other Earnings - Interest</t>
  </si>
  <si>
    <t>Contributions and Donations from Private Sources</t>
  </si>
  <si>
    <t>Other Miscellaneous Revenues - Other</t>
  </si>
  <si>
    <t>Non-Operating - Inter-Fund Group Transfers In</t>
  </si>
  <si>
    <t>Proprietary Non-Operating Sources - Interest</t>
  </si>
  <si>
    <t>Proprietary Non-Operating Sources - Capital Contributions from Private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</si>
  <si>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</si>
  <si>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</si>
  <si>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</si>
  <si>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</si>
  <si>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</si>
  <si>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</si>
  <si>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</si>
  <si>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Fort Myers Beach Revenues Reported by Account Code and Fund Type</t>
  </si>
  <si>
    <t>Local Fiscal Year Ended September 30, 2010</t>
  </si>
  <si>
    <t>Grants from Other Local Units - Transportation</t>
  </si>
  <si>
    <t>Culture / Recreation - Cultural Services</t>
  </si>
  <si>
    <t>Other Charges for Services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</si>
  <si>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</si>
  <si>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</si>
  <si>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</si>
  <si>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Local Business Tax</t>
  </si>
  <si>
    <t>Impact Fees - Residential - Culture / Recreation</t>
  </si>
  <si>
    <t>State Shared Revenues - Other</t>
  </si>
  <si>
    <t>2011 Municipal Population:</t>
  </si>
  <si>
    <t>Local Fiscal Year Ended September 30, 2012</t>
  </si>
  <si>
    <t>2012 Municipal Population:</t>
  </si>
  <si>
    <t>Local Fiscal Year Ended September 30, 2008</t>
  </si>
  <si>
    <t>Permits and Franchise Fees</t>
  </si>
  <si>
    <t>Other Permits and Fees</t>
  </si>
  <si>
    <t>Impact Fees - Transportation</t>
  </si>
  <si>
    <t>Impact Fees - Culture / Recreation</t>
  </si>
  <si>
    <t>2008 Municipal Population:</t>
  </si>
  <si>
    <t>Local Fiscal Year Ended September 30, 2013</t>
  </si>
  <si>
    <t>Second Local Option Fuel Tax (1 to 5 Cents)</t>
  </si>
  <si>
    <t>Utility Service Tax - Electricity</t>
  </si>
  <si>
    <t>Utility Service Tax - Gas</t>
  </si>
  <si>
    <t>Communications Services Taxes (Chapter 202, F.S.)</t>
  </si>
  <si>
    <t>Local Business Tax (Chapter 205, F.S.)</t>
  </si>
  <si>
    <t>Impact Fees - Commercial - Other</t>
  </si>
  <si>
    <t>Federal Grant - Physical Environment - Other Physical Environment</t>
  </si>
  <si>
    <t>Federal Grant - Economic Environment</t>
  </si>
  <si>
    <t>State Grant - Physical Environment - Other Physical Environment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</si>
  <si>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</si>
  <si>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</si>
  <si>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</si>
  <si>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</si>
  <si>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State Shared Revenues - Transportation - Other Transportation</t>
  </si>
  <si>
    <t>Grants from Other Local Units - Public Safety</t>
  </si>
  <si>
    <t>General Government - Other General Government Charges and Fees</t>
  </si>
  <si>
    <t>Physical Environment - Garbage / Solid Waste</t>
  </si>
  <si>
    <t>Transportation - Parking Facilities</t>
  </si>
  <si>
    <t>Transportation - Other Transportation Charges</t>
  </si>
  <si>
    <t>Culture / Recreation - Parks and Recreation</t>
  </si>
  <si>
    <t>Interest and Other Earnings - Net Increase (Decrease) in Fair Value of Investments</t>
  </si>
  <si>
    <t>Proprietary Non-Operating - Interest</t>
  </si>
  <si>
    <t>2013 Municipal Population:</t>
  </si>
  <si>
    <t>Local Fiscal Year Ended September 30, 2014</t>
  </si>
  <si>
    <t>State Grant - Culture / Recreation</t>
  </si>
  <si>
    <t>2014 Municipal Population:</t>
  </si>
  <si>
    <t>Local Fiscal Year Ended September 30, 2015</t>
  </si>
  <si>
    <t>State Grant - Transportation - Other Transportation</t>
  </si>
  <si>
    <t>Sales - Sale of Surplus Materials and Scrap</t>
  </si>
  <si>
    <t>2015 Municipal Population:</t>
  </si>
  <si>
    <t>Local Fiscal Year Ended September 30, 2016</t>
  </si>
  <si>
    <t>2016 Municipal Population:</t>
  </si>
  <si>
    <t>Local Fiscal Year Ended September 30, 2017</t>
  </si>
  <si>
    <t>Proprietary Non-Operating - Capital Contributions from Other Public Source</t>
  </si>
  <si>
    <t>2017 Municipal Population:</t>
  </si>
  <si>
    <t>Local Fiscal Year Ended September 30, 2018</t>
  </si>
  <si>
    <t>Shared Revenue from Other Local Units</t>
  </si>
  <si>
    <t>2018 Municipal Population:</t>
  </si>
  <si>
    <t>Local Fiscal Year Ended September 30, 2019</t>
  </si>
  <si>
    <t>Impact Fees - Residential - Public Safety</t>
  </si>
  <si>
    <t>Impact Fees - Residential - Transportation</t>
  </si>
  <si>
    <t>Impact Fees - Residential - Other</t>
  </si>
  <si>
    <t>Licenses</t>
  </si>
  <si>
    <t>Federal Grant - Other Federal Grants</t>
  </si>
  <si>
    <t>State Grant - Public Safety</t>
  </si>
  <si>
    <t>General Government - Administrative Service Fees</t>
  </si>
  <si>
    <t>Physical Environment - Conservation and Resource Management</t>
  </si>
  <si>
    <t>Transportation - Airports</t>
  </si>
  <si>
    <t>Transportation - Water Ports and Terminals</t>
  </si>
  <si>
    <t>Fines - Local Ordinance Violations</t>
  </si>
  <si>
    <t>Proceeds - Installment Purchases and Capital Lease Proceeds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</si>
  <si>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</si>
  <si>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</si>
  <si>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</si>
  <si>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</si>
  <si>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</si>
  <si>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</si>
  <si>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</si>
  <si>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</si>
  <si>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</si>
  <si>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</si>
  <si>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</si>
  <si>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Building Permits (Buildling Permit Fees)</t>
  </si>
  <si>
    <t>Permits - Other</t>
  </si>
  <si>
    <t>Inspection Fee</t>
  </si>
  <si>
    <t>Other Fees and Special Assessments</t>
  </si>
  <si>
    <t>Intergovernmental Revenues</t>
  </si>
  <si>
    <t>State Grant - Physical Environment - Stormwater Management</t>
  </si>
  <si>
    <t>State Grant - Other</t>
  </si>
  <si>
    <t>State Shared Revenues - General Government - Municipal Revenue Sharing Program</t>
  </si>
  <si>
    <t>State Shared Revenues - General Government - Local Government Half-Cent Sales Tax Program</t>
  </si>
  <si>
    <t>Physical Environment - Sewer / Wastewater Utility</t>
  </si>
  <si>
    <t>Physical Environment - Other Physical Environment Charges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</si>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</sst>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53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48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8"/>
      <c r="M3" s="69"/>
      <c r="N3" s="36"/>
      <c r="O3" s="37"/>
      <c r="P3" s="70" t="s">
        <v>131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132</v>
      </c>
      <c r="N4" s="35" t="s">
        <v>9</v>
      </c>
      <c r="O4" s="35" t="s">
        <v>133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134</v>
      </c>
      <c r="B5" s="26"/>
      <c r="C5" s="26"/>
      <c r="D5" s="27">
        <f aca="true" t="shared" si="0" ref="D5:N5">SUM(D6:D12)</f>
        <v>4941175</v>
      </c>
      <c r="E5" s="27">
        <f t="shared" si="0"/>
        <v>369879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5311054</v>
      </c>
      <c r="P5" s="33">
        <f aca="true" t="shared" si="1" ref="P5:P49">(O5/P$51)</f>
        <v>951.1199856733524</v>
      </c>
      <c r="Q5" s="6"/>
    </row>
    <row r="6" spans="1:17" ht="15">
      <c r="A6" s="12"/>
      <c r="B6" s="25">
        <v>311</v>
      </c>
      <c r="C6" s="20" t="s">
        <v>2</v>
      </c>
      <c r="D6" s="46">
        <v>3404467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3404467</v>
      </c>
      <c r="P6" s="47">
        <f t="shared" si="1"/>
        <v>609.6824856733524</v>
      </c>
      <c r="Q6" s="9"/>
    </row>
    <row r="7" spans="1:17" ht="15">
      <c r="A7" s="12"/>
      <c r="B7" s="25">
        <v>312.41</v>
      </c>
      <c r="C7" s="20" t="s">
        <v>135</v>
      </c>
      <c r="D7" s="46">
        <v>0</v>
      </c>
      <c r="E7" s="46">
        <v>213962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2" ref="O7:O12">SUM(D7:N7)</f>
        <v>213962</v>
      </c>
      <c r="P7" s="47">
        <f t="shared" si="1"/>
        <v>38.316977077363894</v>
      </c>
      <c r="Q7" s="9"/>
    </row>
    <row r="8" spans="1:17" ht="15">
      <c r="A8" s="12"/>
      <c r="B8" s="25">
        <v>312.43</v>
      </c>
      <c r="C8" s="20" t="s">
        <v>136</v>
      </c>
      <c r="D8" s="46">
        <v>0</v>
      </c>
      <c r="E8" s="46">
        <v>155917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155917</v>
      </c>
      <c r="P8" s="47">
        <f t="shared" si="1"/>
        <v>27.922098853868196</v>
      </c>
      <c r="Q8" s="9"/>
    </row>
    <row r="9" spans="1:17" ht="15">
      <c r="A9" s="12"/>
      <c r="B9" s="25">
        <v>314.1</v>
      </c>
      <c r="C9" s="20" t="s">
        <v>77</v>
      </c>
      <c r="D9" s="46">
        <v>981603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981603</v>
      </c>
      <c r="P9" s="47">
        <f t="shared" si="1"/>
        <v>175.78850286532952</v>
      </c>
      <c r="Q9" s="9"/>
    </row>
    <row r="10" spans="1:17" ht="15">
      <c r="A10" s="12"/>
      <c r="B10" s="25">
        <v>314.4</v>
      </c>
      <c r="C10" s="20" t="s">
        <v>78</v>
      </c>
      <c r="D10" s="46">
        <v>14520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14520</v>
      </c>
      <c r="P10" s="47">
        <f t="shared" si="1"/>
        <v>2.6002865329512894</v>
      </c>
      <c r="Q10" s="9"/>
    </row>
    <row r="11" spans="1:17" ht="15">
      <c r="A11" s="12"/>
      <c r="B11" s="25">
        <v>315.1</v>
      </c>
      <c r="C11" s="20" t="s">
        <v>137</v>
      </c>
      <c r="D11" s="46">
        <v>536426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536426</v>
      </c>
      <c r="P11" s="47">
        <f t="shared" si="1"/>
        <v>96.06482808022923</v>
      </c>
      <c r="Q11" s="9"/>
    </row>
    <row r="12" spans="1:17" ht="15">
      <c r="A12" s="12"/>
      <c r="B12" s="25">
        <v>316</v>
      </c>
      <c r="C12" s="20" t="s">
        <v>80</v>
      </c>
      <c r="D12" s="46">
        <v>4159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4159</v>
      </c>
      <c r="P12" s="47">
        <f t="shared" si="1"/>
        <v>0.7448065902578797</v>
      </c>
      <c r="Q12" s="9"/>
    </row>
    <row r="13" spans="1:17" ht="15.75">
      <c r="A13" s="29" t="s">
        <v>12</v>
      </c>
      <c r="B13" s="30"/>
      <c r="C13" s="31"/>
      <c r="D13" s="32">
        <f aca="true" t="shared" si="3" ref="D13:N13">SUM(D14:D21)</f>
        <v>1112676</v>
      </c>
      <c r="E13" s="32">
        <f t="shared" si="3"/>
        <v>1946892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1156904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4">
        <f>SUM(D13:N13)</f>
        <v>4216472</v>
      </c>
      <c r="P13" s="45">
        <f t="shared" si="1"/>
        <v>755.0988538681949</v>
      </c>
      <c r="Q13" s="10"/>
    </row>
    <row r="14" spans="1:17" ht="15">
      <c r="A14" s="12"/>
      <c r="B14" s="25">
        <v>322</v>
      </c>
      <c r="C14" s="20" t="s">
        <v>138</v>
      </c>
      <c r="D14" s="46">
        <v>22908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22908</v>
      </c>
      <c r="P14" s="47">
        <f t="shared" si="1"/>
        <v>4.10243553008596</v>
      </c>
      <c r="Q14" s="9"/>
    </row>
    <row r="15" spans="1:17" ht="15">
      <c r="A15" s="12"/>
      <c r="B15" s="25">
        <v>322.9</v>
      </c>
      <c r="C15" s="20" t="s">
        <v>139</v>
      </c>
      <c r="D15" s="46">
        <v>20321</v>
      </c>
      <c r="E15" s="46">
        <v>1219114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aca="true" t="shared" si="4" ref="O15:O21">SUM(D15:N15)</f>
        <v>1239435</v>
      </c>
      <c r="P15" s="47">
        <f t="shared" si="1"/>
        <v>221.9618553008596</v>
      </c>
      <c r="Q15" s="9"/>
    </row>
    <row r="16" spans="1:17" ht="15">
      <c r="A16" s="12"/>
      <c r="B16" s="25">
        <v>323.7</v>
      </c>
      <c r="C16" s="20" t="s">
        <v>14</v>
      </c>
      <c r="D16" s="46">
        <v>97360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97360</v>
      </c>
      <c r="P16" s="47">
        <f t="shared" si="1"/>
        <v>17.435530085959886</v>
      </c>
      <c r="Q16" s="9"/>
    </row>
    <row r="17" spans="1:17" ht="15">
      <c r="A17" s="12"/>
      <c r="B17" s="25">
        <v>324.31</v>
      </c>
      <c r="C17" s="20" t="s">
        <v>116</v>
      </c>
      <c r="D17" s="46">
        <v>0</v>
      </c>
      <c r="E17" s="46">
        <v>532075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532075</v>
      </c>
      <c r="P17" s="47">
        <f t="shared" si="1"/>
        <v>95.28563753581662</v>
      </c>
      <c r="Q17" s="9"/>
    </row>
    <row r="18" spans="1:17" ht="15">
      <c r="A18" s="12"/>
      <c r="B18" s="25">
        <v>324.61</v>
      </c>
      <c r="C18" s="20" t="s">
        <v>64</v>
      </c>
      <c r="D18" s="46">
        <v>0</v>
      </c>
      <c r="E18" s="46">
        <v>195703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195703</v>
      </c>
      <c r="P18" s="47">
        <f t="shared" si="1"/>
        <v>35.04709885386819</v>
      </c>
      <c r="Q18" s="9"/>
    </row>
    <row r="19" spans="1:17" ht="15">
      <c r="A19" s="12"/>
      <c r="B19" s="25">
        <v>325.2</v>
      </c>
      <c r="C19" s="20" t="s">
        <v>19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1156904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1156904</v>
      </c>
      <c r="P19" s="47">
        <f t="shared" si="1"/>
        <v>207.18194842406876</v>
      </c>
      <c r="Q19" s="9"/>
    </row>
    <row r="20" spans="1:17" ht="15">
      <c r="A20" s="12"/>
      <c r="B20" s="25">
        <v>329.1</v>
      </c>
      <c r="C20" s="20" t="s">
        <v>140</v>
      </c>
      <c r="D20" s="46">
        <v>60300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60300</v>
      </c>
      <c r="P20" s="47">
        <f t="shared" si="1"/>
        <v>10.798710601719197</v>
      </c>
      <c r="Q20" s="9"/>
    </row>
    <row r="21" spans="1:17" ht="15">
      <c r="A21" s="12"/>
      <c r="B21" s="25">
        <v>329.5</v>
      </c>
      <c r="C21" s="20" t="s">
        <v>141</v>
      </c>
      <c r="D21" s="46">
        <v>911787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911787</v>
      </c>
      <c r="P21" s="47">
        <f t="shared" si="1"/>
        <v>163.28563753581662</v>
      </c>
      <c r="Q21" s="9"/>
    </row>
    <row r="22" spans="1:17" ht="15.75">
      <c r="A22" s="29" t="s">
        <v>142</v>
      </c>
      <c r="B22" s="30"/>
      <c r="C22" s="31"/>
      <c r="D22" s="32">
        <f aca="true" t="shared" si="5" ref="D22:N22">SUM(D23:D31)</f>
        <v>988801</v>
      </c>
      <c r="E22" s="32">
        <f t="shared" si="5"/>
        <v>1026558</v>
      </c>
      <c r="F22" s="32">
        <f t="shared" si="5"/>
        <v>0</v>
      </c>
      <c r="G22" s="32">
        <f t="shared" si="5"/>
        <v>119390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5"/>
        <v>0</v>
      </c>
      <c r="O22" s="44">
        <f>SUM(D22:N22)</f>
        <v>2134749</v>
      </c>
      <c r="P22" s="45">
        <f t="shared" si="1"/>
        <v>382.2974570200573</v>
      </c>
      <c r="Q22" s="10"/>
    </row>
    <row r="23" spans="1:17" ht="15">
      <c r="A23" s="12"/>
      <c r="B23" s="25">
        <v>331.5</v>
      </c>
      <c r="C23" s="20" t="s">
        <v>83</v>
      </c>
      <c r="D23" s="46">
        <v>31043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aca="true" t="shared" si="6" ref="O23:O30">SUM(D23:N23)</f>
        <v>31043</v>
      </c>
      <c r="P23" s="47">
        <f t="shared" si="1"/>
        <v>5.559276504297994</v>
      </c>
      <c r="Q23" s="9"/>
    </row>
    <row r="24" spans="1:17" ht="15">
      <c r="A24" s="12"/>
      <c r="B24" s="25">
        <v>334.2</v>
      </c>
      <c r="C24" s="20" t="s">
        <v>120</v>
      </c>
      <c r="D24" s="46">
        <v>47690</v>
      </c>
      <c r="E24" s="46">
        <v>7106</v>
      </c>
      <c r="F24" s="46">
        <v>0</v>
      </c>
      <c r="G24" s="46">
        <v>119390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174186</v>
      </c>
      <c r="P24" s="47">
        <f t="shared" si="1"/>
        <v>31.193767908309457</v>
      </c>
      <c r="Q24" s="9"/>
    </row>
    <row r="25" spans="1:17" ht="15">
      <c r="A25" s="12"/>
      <c r="B25" s="25">
        <v>334.36</v>
      </c>
      <c r="C25" s="20" t="s">
        <v>143</v>
      </c>
      <c r="D25" s="46">
        <v>12326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12326</v>
      </c>
      <c r="P25" s="47">
        <f t="shared" si="1"/>
        <v>2.207378223495702</v>
      </c>
      <c r="Q25" s="9"/>
    </row>
    <row r="26" spans="1:17" ht="15">
      <c r="A26" s="12"/>
      <c r="B26" s="25">
        <v>334.9</v>
      </c>
      <c r="C26" s="20" t="s">
        <v>144</v>
      </c>
      <c r="D26" s="46">
        <v>750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750</v>
      </c>
      <c r="P26" s="47">
        <f t="shared" si="1"/>
        <v>0.13431232091690545</v>
      </c>
      <c r="Q26" s="9"/>
    </row>
    <row r="27" spans="1:17" ht="15">
      <c r="A27" s="12"/>
      <c r="B27" s="25">
        <v>335.125</v>
      </c>
      <c r="C27" s="20" t="s">
        <v>145</v>
      </c>
      <c r="D27" s="46">
        <v>207312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207312</v>
      </c>
      <c r="P27" s="47">
        <f t="shared" si="1"/>
        <v>37.126074498567334</v>
      </c>
      <c r="Q27" s="9"/>
    </row>
    <row r="28" spans="1:17" ht="15">
      <c r="A28" s="12"/>
      <c r="B28" s="25">
        <v>335.14</v>
      </c>
      <c r="C28" s="20" t="s">
        <v>86</v>
      </c>
      <c r="D28" s="46">
        <v>16515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16515</v>
      </c>
      <c r="P28" s="47">
        <f t="shared" si="1"/>
        <v>2.957557306590258</v>
      </c>
      <c r="Q28" s="9"/>
    </row>
    <row r="29" spans="1:17" ht="15">
      <c r="A29" s="12"/>
      <c r="B29" s="25">
        <v>335.15</v>
      </c>
      <c r="C29" s="20" t="s">
        <v>87</v>
      </c>
      <c r="D29" s="46">
        <v>29673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29673</v>
      </c>
      <c r="P29" s="47">
        <f t="shared" si="1"/>
        <v>5.313932664756447</v>
      </c>
      <c r="Q29" s="9"/>
    </row>
    <row r="30" spans="1:17" ht="15">
      <c r="A30" s="12"/>
      <c r="B30" s="25">
        <v>335.18</v>
      </c>
      <c r="C30" s="20" t="s">
        <v>146</v>
      </c>
      <c r="D30" s="46">
        <v>643492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643492</v>
      </c>
      <c r="P30" s="47">
        <f t="shared" si="1"/>
        <v>115.23853868194843</v>
      </c>
      <c r="Q30" s="9"/>
    </row>
    <row r="31" spans="1:17" ht="15">
      <c r="A31" s="12"/>
      <c r="B31" s="25">
        <v>337.9</v>
      </c>
      <c r="C31" s="20" t="s">
        <v>26</v>
      </c>
      <c r="D31" s="46">
        <v>0</v>
      </c>
      <c r="E31" s="46">
        <v>1019452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1019452</v>
      </c>
      <c r="P31" s="47">
        <f t="shared" si="1"/>
        <v>182.56661891117477</v>
      </c>
      <c r="Q31" s="9"/>
    </row>
    <row r="32" spans="1:17" ht="15.75">
      <c r="A32" s="29" t="s">
        <v>31</v>
      </c>
      <c r="B32" s="30"/>
      <c r="C32" s="31"/>
      <c r="D32" s="32">
        <f aca="true" t="shared" si="7" ref="D32:N32">SUM(D33:D41)</f>
        <v>2453418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6048550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7"/>
        <v>0</v>
      </c>
      <c r="O32" s="32">
        <f>SUM(D32:N32)</f>
        <v>8501968</v>
      </c>
      <c r="P32" s="45">
        <f t="shared" si="1"/>
        <v>1522.5587392550144</v>
      </c>
      <c r="Q32" s="10"/>
    </row>
    <row r="33" spans="1:17" ht="15">
      <c r="A33" s="12"/>
      <c r="B33" s="25">
        <v>341.3</v>
      </c>
      <c r="C33" s="20" t="s">
        <v>121</v>
      </c>
      <c r="D33" s="46">
        <v>282075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aca="true" t="shared" si="8" ref="O33:O41">SUM(D33:N33)</f>
        <v>282075</v>
      </c>
      <c r="P33" s="47">
        <f t="shared" si="1"/>
        <v>50.51486389684814</v>
      </c>
      <c r="Q33" s="9"/>
    </row>
    <row r="34" spans="1:17" ht="15">
      <c r="A34" s="12"/>
      <c r="B34" s="25">
        <v>341.9</v>
      </c>
      <c r="C34" s="20" t="s">
        <v>91</v>
      </c>
      <c r="D34" s="46">
        <v>232158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8"/>
        <v>232158</v>
      </c>
      <c r="P34" s="47">
        <f t="shared" si="1"/>
        <v>41.57557306590258</v>
      </c>
      <c r="Q34" s="9"/>
    </row>
    <row r="35" spans="1:17" ht="15">
      <c r="A35" s="12"/>
      <c r="B35" s="25">
        <v>343.3</v>
      </c>
      <c r="C35" s="20" t="s">
        <v>35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6048550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8"/>
        <v>6048550</v>
      </c>
      <c r="P35" s="47">
        <f t="shared" si="1"/>
        <v>1083.1930515759311</v>
      </c>
      <c r="Q35" s="9"/>
    </row>
    <row r="36" spans="1:17" ht="15">
      <c r="A36" s="12"/>
      <c r="B36" s="25">
        <v>343.5</v>
      </c>
      <c r="C36" s="20" t="s">
        <v>147</v>
      </c>
      <c r="D36" s="46">
        <v>1108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8"/>
        <v>1108</v>
      </c>
      <c r="P36" s="47">
        <f t="shared" si="1"/>
        <v>0.1984240687679083</v>
      </c>
      <c r="Q36" s="9"/>
    </row>
    <row r="37" spans="1:17" ht="15">
      <c r="A37" s="12"/>
      <c r="B37" s="25">
        <v>343.9</v>
      </c>
      <c r="C37" s="20" t="s">
        <v>148</v>
      </c>
      <c r="D37" s="46">
        <v>9122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8"/>
        <v>9122</v>
      </c>
      <c r="P37" s="47">
        <f t="shared" si="1"/>
        <v>1.633595988538682</v>
      </c>
      <c r="Q37" s="9"/>
    </row>
    <row r="38" spans="1:17" ht="15">
      <c r="A38" s="12"/>
      <c r="B38" s="25">
        <v>344.2</v>
      </c>
      <c r="C38" s="20" t="s">
        <v>124</v>
      </c>
      <c r="D38" s="46">
        <v>195002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8"/>
        <v>195002</v>
      </c>
      <c r="P38" s="47">
        <f t="shared" si="1"/>
        <v>34.921561604584525</v>
      </c>
      <c r="Q38" s="9"/>
    </row>
    <row r="39" spans="1:17" ht="15">
      <c r="A39" s="12"/>
      <c r="B39" s="25">
        <v>344.5</v>
      </c>
      <c r="C39" s="20" t="s">
        <v>93</v>
      </c>
      <c r="D39" s="46">
        <v>1586222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8"/>
        <v>1586222</v>
      </c>
      <c r="P39" s="47">
        <f t="shared" si="1"/>
        <v>284.06554441260744</v>
      </c>
      <c r="Q39" s="9"/>
    </row>
    <row r="40" spans="1:17" ht="15">
      <c r="A40" s="12"/>
      <c r="B40" s="25">
        <v>347.2</v>
      </c>
      <c r="C40" s="20" t="s">
        <v>95</v>
      </c>
      <c r="D40" s="46">
        <v>56442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8"/>
        <v>56442</v>
      </c>
      <c r="P40" s="47">
        <f t="shared" si="1"/>
        <v>10.107808022922637</v>
      </c>
      <c r="Q40" s="9"/>
    </row>
    <row r="41" spans="1:17" ht="15">
      <c r="A41" s="12"/>
      <c r="B41" s="25">
        <v>347.3</v>
      </c>
      <c r="C41" s="20" t="s">
        <v>58</v>
      </c>
      <c r="D41" s="46">
        <v>91289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8"/>
        <v>91289</v>
      </c>
      <c r="P41" s="47">
        <f t="shared" si="1"/>
        <v>16.348316618911173</v>
      </c>
      <c r="Q41" s="9"/>
    </row>
    <row r="42" spans="1:17" ht="15.75">
      <c r="A42" s="29" t="s">
        <v>32</v>
      </c>
      <c r="B42" s="30"/>
      <c r="C42" s="31"/>
      <c r="D42" s="32">
        <f aca="true" t="shared" si="9" ref="D42:N42">SUM(D43:D43)</f>
        <v>10436</v>
      </c>
      <c r="E42" s="32">
        <f t="shared" si="9"/>
        <v>0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0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t="shared" si="9"/>
        <v>0</v>
      </c>
      <c r="O42" s="32">
        <f aca="true" t="shared" si="10" ref="O42:O49">SUM(D42:N42)</f>
        <v>10436</v>
      </c>
      <c r="P42" s="45">
        <f t="shared" si="1"/>
        <v>1.8689111747851004</v>
      </c>
      <c r="Q42" s="10"/>
    </row>
    <row r="43" spans="1:17" ht="15">
      <c r="A43" s="13"/>
      <c r="B43" s="39">
        <v>359</v>
      </c>
      <c r="C43" s="21" t="s">
        <v>41</v>
      </c>
      <c r="D43" s="46">
        <v>10436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10"/>
        <v>10436</v>
      </c>
      <c r="P43" s="47">
        <f t="shared" si="1"/>
        <v>1.8689111747851004</v>
      </c>
      <c r="Q43" s="9"/>
    </row>
    <row r="44" spans="1:17" ht="15.75">
      <c r="A44" s="29" t="s">
        <v>3</v>
      </c>
      <c r="B44" s="30"/>
      <c r="C44" s="31"/>
      <c r="D44" s="32">
        <f aca="true" t="shared" si="11" ref="D44:N44">SUM(D45:D46)</f>
        <v>194861</v>
      </c>
      <c r="E44" s="32">
        <f t="shared" si="11"/>
        <v>7343</v>
      </c>
      <c r="F44" s="32">
        <f t="shared" si="11"/>
        <v>0</v>
      </c>
      <c r="G44" s="32">
        <f t="shared" si="11"/>
        <v>720926</v>
      </c>
      <c r="H44" s="32">
        <f t="shared" si="11"/>
        <v>0</v>
      </c>
      <c r="I44" s="32">
        <f t="shared" si="11"/>
        <v>13003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 t="shared" si="11"/>
        <v>0</v>
      </c>
      <c r="O44" s="32">
        <f t="shared" si="10"/>
        <v>936133</v>
      </c>
      <c r="P44" s="45">
        <f t="shared" si="1"/>
        <v>167.6455945558739</v>
      </c>
      <c r="Q44" s="10"/>
    </row>
    <row r="45" spans="1:17" ht="15">
      <c r="A45" s="12"/>
      <c r="B45" s="25">
        <v>361.1</v>
      </c>
      <c r="C45" s="20" t="s">
        <v>42</v>
      </c>
      <c r="D45" s="46">
        <v>6590</v>
      </c>
      <c r="E45" s="46">
        <v>2402</v>
      </c>
      <c r="F45" s="46">
        <v>0</v>
      </c>
      <c r="G45" s="46">
        <v>0</v>
      </c>
      <c r="H45" s="46">
        <v>0</v>
      </c>
      <c r="I45" s="46">
        <v>10573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0"/>
        <v>19565</v>
      </c>
      <c r="P45" s="47">
        <f t="shared" si="1"/>
        <v>3.5037607449856734</v>
      </c>
      <c r="Q45" s="9"/>
    </row>
    <row r="46" spans="1:17" ht="15">
      <c r="A46" s="12"/>
      <c r="B46" s="25">
        <v>369.9</v>
      </c>
      <c r="C46" s="20" t="s">
        <v>44</v>
      </c>
      <c r="D46" s="46">
        <v>188271</v>
      </c>
      <c r="E46" s="46">
        <v>4941</v>
      </c>
      <c r="F46" s="46">
        <v>0</v>
      </c>
      <c r="G46" s="46">
        <v>720926</v>
      </c>
      <c r="H46" s="46">
        <v>0</v>
      </c>
      <c r="I46" s="46">
        <v>2430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0"/>
        <v>916568</v>
      </c>
      <c r="P46" s="47">
        <f t="shared" si="1"/>
        <v>164.14183381088824</v>
      </c>
      <c r="Q46" s="9"/>
    </row>
    <row r="47" spans="1:17" ht="15.75">
      <c r="A47" s="29" t="s">
        <v>33</v>
      </c>
      <c r="B47" s="30"/>
      <c r="C47" s="31"/>
      <c r="D47" s="32">
        <f aca="true" t="shared" si="12" ref="D47:N47">SUM(D48:D48)</f>
        <v>0</v>
      </c>
      <c r="E47" s="32">
        <f t="shared" si="12"/>
        <v>0</v>
      </c>
      <c r="F47" s="32">
        <f t="shared" si="12"/>
        <v>0</v>
      </c>
      <c r="G47" s="32">
        <f t="shared" si="12"/>
        <v>1363245</v>
      </c>
      <c r="H47" s="32">
        <f t="shared" si="12"/>
        <v>0</v>
      </c>
      <c r="I47" s="32">
        <f t="shared" si="12"/>
        <v>0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 t="shared" si="12"/>
        <v>0</v>
      </c>
      <c r="O47" s="32">
        <f t="shared" si="10"/>
        <v>1363245</v>
      </c>
      <c r="P47" s="45">
        <f t="shared" si="1"/>
        <v>244.13413323782234</v>
      </c>
      <c r="Q47" s="9"/>
    </row>
    <row r="48" spans="1:17" ht="15.75" thickBot="1">
      <c r="A48" s="12"/>
      <c r="B48" s="25">
        <v>381</v>
      </c>
      <c r="C48" s="20" t="s">
        <v>45</v>
      </c>
      <c r="D48" s="46">
        <v>0</v>
      </c>
      <c r="E48" s="46">
        <v>0</v>
      </c>
      <c r="F48" s="46">
        <v>0</v>
      </c>
      <c r="G48" s="46">
        <v>1363245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0"/>
        <v>1363245</v>
      </c>
      <c r="P48" s="47">
        <f t="shared" si="1"/>
        <v>244.13413323782234</v>
      </c>
      <c r="Q48" s="9"/>
    </row>
    <row r="49" spans="1:120" ht="16.5" thickBot="1">
      <c r="A49" s="14" t="s">
        <v>39</v>
      </c>
      <c r="B49" s="23"/>
      <c r="C49" s="22"/>
      <c r="D49" s="15">
        <f aca="true" t="shared" si="13" ref="D49:N49">SUM(D5,D13,D22,D32,D42,D44,D47)</f>
        <v>9701367</v>
      </c>
      <c r="E49" s="15">
        <f t="shared" si="13"/>
        <v>3350672</v>
      </c>
      <c r="F49" s="15">
        <f t="shared" si="13"/>
        <v>0</v>
      </c>
      <c r="G49" s="15">
        <f t="shared" si="13"/>
        <v>2203561</v>
      </c>
      <c r="H49" s="15">
        <f t="shared" si="13"/>
        <v>0</v>
      </c>
      <c r="I49" s="15">
        <f t="shared" si="13"/>
        <v>7218457</v>
      </c>
      <c r="J49" s="15">
        <f t="shared" si="13"/>
        <v>0</v>
      </c>
      <c r="K49" s="15">
        <f t="shared" si="13"/>
        <v>0</v>
      </c>
      <c r="L49" s="15">
        <f t="shared" si="13"/>
        <v>0</v>
      </c>
      <c r="M49" s="15">
        <f t="shared" si="13"/>
        <v>0</v>
      </c>
      <c r="N49" s="15">
        <f t="shared" si="13"/>
        <v>0</v>
      </c>
      <c r="O49" s="15">
        <f t="shared" si="10"/>
        <v>22474057</v>
      </c>
      <c r="P49" s="38">
        <f t="shared" si="1"/>
        <v>4024.7236747851002</v>
      </c>
      <c r="Q49" s="6"/>
      <c r="R49" s="2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</row>
    <row r="50" spans="1:16" ht="15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9"/>
    </row>
    <row r="51" spans="1:16" ht="15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8" t="s">
        <v>149</v>
      </c>
      <c r="N51" s="48"/>
      <c r="O51" s="48"/>
      <c r="P51" s="43">
        <v>5584</v>
      </c>
    </row>
    <row r="52" spans="1:16" ht="15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1"/>
    </row>
    <row r="53" spans="1:16" ht="15.75" customHeight="1" thickBot="1">
      <c r="A53" s="52" t="s">
        <v>61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4"/>
    </row>
  </sheetData>
  <sheetProtection/>
  <mergeCells count="10">
    <mergeCell ref="M51:O51"/>
    <mergeCell ref="A52:P52"/>
    <mergeCell ref="A53:P5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48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SUM(D6:D9)</f>
        <v>3066708</v>
      </c>
      <c r="E5" s="27">
        <f t="shared" si="0"/>
        <v>287322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9">SUM(D5:M5)</f>
        <v>3354030</v>
      </c>
      <c r="O5" s="33">
        <f aca="true" t="shared" si="2" ref="O5:O39">(N5/O$41)</f>
        <v>536.3873340796417</v>
      </c>
      <c r="P5" s="6"/>
    </row>
    <row r="6" spans="1:16" ht="15">
      <c r="A6" s="12"/>
      <c r="B6" s="25">
        <v>311</v>
      </c>
      <c r="C6" s="20" t="s">
        <v>2</v>
      </c>
      <c r="D6" s="46">
        <v>1987294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1987294</v>
      </c>
      <c r="O6" s="47">
        <f t="shared" si="2"/>
        <v>317.81448904525826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287322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287322</v>
      </c>
      <c r="O7" s="47">
        <f t="shared" si="2"/>
        <v>45.94946425715656</v>
      </c>
      <c r="P7" s="9"/>
    </row>
    <row r="8" spans="1:16" ht="15">
      <c r="A8" s="12"/>
      <c r="B8" s="25">
        <v>315</v>
      </c>
      <c r="C8" s="20" t="s">
        <v>11</v>
      </c>
      <c r="D8" s="46">
        <v>1069103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1069103</v>
      </c>
      <c r="O8" s="47">
        <f t="shared" si="2"/>
        <v>170.9744122821046</v>
      </c>
      <c r="P8" s="9"/>
    </row>
    <row r="9" spans="1:16" ht="15">
      <c r="A9" s="12"/>
      <c r="B9" s="25">
        <v>316</v>
      </c>
      <c r="C9" s="20" t="s">
        <v>63</v>
      </c>
      <c r="D9" s="46">
        <v>10311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10311</v>
      </c>
      <c r="O9" s="47">
        <f t="shared" si="2"/>
        <v>1.6489684951223413</v>
      </c>
      <c r="P9" s="9"/>
    </row>
    <row r="10" spans="1:16" ht="15.75">
      <c r="A10" s="29" t="s">
        <v>12</v>
      </c>
      <c r="B10" s="30"/>
      <c r="C10" s="31"/>
      <c r="D10" s="32">
        <f aca="true" t="shared" si="3" ref="D10:M10">SUM(D11:D16)</f>
        <v>472575</v>
      </c>
      <c r="E10" s="32">
        <f t="shared" si="3"/>
        <v>35647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508222</v>
      </c>
      <c r="O10" s="45">
        <f t="shared" si="2"/>
        <v>81.27650727650727</v>
      </c>
      <c r="P10" s="10"/>
    </row>
    <row r="11" spans="1:16" ht="15">
      <c r="A11" s="12"/>
      <c r="B11" s="25">
        <v>322</v>
      </c>
      <c r="C11" s="20" t="s">
        <v>0</v>
      </c>
      <c r="D11" s="46">
        <v>205601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205601</v>
      </c>
      <c r="O11" s="47">
        <f t="shared" si="2"/>
        <v>32.880377418838954</v>
      </c>
      <c r="P11" s="9"/>
    </row>
    <row r="12" spans="1:16" ht="15">
      <c r="A12" s="12"/>
      <c r="B12" s="25">
        <v>323.4</v>
      </c>
      <c r="C12" s="20" t="s">
        <v>13</v>
      </c>
      <c r="D12" s="46">
        <v>6853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6853</v>
      </c>
      <c r="O12" s="47">
        <f t="shared" si="2"/>
        <v>1.0959539421077882</v>
      </c>
      <c r="P12" s="9"/>
    </row>
    <row r="13" spans="1:16" ht="15">
      <c r="A13" s="12"/>
      <c r="B13" s="25">
        <v>323.7</v>
      </c>
      <c r="C13" s="20" t="s">
        <v>14</v>
      </c>
      <c r="D13" s="46">
        <v>74512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74512</v>
      </c>
      <c r="O13" s="47">
        <f t="shared" si="2"/>
        <v>11.916200223892531</v>
      </c>
      <c r="P13" s="9"/>
    </row>
    <row r="14" spans="1:16" ht="15">
      <c r="A14" s="12"/>
      <c r="B14" s="25">
        <v>324.32</v>
      </c>
      <c r="C14" s="20" t="s">
        <v>16</v>
      </c>
      <c r="D14" s="46">
        <v>0</v>
      </c>
      <c r="E14" s="46">
        <v>24629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24629</v>
      </c>
      <c r="O14" s="47">
        <f t="shared" si="2"/>
        <v>3.938749400287862</v>
      </c>
      <c r="P14" s="9"/>
    </row>
    <row r="15" spans="1:16" ht="15">
      <c r="A15" s="12"/>
      <c r="B15" s="25">
        <v>324.62</v>
      </c>
      <c r="C15" s="20" t="s">
        <v>17</v>
      </c>
      <c r="D15" s="46">
        <v>0</v>
      </c>
      <c r="E15" s="46">
        <v>11018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11018</v>
      </c>
      <c r="O15" s="47">
        <f t="shared" si="2"/>
        <v>1.7620342235726851</v>
      </c>
      <c r="P15" s="9"/>
    </row>
    <row r="16" spans="1:16" ht="15">
      <c r="A16" s="12"/>
      <c r="B16" s="25">
        <v>329</v>
      </c>
      <c r="C16" s="20" t="s">
        <v>20</v>
      </c>
      <c r="D16" s="46">
        <v>185609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185609</v>
      </c>
      <c r="O16" s="47">
        <f t="shared" si="2"/>
        <v>29.683192067807454</v>
      </c>
      <c r="P16" s="9"/>
    </row>
    <row r="17" spans="1:16" ht="15.75">
      <c r="A17" s="29" t="s">
        <v>21</v>
      </c>
      <c r="B17" s="30"/>
      <c r="C17" s="31"/>
      <c r="D17" s="32">
        <f aca="true" t="shared" si="4" ref="D17:M17">SUM(D18:D24)</f>
        <v>645610</v>
      </c>
      <c r="E17" s="32">
        <f t="shared" si="4"/>
        <v>399580</v>
      </c>
      <c r="F17" s="32">
        <f t="shared" si="4"/>
        <v>0</v>
      </c>
      <c r="G17" s="32">
        <f t="shared" si="4"/>
        <v>202953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1248143</v>
      </c>
      <c r="O17" s="45">
        <f t="shared" si="2"/>
        <v>199.6070686070686</v>
      </c>
      <c r="P17" s="10"/>
    </row>
    <row r="18" spans="1:16" ht="15">
      <c r="A18" s="12"/>
      <c r="B18" s="25">
        <v>335.14</v>
      </c>
      <c r="C18" s="20" t="s">
        <v>22</v>
      </c>
      <c r="D18" s="46">
        <v>12643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12643</v>
      </c>
      <c r="O18" s="47">
        <f t="shared" si="2"/>
        <v>2.021909483447945</v>
      </c>
      <c r="P18" s="9"/>
    </row>
    <row r="19" spans="1:16" ht="15">
      <c r="A19" s="12"/>
      <c r="B19" s="25">
        <v>335.15</v>
      </c>
      <c r="C19" s="20" t="s">
        <v>23</v>
      </c>
      <c r="D19" s="46">
        <v>23918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23918</v>
      </c>
      <c r="O19" s="47">
        <f t="shared" si="2"/>
        <v>3.825043978890133</v>
      </c>
      <c r="P19" s="9"/>
    </row>
    <row r="20" spans="1:16" ht="15">
      <c r="A20" s="12"/>
      <c r="B20" s="25">
        <v>335.18</v>
      </c>
      <c r="C20" s="20" t="s">
        <v>24</v>
      </c>
      <c r="D20" s="46">
        <v>545452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545452</v>
      </c>
      <c r="O20" s="47">
        <f t="shared" si="2"/>
        <v>87.23044938429554</v>
      </c>
      <c r="P20" s="9"/>
    </row>
    <row r="21" spans="1:16" ht="15">
      <c r="A21" s="12"/>
      <c r="B21" s="25">
        <v>335.19</v>
      </c>
      <c r="C21" s="20" t="s">
        <v>34</v>
      </c>
      <c r="D21" s="46">
        <v>0</v>
      </c>
      <c r="E21" s="46">
        <v>11645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11645</v>
      </c>
      <c r="O21" s="47">
        <f t="shared" si="2"/>
        <v>1.862306093075324</v>
      </c>
      <c r="P21" s="9"/>
    </row>
    <row r="22" spans="1:16" ht="15">
      <c r="A22" s="12"/>
      <c r="B22" s="25">
        <v>335.9</v>
      </c>
      <c r="C22" s="20" t="s">
        <v>65</v>
      </c>
      <c r="D22" s="46">
        <v>0</v>
      </c>
      <c r="E22" s="46">
        <v>36622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36622</v>
      </c>
      <c r="O22" s="47">
        <f t="shared" si="2"/>
        <v>5.856708779785703</v>
      </c>
      <c r="P22" s="9"/>
    </row>
    <row r="23" spans="1:16" ht="15">
      <c r="A23" s="12"/>
      <c r="B23" s="25">
        <v>337.4</v>
      </c>
      <c r="C23" s="20" t="s">
        <v>57</v>
      </c>
      <c r="D23" s="46">
        <v>0</v>
      </c>
      <c r="E23" s="46">
        <v>351313</v>
      </c>
      <c r="F23" s="46">
        <v>0</v>
      </c>
      <c r="G23" s="46">
        <v>102141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453454</v>
      </c>
      <c r="O23" s="47">
        <f t="shared" si="2"/>
        <v>72.51783144090837</v>
      </c>
      <c r="P23" s="9"/>
    </row>
    <row r="24" spans="1:16" ht="15">
      <c r="A24" s="12"/>
      <c r="B24" s="25">
        <v>337.7</v>
      </c>
      <c r="C24" s="20" t="s">
        <v>25</v>
      </c>
      <c r="D24" s="46">
        <v>63597</v>
      </c>
      <c r="E24" s="46">
        <v>0</v>
      </c>
      <c r="F24" s="46">
        <v>0</v>
      </c>
      <c r="G24" s="46">
        <v>100812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164409</v>
      </c>
      <c r="O24" s="47">
        <f t="shared" si="2"/>
        <v>26.2928194466656</v>
      </c>
      <c r="P24" s="9"/>
    </row>
    <row r="25" spans="1:16" ht="15.75">
      <c r="A25" s="29" t="s">
        <v>31</v>
      </c>
      <c r="B25" s="30"/>
      <c r="C25" s="31"/>
      <c r="D25" s="32">
        <f aca="true" t="shared" si="5" ref="D25:M25">SUM(D26:D30)</f>
        <v>677479</v>
      </c>
      <c r="E25" s="32">
        <f t="shared" si="5"/>
        <v>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3945191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1"/>
        <v>4622670</v>
      </c>
      <c r="O25" s="45">
        <f t="shared" si="2"/>
        <v>739.2723492723493</v>
      </c>
      <c r="P25" s="10"/>
    </row>
    <row r="26" spans="1:16" ht="15">
      <c r="A26" s="12"/>
      <c r="B26" s="25">
        <v>343.3</v>
      </c>
      <c r="C26" s="20" t="s">
        <v>35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3945191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3945191</v>
      </c>
      <c r="O26" s="47">
        <f t="shared" si="2"/>
        <v>630.9277146969455</v>
      </c>
      <c r="P26" s="9"/>
    </row>
    <row r="27" spans="1:16" ht="15">
      <c r="A27" s="12"/>
      <c r="B27" s="25">
        <v>344.5</v>
      </c>
      <c r="C27" s="20" t="s">
        <v>36</v>
      </c>
      <c r="D27" s="46">
        <v>447477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447477</v>
      </c>
      <c r="O27" s="47">
        <f t="shared" si="2"/>
        <v>71.56197025427795</v>
      </c>
      <c r="P27" s="9"/>
    </row>
    <row r="28" spans="1:16" ht="15">
      <c r="A28" s="12"/>
      <c r="B28" s="25">
        <v>344.9</v>
      </c>
      <c r="C28" s="20" t="s">
        <v>37</v>
      </c>
      <c r="D28" s="46">
        <v>76107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76107</v>
      </c>
      <c r="O28" s="47">
        <f t="shared" si="2"/>
        <v>12.171277786662403</v>
      </c>
      <c r="P28" s="9"/>
    </row>
    <row r="29" spans="1:16" ht="15">
      <c r="A29" s="12"/>
      <c r="B29" s="25">
        <v>347.9</v>
      </c>
      <c r="C29" s="20" t="s">
        <v>38</v>
      </c>
      <c r="D29" s="46">
        <v>152750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152750</v>
      </c>
      <c r="O29" s="47">
        <f t="shared" si="2"/>
        <v>24.428274428274428</v>
      </c>
      <c r="P29" s="9"/>
    </row>
    <row r="30" spans="1:16" ht="15">
      <c r="A30" s="12"/>
      <c r="B30" s="25">
        <v>349</v>
      </c>
      <c r="C30" s="20" t="s">
        <v>59</v>
      </c>
      <c r="D30" s="46">
        <v>1145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1145</v>
      </c>
      <c r="O30" s="47">
        <f t="shared" si="2"/>
        <v>0.18311210618902926</v>
      </c>
      <c r="P30" s="9"/>
    </row>
    <row r="31" spans="1:16" ht="15.75">
      <c r="A31" s="29" t="s">
        <v>32</v>
      </c>
      <c r="B31" s="30"/>
      <c r="C31" s="31"/>
      <c r="D31" s="32">
        <f aca="true" t="shared" si="6" ref="D31:M31">SUM(D32:D32)</f>
        <v>7942</v>
      </c>
      <c r="E31" s="32">
        <f t="shared" si="6"/>
        <v>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0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1"/>
        <v>7942</v>
      </c>
      <c r="O31" s="45">
        <f t="shared" si="2"/>
        <v>1.2701103470334238</v>
      </c>
      <c r="P31" s="10"/>
    </row>
    <row r="32" spans="1:16" ht="15">
      <c r="A32" s="13"/>
      <c r="B32" s="39">
        <v>359</v>
      </c>
      <c r="C32" s="21" t="s">
        <v>41</v>
      </c>
      <c r="D32" s="46">
        <v>7942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7942</v>
      </c>
      <c r="O32" s="47">
        <f t="shared" si="2"/>
        <v>1.2701103470334238</v>
      </c>
      <c r="P32" s="9"/>
    </row>
    <row r="33" spans="1:16" ht="15.75">
      <c r="A33" s="29" t="s">
        <v>3</v>
      </c>
      <c r="B33" s="30"/>
      <c r="C33" s="31"/>
      <c r="D33" s="32">
        <f aca="true" t="shared" si="7" ref="D33:M33">SUM(D34:D36)</f>
        <v>312947</v>
      </c>
      <c r="E33" s="32">
        <f t="shared" si="7"/>
        <v>51911</v>
      </c>
      <c r="F33" s="32">
        <f t="shared" si="7"/>
        <v>0</v>
      </c>
      <c r="G33" s="32">
        <f t="shared" si="7"/>
        <v>53</v>
      </c>
      <c r="H33" s="32">
        <f t="shared" si="7"/>
        <v>0</v>
      </c>
      <c r="I33" s="32">
        <f t="shared" si="7"/>
        <v>3756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1"/>
        <v>368667</v>
      </c>
      <c r="O33" s="45">
        <f t="shared" si="2"/>
        <v>58.95841995841996</v>
      </c>
      <c r="P33" s="10"/>
    </row>
    <row r="34" spans="1:16" ht="15">
      <c r="A34" s="12"/>
      <c r="B34" s="25">
        <v>361.1</v>
      </c>
      <c r="C34" s="20" t="s">
        <v>42</v>
      </c>
      <c r="D34" s="46">
        <v>110665</v>
      </c>
      <c r="E34" s="46">
        <v>51911</v>
      </c>
      <c r="F34" s="46">
        <v>0</v>
      </c>
      <c r="G34" s="46">
        <v>0</v>
      </c>
      <c r="H34" s="46">
        <v>0</v>
      </c>
      <c r="I34" s="46">
        <v>3756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166332</v>
      </c>
      <c r="O34" s="47">
        <f t="shared" si="2"/>
        <v>26.600351831121063</v>
      </c>
      <c r="P34" s="9"/>
    </row>
    <row r="35" spans="1:16" ht="15">
      <c r="A35" s="12"/>
      <c r="B35" s="25">
        <v>366</v>
      </c>
      <c r="C35" s="20" t="s">
        <v>43</v>
      </c>
      <c r="D35" s="46">
        <v>24753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24753</v>
      </c>
      <c r="O35" s="47">
        <f t="shared" si="2"/>
        <v>3.9585798816568047</v>
      </c>
      <c r="P35" s="9"/>
    </row>
    <row r="36" spans="1:16" ht="15">
      <c r="A36" s="12"/>
      <c r="B36" s="25">
        <v>369.9</v>
      </c>
      <c r="C36" s="20" t="s">
        <v>44</v>
      </c>
      <c r="D36" s="46">
        <v>177529</v>
      </c>
      <c r="E36" s="46">
        <v>0</v>
      </c>
      <c r="F36" s="46">
        <v>0</v>
      </c>
      <c r="G36" s="46">
        <v>53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177582</v>
      </c>
      <c r="O36" s="47">
        <f t="shared" si="2"/>
        <v>28.399488245642093</v>
      </c>
      <c r="P36" s="9"/>
    </row>
    <row r="37" spans="1:16" ht="15.75">
      <c r="A37" s="29" t="s">
        <v>33</v>
      </c>
      <c r="B37" s="30"/>
      <c r="C37" s="31"/>
      <c r="D37" s="32">
        <f aca="true" t="shared" si="8" ref="D37:M37">SUM(D38:D38)</f>
        <v>174426</v>
      </c>
      <c r="E37" s="32">
        <f t="shared" si="8"/>
        <v>8841</v>
      </c>
      <c r="F37" s="32">
        <f t="shared" si="8"/>
        <v>0</v>
      </c>
      <c r="G37" s="32">
        <f t="shared" si="8"/>
        <v>109153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1"/>
        <v>292420</v>
      </c>
      <c r="O37" s="45">
        <f t="shared" si="2"/>
        <v>46.76475291859907</v>
      </c>
      <c r="P37" s="9"/>
    </row>
    <row r="38" spans="1:16" ht="15.75" thickBot="1">
      <c r="A38" s="12"/>
      <c r="B38" s="25">
        <v>381</v>
      </c>
      <c r="C38" s="20" t="s">
        <v>45</v>
      </c>
      <c r="D38" s="46">
        <v>174426</v>
      </c>
      <c r="E38" s="46">
        <v>8841</v>
      </c>
      <c r="F38" s="46">
        <v>0</v>
      </c>
      <c r="G38" s="46">
        <v>109153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292420</v>
      </c>
      <c r="O38" s="47">
        <f t="shared" si="2"/>
        <v>46.76475291859907</v>
      </c>
      <c r="P38" s="9"/>
    </row>
    <row r="39" spans="1:119" ht="16.5" thickBot="1">
      <c r="A39" s="14" t="s">
        <v>39</v>
      </c>
      <c r="B39" s="23"/>
      <c r="C39" s="22"/>
      <c r="D39" s="15">
        <f aca="true" t="shared" si="9" ref="D39:M39">SUM(D5,D10,D17,D25,D31,D33,D37)</f>
        <v>5357687</v>
      </c>
      <c r="E39" s="15">
        <f t="shared" si="9"/>
        <v>783301</v>
      </c>
      <c r="F39" s="15">
        <f t="shared" si="9"/>
        <v>0</v>
      </c>
      <c r="G39" s="15">
        <f t="shared" si="9"/>
        <v>312159</v>
      </c>
      <c r="H39" s="15">
        <f t="shared" si="9"/>
        <v>0</v>
      </c>
      <c r="I39" s="15">
        <f t="shared" si="9"/>
        <v>3948947</v>
      </c>
      <c r="J39" s="15">
        <f t="shared" si="9"/>
        <v>0</v>
      </c>
      <c r="K39" s="15">
        <f t="shared" si="9"/>
        <v>0</v>
      </c>
      <c r="L39" s="15">
        <f t="shared" si="9"/>
        <v>0</v>
      </c>
      <c r="M39" s="15">
        <f t="shared" si="9"/>
        <v>0</v>
      </c>
      <c r="N39" s="15">
        <f t="shared" si="1"/>
        <v>10402094</v>
      </c>
      <c r="O39" s="38">
        <f t="shared" si="2"/>
        <v>1663.5365424596193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5" ht="15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68</v>
      </c>
      <c r="M41" s="48"/>
      <c r="N41" s="48"/>
      <c r="O41" s="43">
        <v>6253</v>
      </c>
    </row>
    <row r="42" spans="1:15" ht="15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5" ht="15.75" customHeight="1" thickBot="1">
      <c r="A43" s="52" t="s">
        <v>61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sheetProtection/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48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SUM(D6:D9)</f>
        <v>3028903</v>
      </c>
      <c r="E5" s="27">
        <f t="shared" si="0"/>
        <v>289340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6">SUM(D5:M5)</f>
        <v>3318243</v>
      </c>
      <c r="O5" s="33">
        <f aca="true" t="shared" si="2" ref="O5:O41">(N5/O$43)</f>
        <v>529.9014691791759</v>
      </c>
      <c r="P5" s="6"/>
    </row>
    <row r="6" spans="1:16" ht="15">
      <c r="A6" s="12"/>
      <c r="B6" s="25">
        <v>311</v>
      </c>
      <c r="C6" s="20" t="s">
        <v>2</v>
      </c>
      <c r="D6" s="46">
        <v>2330151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2330151</v>
      </c>
      <c r="O6" s="47">
        <f t="shared" si="2"/>
        <v>372.1097093580326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289340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289340</v>
      </c>
      <c r="O7" s="47">
        <f t="shared" si="2"/>
        <v>46.205685084637494</v>
      </c>
      <c r="P7" s="9"/>
    </row>
    <row r="8" spans="1:16" ht="15">
      <c r="A8" s="12"/>
      <c r="B8" s="25">
        <v>315</v>
      </c>
      <c r="C8" s="20" t="s">
        <v>11</v>
      </c>
      <c r="D8" s="46">
        <v>687159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687159</v>
      </c>
      <c r="O8" s="47">
        <f t="shared" si="2"/>
        <v>109.73474928137975</v>
      </c>
      <c r="P8" s="9"/>
    </row>
    <row r="9" spans="1:16" ht="15">
      <c r="A9" s="12"/>
      <c r="B9" s="25">
        <v>316</v>
      </c>
      <c r="C9" s="20" t="s">
        <v>63</v>
      </c>
      <c r="D9" s="46">
        <v>11593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11593</v>
      </c>
      <c r="O9" s="47">
        <f t="shared" si="2"/>
        <v>1.8513254551261578</v>
      </c>
      <c r="P9" s="9"/>
    </row>
    <row r="10" spans="1:16" ht="15.75">
      <c r="A10" s="29" t="s">
        <v>12</v>
      </c>
      <c r="B10" s="30"/>
      <c r="C10" s="31"/>
      <c r="D10" s="32">
        <f aca="true" t="shared" si="3" ref="D10:M10">SUM(D11:D17)</f>
        <v>451328</v>
      </c>
      <c r="E10" s="32">
        <f t="shared" si="3"/>
        <v>15700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467028</v>
      </c>
      <c r="O10" s="45">
        <f t="shared" si="2"/>
        <v>74.5812839348451</v>
      </c>
      <c r="P10" s="10"/>
    </row>
    <row r="11" spans="1:16" ht="15">
      <c r="A11" s="12"/>
      <c r="B11" s="25">
        <v>322</v>
      </c>
      <c r="C11" s="20" t="s">
        <v>0</v>
      </c>
      <c r="D11" s="46">
        <v>230709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230709</v>
      </c>
      <c r="O11" s="47">
        <f t="shared" si="2"/>
        <v>36.8427020121367</v>
      </c>
      <c r="P11" s="9"/>
    </row>
    <row r="12" spans="1:16" ht="15">
      <c r="A12" s="12"/>
      <c r="B12" s="25">
        <v>323.4</v>
      </c>
      <c r="C12" s="20" t="s">
        <v>13</v>
      </c>
      <c r="D12" s="46">
        <v>7114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7114</v>
      </c>
      <c r="O12" s="47">
        <f t="shared" si="2"/>
        <v>1.1360587671670392</v>
      </c>
      <c r="P12" s="9"/>
    </row>
    <row r="13" spans="1:16" ht="15">
      <c r="A13" s="12"/>
      <c r="B13" s="25">
        <v>323.7</v>
      </c>
      <c r="C13" s="20" t="s">
        <v>14</v>
      </c>
      <c r="D13" s="46">
        <v>73853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73853</v>
      </c>
      <c r="O13" s="47">
        <f t="shared" si="2"/>
        <v>11.793835835196424</v>
      </c>
      <c r="P13" s="9"/>
    </row>
    <row r="14" spans="1:16" ht="15">
      <c r="A14" s="12"/>
      <c r="B14" s="25">
        <v>324.32</v>
      </c>
      <c r="C14" s="20" t="s">
        <v>16</v>
      </c>
      <c r="D14" s="46">
        <v>0</v>
      </c>
      <c r="E14" s="46">
        <v>14728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14728</v>
      </c>
      <c r="O14" s="47">
        <f t="shared" si="2"/>
        <v>2.3519642286809326</v>
      </c>
      <c r="P14" s="9"/>
    </row>
    <row r="15" spans="1:16" ht="15">
      <c r="A15" s="12"/>
      <c r="B15" s="25">
        <v>324.61</v>
      </c>
      <c r="C15" s="20" t="s">
        <v>64</v>
      </c>
      <c r="D15" s="46">
        <v>27726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27726</v>
      </c>
      <c r="O15" s="47">
        <f t="shared" si="2"/>
        <v>4.42765889492175</v>
      </c>
      <c r="P15" s="9"/>
    </row>
    <row r="16" spans="1:16" ht="15">
      <c r="A16" s="12"/>
      <c r="B16" s="25">
        <v>324.62</v>
      </c>
      <c r="C16" s="20" t="s">
        <v>17</v>
      </c>
      <c r="D16" s="46">
        <v>0</v>
      </c>
      <c r="E16" s="46">
        <v>972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972</v>
      </c>
      <c r="O16" s="47">
        <f t="shared" si="2"/>
        <v>0.15522197381028424</v>
      </c>
      <c r="P16" s="9"/>
    </row>
    <row r="17" spans="1:16" ht="15">
      <c r="A17" s="12"/>
      <c r="B17" s="25">
        <v>329</v>
      </c>
      <c r="C17" s="20" t="s">
        <v>20</v>
      </c>
      <c r="D17" s="46">
        <v>111926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111926</v>
      </c>
      <c r="O17" s="47">
        <f t="shared" si="2"/>
        <v>17.87384222293197</v>
      </c>
      <c r="P17" s="9"/>
    </row>
    <row r="18" spans="1:16" ht="15.75">
      <c r="A18" s="29" t="s">
        <v>21</v>
      </c>
      <c r="B18" s="30"/>
      <c r="C18" s="31"/>
      <c r="D18" s="32">
        <f aca="true" t="shared" si="4" ref="D18:M18">SUM(D19:D25)</f>
        <v>695809</v>
      </c>
      <c r="E18" s="32">
        <f t="shared" si="4"/>
        <v>188064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883873</v>
      </c>
      <c r="O18" s="45">
        <f t="shared" si="2"/>
        <v>141.14867454487384</v>
      </c>
      <c r="P18" s="10"/>
    </row>
    <row r="19" spans="1:16" ht="15">
      <c r="A19" s="12"/>
      <c r="B19" s="25">
        <v>335.14</v>
      </c>
      <c r="C19" s="20" t="s">
        <v>22</v>
      </c>
      <c r="D19" s="46">
        <v>13131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13131</v>
      </c>
      <c r="O19" s="47">
        <f t="shared" si="2"/>
        <v>2.0969338869370806</v>
      </c>
      <c r="P19" s="9"/>
    </row>
    <row r="20" spans="1:16" ht="15">
      <c r="A20" s="12"/>
      <c r="B20" s="25">
        <v>335.15</v>
      </c>
      <c r="C20" s="20" t="s">
        <v>23</v>
      </c>
      <c r="D20" s="46">
        <v>25019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25019</v>
      </c>
      <c r="O20" s="47">
        <f t="shared" si="2"/>
        <v>3.9953688917278827</v>
      </c>
      <c r="P20" s="9"/>
    </row>
    <row r="21" spans="1:16" ht="15">
      <c r="A21" s="12"/>
      <c r="B21" s="25">
        <v>335.18</v>
      </c>
      <c r="C21" s="20" t="s">
        <v>24</v>
      </c>
      <c r="D21" s="46">
        <v>552297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552297</v>
      </c>
      <c r="O21" s="47">
        <f t="shared" si="2"/>
        <v>88.19817949536889</v>
      </c>
      <c r="P21" s="9"/>
    </row>
    <row r="22" spans="1:16" ht="15">
      <c r="A22" s="12"/>
      <c r="B22" s="25">
        <v>335.19</v>
      </c>
      <c r="C22" s="20" t="s">
        <v>34</v>
      </c>
      <c r="D22" s="46">
        <v>0</v>
      </c>
      <c r="E22" s="46">
        <v>4659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4659</v>
      </c>
      <c r="O22" s="47">
        <f t="shared" si="2"/>
        <v>0.7440114979239859</v>
      </c>
      <c r="P22" s="9"/>
    </row>
    <row r="23" spans="1:16" ht="15">
      <c r="A23" s="12"/>
      <c r="B23" s="25">
        <v>335.9</v>
      </c>
      <c r="C23" s="20" t="s">
        <v>65</v>
      </c>
      <c r="D23" s="46">
        <v>0</v>
      </c>
      <c r="E23" s="46">
        <v>43377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43377</v>
      </c>
      <c r="O23" s="47">
        <f t="shared" si="2"/>
        <v>6.927020121366976</v>
      </c>
      <c r="P23" s="9"/>
    </row>
    <row r="24" spans="1:16" ht="15">
      <c r="A24" s="12"/>
      <c r="B24" s="25">
        <v>337.4</v>
      </c>
      <c r="C24" s="20" t="s">
        <v>57</v>
      </c>
      <c r="D24" s="46">
        <v>0</v>
      </c>
      <c r="E24" s="46">
        <v>140028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140028</v>
      </c>
      <c r="O24" s="47">
        <f t="shared" si="2"/>
        <v>22.361545832002555</v>
      </c>
      <c r="P24" s="9"/>
    </row>
    <row r="25" spans="1:16" ht="15">
      <c r="A25" s="12"/>
      <c r="B25" s="25">
        <v>337.7</v>
      </c>
      <c r="C25" s="20" t="s">
        <v>25</v>
      </c>
      <c r="D25" s="46">
        <v>105362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105362</v>
      </c>
      <c r="O25" s="47">
        <f t="shared" si="2"/>
        <v>16.82561481954647</v>
      </c>
      <c r="P25" s="9"/>
    </row>
    <row r="26" spans="1:16" ht="15.75">
      <c r="A26" s="29" t="s">
        <v>31</v>
      </c>
      <c r="B26" s="30"/>
      <c r="C26" s="31"/>
      <c r="D26" s="32">
        <f aca="true" t="shared" si="5" ref="D26:M26">SUM(D27:D32)</f>
        <v>650025</v>
      </c>
      <c r="E26" s="32">
        <f t="shared" si="5"/>
        <v>0</v>
      </c>
      <c r="F26" s="32">
        <f t="shared" si="5"/>
        <v>0</v>
      </c>
      <c r="G26" s="32">
        <f t="shared" si="5"/>
        <v>625504</v>
      </c>
      <c r="H26" s="32">
        <f t="shared" si="5"/>
        <v>0</v>
      </c>
      <c r="I26" s="32">
        <f t="shared" si="5"/>
        <v>4136484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32">
        <f t="shared" si="1"/>
        <v>5412013</v>
      </c>
      <c r="O26" s="45">
        <f t="shared" si="2"/>
        <v>864.2626956244012</v>
      </c>
      <c r="P26" s="10"/>
    </row>
    <row r="27" spans="1:16" ht="15">
      <c r="A27" s="12"/>
      <c r="B27" s="25">
        <v>343.3</v>
      </c>
      <c r="C27" s="20" t="s">
        <v>35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4136484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6" ref="N27:N32">SUM(D27:M27)</f>
        <v>4136484</v>
      </c>
      <c r="O27" s="47">
        <f t="shared" si="2"/>
        <v>660.5691472373044</v>
      </c>
      <c r="P27" s="9"/>
    </row>
    <row r="28" spans="1:16" ht="15">
      <c r="A28" s="12"/>
      <c r="B28" s="25">
        <v>344.5</v>
      </c>
      <c r="C28" s="20" t="s">
        <v>36</v>
      </c>
      <c r="D28" s="46">
        <v>402104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402104</v>
      </c>
      <c r="O28" s="47">
        <f t="shared" si="2"/>
        <v>64.2133503672948</v>
      </c>
      <c r="P28" s="9"/>
    </row>
    <row r="29" spans="1:16" ht="15">
      <c r="A29" s="12"/>
      <c r="B29" s="25">
        <v>344.9</v>
      </c>
      <c r="C29" s="20" t="s">
        <v>37</v>
      </c>
      <c r="D29" s="46">
        <v>94980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94980</v>
      </c>
      <c r="O29" s="47">
        <f t="shared" si="2"/>
        <v>15.167678058128393</v>
      </c>
      <c r="P29" s="9"/>
    </row>
    <row r="30" spans="1:16" ht="15">
      <c r="A30" s="12"/>
      <c r="B30" s="25">
        <v>347.3</v>
      </c>
      <c r="C30" s="20" t="s">
        <v>58</v>
      </c>
      <c r="D30" s="46">
        <v>0</v>
      </c>
      <c r="E30" s="46">
        <v>0</v>
      </c>
      <c r="F30" s="46">
        <v>0</v>
      </c>
      <c r="G30" s="46">
        <v>625504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625504</v>
      </c>
      <c r="O30" s="47">
        <f t="shared" si="2"/>
        <v>99.88885340146918</v>
      </c>
      <c r="P30" s="9"/>
    </row>
    <row r="31" spans="1:16" ht="15">
      <c r="A31" s="12"/>
      <c r="B31" s="25">
        <v>347.9</v>
      </c>
      <c r="C31" s="20" t="s">
        <v>38</v>
      </c>
      <c r="D31" s="46">
        <v>149924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149924</v>
      </c>
      <c r="O31" s="47">
        <f t="shared" si="2"/>
        <v>23.94187160651549</v>
      </c>
      <c r="P31" s="9"/>
    </row>
    <row r="32" spans="1:16" ht="15">
      <c r="A32" s="12"/>
      <c r="B32" s="25">
        <v>349</v>
      </c>
      <c r="C32" s="20" t="s">
        <v>59</v>
      </c>
      <c r="D32" s="46">
        <v>3017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3017</v>
      </c>
      <c r="O32" s="47">
        <f t="shared" si="2"/>
        <v>0.4817949536889173</v>
      </c>
      <c r="P32" s="9"/>
    </row>
    <row r="33" spans="1:16" ht="15.75">
      <c r="A33" s="29" t="s">
        <v>32</v>
      </c>
      <c r="B33" s="30"/>
      <c r="C33" s="31"/>
      <c r="D33" s="32">
        <f aca="true" t="shared" si="7" ref="D33:M33">SUM(D34:D34)</f>
        <v>14035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aca="true" t="shared" si="8" ref="N33:N41">SUM(D33:M33)</f>
        <v>14035</v>
      </c>
      <c r="O33" s="45">
        <f t="shared" si="2"/>
        <v>2.2412967103161927</v>
      </c>
      <c r="P33" s="10"/>
    </row>
    <row r="34" spans="1:16" ht="15">
      <c r="A34" s="13"/>
      <c r="B34" s="39">
        <v>359</v>
      </c>
      <c r="C34" s="21" t="s">
        <v>41</v>
      </c>
      <c r="D34" s="46">
        <v>14035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14035</v>
      </c>
      <c r="O34" s="47">
        <f t="shared" si="2"/>
        <v>2.2412967103161927</v>
      </c>
      <c r="P34" s="9"/>
    </row>
    <row r="35" spans="1:16" ht="15.75">
      <c r="A35" s="29" t="s">
        <v>3</v>
      </c>
      <c r="B35" s="30"/>
      <c r="C35" s="31"/>
      <c r="D35" s="32">
        <f aca="true" t="shared" si="9" ref="D35:M35">SUM(D36:D38)</f>
        <v>255416</v>
      </c>
      <c r="E35" s="32">
        <f t="shared" si="9"/>
        <v>61822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4843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si="8"/>
        <v>322081</v>
      </c>
      <c r="O35" s="45">
        <f t="shared" si="2"/>
        <v>51.43420632385819</v>
      </c>
      <c r="P35" s="10"/>
    </row>
    <row r="36" spans="1:16" ht="15">
      <c r="A36" s="12"/>
      <c r="B36" s="25">
        <v>361.1</v>
      </c>
      <c r="C36" s="20" t="s">
        <v>42</v>
      </c>
      <c r="D36" s="46">
        <v>130923</v>
      </c>
      <c r="E36" s="46">
        <v>61822</v>
      </c>
      <c r="F36" s="46">
        <v>0</v>
      </c>
      <c r="G36" s="46">
        <v>0</v>
      </c>
      <c r="H36" s="46">
        <v>0</v>
      </c>
      <c r="I36" s="46">
        <v>4843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197588</v>
      </c>
      <c r="O36" s="47">
        <f t="shared" si="2"/>
        <v>31.55349728521239</v>
      </c>
      <c r="P36" s="9"/>
    </row>
    <row r="37" spans="1:16" ht="15">
      <c r="A37" s="12"/>
      <c r="B37" s="25">
        <v>366</v>
      </c>
      <c r="C37" s="20" t="s">
        <v>43</v>
      </c>
      <c r="D37" s="46">
        <v>2563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2563</v>
      </c>
      <c r="O37" s="47">
        <f t="shared" si="2"/>
        <v>0.4092941552219738</v>
      </c>
      <c r="P37" s="9"/>
    </row>
    <row r="38" spans="1:16" ht="15">
      <c r="A38" s="12"/>
      <c r="B38" s="25">
        <v>369.9</v>
      </c>
      <c r="C38" s="20" t="s">
        <v>44</v>
      </c>
      <c r="D38" s="46">
        <v>121930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121930</v>
      </c>
      <c r="O38" s="47">
        <f t="shared" si="2"/>
        <v>19.471414883423826</v>
      </c>
      <c r="P38" s="9"/>
    </row>
    <row r="39" spans="1:16" ht="15.75">
      <c r="A39" s="29" t="s">
        <v>33</v>
      </c>
      <c r="B39" s="30"/>
      <c r="C39" s="31"/>
      <c r="D39" s="32">
        <f aca="true" t="shared" si="10" ref="D39:M39">SUM(D40:D40)</f>
        <v>148881</v>
      </c>
      <c r="E39" s="32">
        <f t="shared" si="10"/>
        <v>0</v>
      </c>
      <c r="F39" s="32">
        <f t="shared" si="10"/>
        <v>0</v>
      </c>
      <c r="G39" s="32">
        <f t="shared" si="10"/>
        <v>2332206</v>
      </c>
      <c r="H39" s="32">
        <f t="shared" si="10"/>
        <v>0</v>
      </c>
      <c r="I39" s="32">
        <f t="shared" si="10"/>
        <v>0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si="8"/>
        <v>2481087</v>
      </c>
      <c r="O39" s="45">
        <f t="shared" si="2"/>
        <v>396.2131906739061</v>
      </c>
      <c r="P39" s="9"/>
    </row>
    <row r="40" spans="1:16" ht="15.75" thickBot="1">
      <c r="A40" s="12"/>
      <c r="B40" s="25">
        <v>381</v>
      </c>
      <c r="C40" s="20" t="s">
        <v>45</v>
      </c>
      <c r="D40" s="46">
        <v>148881</v>
      </c>
      <c r="E40" s="46">
        <v>0</v>
      </c>
      <c r="F40" s="46">
        <v>0</v>
      </c>
      <c r="G40" s="46">
        <v>2332206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2481087</v>
      </c>
      <c r="O40" s="47">
        <f t="shared" si="2"/>
        <v>396.2131906739061</v>
      </c>
      <c r="P40" s="9"/>
    </row>
    <row r="41" spans="1:119" ht="16.5" thickBot="1">
      <c r="A41" s="14" t="s">
        <v>39</v>
      </c>
      <c r="B41" s="23"/>
      <c r="C41" s="22"/>
      <c r="D41" s="15">
        <f aca="true" t="shared" si="11" ref="D41:M41">SUM(D5,D10,D18,D26,D33,D35,D39)</f>
        <v>5244397</v>
      </c>
      <c r="E41" s="15">
        <f t="shared" si="11"/>
        <v>554926</v>
      </c>
      <c r="F41" s="15">
        <f t="shared" si="11"/>
        <v>0</v>
      </c>
      <c r="G41" s="15">
        <f t="shared" si="11"/>
        <v>2957710</v>
      </c>
      <c r="H41" s="15">
        <f t="shared" si="11"/>
        <v>0</v>
      </c>
      <c r="I41" s="15">
        <f t="shared" si="11"/>
        <v>4141327</v>
      </c>
      <c r="J41" s="15">
        <f t="shared" si="11"/>
        <v>0</v>
      </c>
      <c r="K41" s="15">
        <f t="shared" si="11"/>
        <v>0</v>
      </c>
      <c r="L41" s="15">
        <f t="shared" si="11"/>
        <v>0</v>
      </c>
      <c r="M41" s="15">
        <f t="shared" si="11"/>
        <v>0</v>
      </c>
      <c r="N41" s="15">
        <f t="shared" si="8"/>
        <v>12898360</v>
      </c>
      <c r="O41" s="38">
        <f t="shared" si="2"/>
        <v>2059.7828169913764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5" ht="15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5" ht="15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66</v>
      </c>
      <c r="M43" s="48"/>
      <c r="N43" s="48"/>
      <c r="O43" s="43">
        <v>6262</v>
      </c>
    </row>
    <row r="44" spans="1:15" ht="15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5" ht="15.75" customHeight="1" thickBot="1">
      <c r="A45" s="52" t="s">
        <v>61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sheetProtection/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48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SUM(D6:D8)</f>
        <v>2980872</v>
      </c>
      <c r="E5" s="27">
        <f t="shared" si="0"/>
        <v>336118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0">SUM(D5:M5)</f>
        <v>3316990</v>
      </c>
      <c r="O5" s="33">
        <f aca="true" t="shared" si="2" ref="O5:O43">(N5/O$45)</f>
        <v>528.4355583877649</v>
      </c>
      <c r="P5" s="6"/>
    </row>
    <row r="6" spans="1:16" ht="15">
      <c r="A6" s="12"/>
      <c r="B6" s="25">
        <v>311</v>
      </c>
      <c r="C6" s="20" t="s">
        <v>2</v>
      </c>
      <c r="D6" s="46">
        <v>2378440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2378440</v>
      </c>
      <c r="O6" s="47">
        <f t="shared" si="2"/>
        <v>378.91349370718495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336118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336118</v>
      </c>
      <c r="O7" s="47">
        <f t="shared" si="2"/>
        <v>53.5475545642823</v>
      </c>
      <c r="P7" s="9"/>
    </row>
    <row r="8" spans="1:16" ht="15">
      <c r="A8" s="12"/>
      <c r="B8" s="25">
        <v>315</v>
      </c>
      <c r="C8" s="20" t="s">
        <v>11</v>
      </c>
      <c r="D8" s="46">
        <v>602432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602432</v>
      </c>
      <c r="O8" s="47">
        <f t="shared" si="2"/>
        <v>95.9745101162976</v>
      </c>
      <c r="P8" s="9"/>
    </row>
    <row r="9" spans="1:16" ht="15.75">
      <c r="A9" s="29" t="s">
        <v>12</v>
      </c>
      <c r="B9" s="30"/>
      <c r="C9" s="31"/>
      <c r="D9" s="32">
        <f aca="true" t="shared" si="3" ref="D9:M9">SUM(D10:D17)</f>
        <v>341331</v>
      </c>
      <c r="E9" s="32">
        <f t="shared" si="3"/>
        <v>72989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414320</v>
      </c>
      <c r="O9" s="45">
        <f t="shared" si="2"/>
        <v>66.00605384737932</v>
      </c>
      <c r="P9" s="10"/>
    </row>
    <row r="10" spans="1:16" ht="15">
      <c r="A10" s="12"/>
      <c r="B10" s="25">
        <v>322</v>
      </c>
      <c r="C10" s="20" t="s">
        <v>0</v>
      </c>
      <c r="D10" s="46">
        <v>180220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180220</v>
      </c>
      <c r="O10" s="47">
        <f t="shared" si="2"/>
        <v>28.711167755297115</v>
      </c>
      <c r="P10" s="9"/>
    </row>
    <row r="11" spans="1:16" ht="15">
      <c r="A11" s="12"/>
      <c r="B11" s="25">
        <v>323.4</v>
      </c>
      <c r="C11" s="20" t="s">
        <v>13</v>
      </c>
      <c r="D11" s="46">
        <v>7274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aca="true" t="shared" si="4" ref="N11:N16">SUM(D11:M11)</f>
        <v>7274</v>
      </c>
      <c r="O11" s="47">
        <f t="shared" si="2"/>
        <v>1.1588338378206149</v>
      </c>
      <c r="P11" s="9"/>
    </row>
    <row r="12" spans="1:16" ht="15">
      <c r="A12" s="12"/>
      <c r="B12" s="25">
        <v>323.7</v>
      </c>
      <c r="C12" s="20" t="s">
        <v>14</v>
      </c>
      <c r="D12" s="46">
        <v>93761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4"/>
        <v>93761</v>
      </c>
      <c r="O12" s="47">
        <f t="shared" si="2"/>
        <v>14.937231161382826</v>
      </c>
      <c r="P12" s="9"/>
    </row>
    <row r="13" spans="1:16" ht="15">
      <c r="A13" s="12"/>
      <c r="B13" s="25">
        <v>324.32</v>
      </c>
      <c r="C13" s="20" t="s">
        <v>16</v>
      </c>
      <c r="D13" s="46">
        <v>0</v>
      </c>
      <c r="E13" s="46">
        <v>8913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8913</v>
      </c>
      <c r="O13" s="47">
        <f t="shared" si="2"/>
        <v>1.4199458339971325</v>
      </c>
      <c r="P13" s="9"/>
    </row>
    <row r="14" spans="1:16" ht="15">
      <c r="A14" s="12"/>
      <c r="B14" s="25">
        <v>324.62</v>
      </c>
      <c r="C14" s="20" t="s">
        <v>17</v>
      </c>
      <c r="D14" s="46">
        <v>0</v>
      </c>
      <c r="E14" s="46">
        <v>4257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4257</v>
      </c>
      <c r="O14" s="47">
        <f t="shared" si="2"/>
        <v>0.6781902182571292</v>
      </c>
      <c r="P14" s="9"/>
    </row>
    <row r="15" spans="1:16" ht="15">
      <c r="A15" s="12"/>
      <c r="B15" s="25">
        <v>325.1</v>
      </c>
      <c r="C15" s="20" t="s">
        <v>18</v>
      </c>
      <c r="D15" s="46">
        <v>0</v>
      </c>
      <c r="E15" s="46">
        <v>57883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57883</v>
      </c>
      <c r="O15" s="47">
        <f t="shared" si="2"/>
        <v>9.22144336466465</v>
      </c>
      <c r="P15" s="9"/>
    </row>
    <row r="16" spans="1:16" ht="15">
      <c r="A16" s="12"/>
      <c r="B16" s="25">
        <v>325.2</v>
      </c>
      <c r="C16" s="20" t="s">
        <v>19</v>
      </c>
      <c r="D16" s="46">
        <v>0</v>
      </c>
      <c r="E16" s="46">
        <v>1936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1936</v>
      </c>
      <c r="O16" s="47">
        <f t="shared" si="2"/>
        <v>0.30842759279910786</v>
      </c>
      <c r="P16" s="9"/>
    </row>
    <row r="17" spans="1:16" ht="15">
      <c r="A17" s="12"/>
      <c r="B17" s="25">
        <v>329</v>
      </c>
      <c r="C17" s="20" t="s">
        <v>20</v>
      </c>
      <c r="D17" s="46">
        <v>60076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5" ref="N17:N26">SUM(D17:M17)</f>
        <v>60076</v>
      </c>
      <c r="O17" s="47">
        <f t="shared" si="2"/>
        <v>9.570814083160746</v>
      </c>
      <c r="P17" s="9"/>
    </row>
    <row r="18" spans="1:16" ht="15.75">
      <c r="A18" s="29" t="s">
        <v>21</v>
      </c>
      <c r="B18" s="30"/>
      <c r="C18" s="31"/>
      <c r="D18" s="32">
        <f aca="true" t="shared" si="6" ref="D18:M18">SUM(D19:D25)</f>
        <v>928004</v>
      </c>
      <c r="E18" s="32">
        <f t="shared" si="6"/>
        <v>8642</v>
      </c>
      <c r="F18" s="32">
        <f t="shared" si="6"/>
        <v>0</v>
      </c>
      <c r="G18" s="32">
        <f t="shared" si="6"/>
        <v>1170826</v>
      </c>
      <c r="H18" s="32">
        <f t="shared" si="6"/>
        <v>0</v>
      </c>
      <c r="I18" s="32">
        <f t="shared" si="6"/>
        <v>0</v>
      </c>
      <c r="J18" s="32">
        <f t="shared" si="6"/>
        <v>0</v>
      </c>
      <c r="K18" s="32">
        <f t="shared" si="6"/>
        <v>0</v>
      </c>
      <c r="L18" s="32">
        <f t="shared" si="6"/>
        <v>0</v>
      </c>
      <c r="M18" s="32">
        <f t="shared" si="6"/>
        <v>0</v>
      </c>
      <c r="N18" s="44">
        <f t="shared" si="5"/>
        <v>2107472</v>
      </c>
      <c r="O18" s="45">
        <f t="shared" si="2"/>
        <v>335.74510116297597</v>
      </c>
      <c r="P18" s="10"/>
    </row>
    <row r="19" spans="1:16" ht="15">
      <c r="A19" s="12"/>
      <c r="B19" s="25">
        <v>335.14</v>
      </c>
      <c r="C19" s="20" t="s">
        <v>22</v>
      </c>
      <c r="D19" s="46">
        <v>13268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13268</v>
      </c>
      <c r="O19" s="47">
        <f t="shared" si="2"/>
        <v>2.113748606021985</v>
      </c>
      <c r="P19" s="9"/>
    </row>
    <row r="20" spans="1:16" ht="15">
      <c r="A20" s="12"/>
      <c r="B20" s="25">
        <v>335.15</v>
      </c>
      <c r="C20" s="20" t="s">
        <v>23</v>
      </c>
      <c r="D20" s="46">
        <v>27972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27972</v>
      </c>
      <c r="O20" s="47">
        <f t="shared" si="2"/>
        <v>4.456268918273061</v>
      </c>
      <c r="P20" s="9"/>
    </row>
    <row r="21" spans="1:16" ht="15">
      <c r="A21" s="12"/>
      <c r="B21" s="25">
        <v>335.18</v>
      </c>
      <c r="C21" s="20" t="s">
        <v>24</v>
      </c>
      <c r="D21" s="46">
        <v>526952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526952</v>
      </c>
      <c r="O21" s="47">
        <f t="shared" si="2"/>
        <v>83.94965747968774</v>
      </c>
      <c r="P21" s="9"/>
    </row>
    <row r="22" spans="1:16" ht="15">
      <c r="A22" s="12"/>
      <c r="B22" s="25">
        <v>335.19</v>
      </c>
      <c r="C22" s="20" t="s">
        <v>34</v>
      </c>
      <c r="D22" s="46">
        <v>0</v>
      </c>
      <c r="E22" s="46">
        <v>8642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8642</v>
      </c>
      <c r="O22" s="47">
        <f t="shared" si="2"/>
        <v>1.376772343476183</v>
      </c>
      <c r="P22" s="9"/>
    </row>
    <row r="23" spans="1:16" ht="15">
      <c r="A23" s="12"/>
      <c r="B23" s="25">
        <v>337.4</v>
      </c>
      <c r="C23" s="20" t="s">
        <v>57</v>
      </c>
      <c r="D23" s="46">
        <v>0</v>
      </c>
      <c r="E23" s="46">
        <v>0</v>
      </c>
      <c r="F23" s="46">
        <v>0</v>
      </c>
      <c r="G23" s="46">
        <v>1170826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1170826</v>
      </c>
      <c r="O23" s="47">
        <f t="shared" si="2"/>
        <v>186.52636609845467</v>
      </c>
      <c r="P23" s="9"/>
    </row>
    <row r="24" spans="1:16" ht="15">
      <c r="A24" s="12"/>
      <c r="B24" s="25">
        <v>337.7</v>
      </c>
      <c r="C24" s="20" t="s">
        <v>25</v>
      </c>
      <c r="D24" s="46">
        <v>254881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254881</v>
      </c>
      <c r="O24" s="47">
        <f t="shared" si="2"/>
        <v>40.60554404970527</v>
      </c>
      <c r="P24" s="9"/>
    </row>
    <row r="25" spans="1:16" ht="15">
      <c r="A25" s="12"/>
      <c r="B25" s="25">
        <v>337.9</v>
      </c>
      <c r="C25" s="20" t="s">
        <v>26</v>
      </c>
      <c r="D25" s="46">
        <v>104931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104931</v>
      </c>
      <c r="O25" s="47">
        <f t="shared" si="2"/>
        <v>16.71674366735702</v>
      </c>
      <c r="P25" s="9"/>
    </row>
    <row r="26" spans="1:16" ht="15.75">
      <c r="A26" s="29" t="s">
        <v>31</v>
      </c>
      <c r="B26" s="30"/>
      <c r="C26" s="31"/>
      <c r="D26" s="32">
        <f aca="true" t="shared" si="7" ref="D26:M26">SUM(D27:D32)</f>
        <v>539570</v>
      </c>
      <c r="E26" s="32">
        <f t="shared" si="7"/>
        <v>186693</v>
      </c>
      <c r="F26" s="32">
        <f t="shared" si="7"/>
        <v>0</v>
      </c>
      <c r="G26" s="32">
        <f t="shared" si="7"/>
        <v>284581</v>
      </c>
      <c r="H26" s="32">
        <f t="shared" si="7"/>
        <v>0</v>
      </c>
      <c r="I26" s="32">
        <f t="shared" si="7"/>
        <v>3538105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5"/>
        <v>4548949</v>
      </c>
      <c r="O26" s="45">
        <f t="shared" si="2"/>
        <v>724.7011311135893</v>
      </c>
      <c r="P26" s="10"/>
    </row>
    <row r="27" spans="1:16" ht="15">
      <c r="A27" s="12"/>
      <c r="B27" s="25">
        <v>343.3</v>
      </c>
      <c r="C27" s="20" t="s">
        <v>35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3538105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8" ref="N27:N32">SUM(D27:M27)</f>
        <v>3538105</v>
      </c>
      <c r="O27" s="47">
        <f t="shared" si="2"/>
        <v>563.6617811056237</v>
      </c>
      <c r="P27" s="9"/>
    </row>
    <row r="28" spans="1:16" ht="15">
      <c r="A28" s="12"/>
      <c r="B28" s="25">
        <v>344.5</v>
      </c>
      <c r="C28" s="20" t="s">
        <v>36</v>
      </c>
      <c r="D28" s="46">
        <v>375585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375585</v>
      </c>
      <c r="O28" s="47">
        <f t="shared" si="2"/>
        <v>59.835112314800064</v>
      </c>
      <c r="P28" s="9"/>
    </row>
    <row r="29" spans="1:16" ht="15">
      <c r="A29" s="12"/>
      <c r="B29" s="25">
        <v>344.9</v>
      </c>
      <c r="C29" s="20" t="s">
        <v>37</v>
      </c>
      <c r="D29" s="46">
        <v>106365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106365</v>
      </c>
      <c r="O29" s="47">
        <f t="shared" si="2"/>
        <v>16.945196750039827</v>
      </c>
      <c r="P29" s="9"/>
    </row>
    <row r="30" spans="1:16" ht="15">
      <c r="A30" s="12"/>
      <c r="B30" s="25">
        <v>347.3</v>
      </c>
      <c r="C30" s="20" t="s">
        <v>58</v>
      </c>
      <c r="D30" s="46">
        <v>0</v>
      </c>
      <c r="E30" s="46">
        <v>0</v>
      </c>
      <c r="F30" s="46">
        <v>0</v>
      </c>
      <c r="G30" s="46">
        <v>284581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284581</v>
      </c>
      <c r="O30" s="47">
        <f t="shared" si="2"/>
        <v>45.33710371196432</v>
      </c>
      <c r="P30" s="9"/>
    </row>
    <row r="31" spans="1:16" ht="15">
      <c r="A31" s="12"/>
      <c r="B31" s="25">
        <v>347.9</v>
      </c>
      <c r="C31" s="20" t="s">
        <v>38</v>
      </c>
      <c r="D31" s="46">
        <v>57620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57620</v>
      </c>
      <c r="O31" s="47">
        <f t="shared" si="2"/>
        <v>9.17954436832882</v>
      </c>
      <c r="P31" s="9"/>
    </row>
    <row r="32" spans="1:16" ht="15">
      <c r="A32" s="12"/>
      <c r="B32" s="25">
        <v>349</v>
      </c>
      <c r="C32" s="20" t="s">
        <v>59</v>
      </c>
      <c r="D32" s="46">
        <v>0</v>
      </c>
      <c r="E32" s="46">
        <v>186693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186693</v>
      </c>
      <c r="O32" s="47">
        <f t="shared" si="2"/>
        <v>29.742392862832563</v>
      </c>
      <c r="P32" s="9"/>
    </row>
    <row r="33" spans="1:16" ht="15.75">
      <c r="A33" s="29" t="s">
        <v>32</v>
      </c>
      <c r="B33" s="30"/>
      <c r="C33" s="31"/>
      <c r="D33" s="32">
        <f aca="true" t="shared" si="9" ref="D33:M33">SUM(D34:D34)</f>
        <v>50581</v>
      </c>
      <c r="E33" s="32">
        <f t="shared" si="9"/>
        <v>0</v>
      </c>
      <c r="F33" s="32">
        <f t="shared" si="9"/>
        <v>0</v>
      </c>
      <c r="G33" s="32">
        <f t="shared" si="9"/>
        <v>0</v>
      </c>
      <c r="H33" s="32">
        <f t="shared" si="9"/>
        <v>0</v>
      </c>
      <c r="I33" s="32">
        <f t="shared" si="9"/>
        <v>0</v>
      </c>
      <c r="J33" s="32">
        <f t="shared" si="9"/>
        <v>0</v>
      </c>
      <c r="K33" s="32">
        <f t="shared" si="9"/>
        <v>0</v>
      </c>
      <c r="L33" s="32">
        <f t="shared" si="9"/>
        <v>0</v>
      </c>
      <c r="M33" s="32">
        <f t="shared" si="9"/>
        <v>0</v>
      </c>
      <c r="N33" s="32">
        <f aca="true" t="shared" si="10" ref="N33:N43">SUM(D33:M33)</f>
        <v>50581</v>
      </c>
      <c r="O33" s="45">
        <f t="shared" si="2"/>
        <v>8.058148797196113</v>
      </c>
      <c r="P33" s="10"/>
    </row>
    <row r="34" spans="1:16" ht="15">
      <c r="A34" s="13"/>
      <c r="B34" s="39">
        <v>359</v>
      </c>
      <c r="C34" s="21" t="s">
        <v>41</v>
      </c>
      <c r="D34" s="46">
        <v>50581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50581</v>
      </c>
      <c r="O34" s="47">
        <f t="shared" si="2"/>
        <v>8.058148797196113</v>
      </c>
      <c r="P34" s="9"/>
    </row>
    <row r="35" spans="1:16" ht="15.75">
      <c r="A35" s="29" t="s">
        <v>3</v>
      </c>
      <c r="B35" s="30"/>
      <c r="C35" s="31"/>
      <c r="D35" s="32">
        <f aca="true" t="shared" si="11" ref="D35:M35">SUM(D36:D38)</f>
        <v>277432</v>
      </c>
      <c r="E35" s="32">
        <f t="shared" si="11"/>
        <v>163207</v>
      </c>
      <c r="F35" s="32">
        <f t="shared" si="11"/>
        <v>0</v>
      </c>
      <c r="G35" s="32">
        <f t="shared" si="11"/>
        <v>0</v>
      </c>
      <c r="H35" s="32">
        <f t="shared" si="11"/>
        <v>0</v>
      </c>
      <c r="I35" s="32">
        <f t="shared" si="11"/>
        <v>0</v>
      </c>
      <c r="J35" s="32">
        <f t="shared" si="11"/>
        <v>0</v>
      </c>
      <c r="K35" s="32">
        <f t="shared" si="11"/>
        <v>0</v>
      </c>
      <c r="L35" s="32">
        <f t="shared" si="11"/>
        <v>0</v>
      </c>
      <c r="M35" s="32">
        <f t="shared" si="11"/>
        <v>0</v>
      </c>
      <c r="N35" s="32">
        <f t="shared" si="10"/>
        <v>440639</v>
      </c>
      <c r="O35" s="45">
        <f t="shared" si="2"/>
        <v>70.1989804046519</v>
      </c>
      <c r="P35" s="10"/>
    </row>
    <row r="36" spans="1:16" ht="15">
      <c r="A36" s="12"/>
      <c r="B36" s="25">
        <v>361.1</v>
      </c>
      <c r="C36" s="20" t="s">
        <v>42</v>
      </c>
      <c r="D36" s="46">
        <v>117659</v>
      </c>
      <c r="E36" s="46">
        <v>163207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280866</v>
      </c>
      <c r="O36" s="47">
        <f t="shared" si="2"/>
        <v>44.74526047474908</v>
      </c>
      <c r="P36" s="9"/>
    </row>
    <row r="37" spans="1:16" ht="15">
      <c r="A37" s="12"/>
      <c r="B37" s="25">
        <v>366</v>
      </c>
      <c r="C37" s="20" t="s">
        <v>43</v>
      </c>
      <c r="D37" s="46">
        <v>24109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24109</v>
      </c>
      <c r="O37" s="47">
        <f t="shared" si="2"/>
        <v>3.840847538633105</v>
      </c>
      <c r="P37" s="9"/>
    </row>
    <row r="38" spans="1:16" ht="15">
      <c r="A38" s="12"/>
      <c r="B38" s="25">
        <v>369.9</v>
      </c>
      <c r="C38" s="20" t="s">
        <v>44</v>
      </c>
      <c r="D38" s="46">
        <v>135664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135664</v>
      </c>
      <c r="O38" s="47">
        <f t="shared" si="2"/>
        <v>21.612872391269715</v>
      </c>
      <c r="P38" s="9"/>
    </row>
    <row r="39" spans="1:16" ht="15.75">
      <c r="A39" s="29" t="s">
        <v>33</v>
      </c>
      <c r="B39" s="30"/>
      <c r="C39" s="31"/>
      <c r="D39" s="32">
        <f aca="true" t="shared" si="12" ref="D39:M39">SUM(D40:D42)</f>
        <v>1912</v>
      </c>
      <c r="E39" s="32">
        <f t="shared" si="12"/>
        <v>500000</v>
      </c>
      <c r="F39" s="32">
        <f t="shared" si="12"/>
        <v>0</v>
      </c>
      <c r="G39" s="32">
        <f t="shared" si="12"/>
        <v>538709</v>
      </c>
      <c r="H39" s="32">
        <f t="shared" si="12"/>
        <v>0</v>
      </c>
      <c r="I39" s="32">
        <f t="shared" si="12"/>
        <v>23952</v>
      </c>
      <c r="J39" s="32">
        <f t="shared" si="12"/>
        <v>0</v>
      </c>
      <c r="K39" s="32">
        <f t="shared" si="12"/>
        <v>0</v>
      </c>
      <c r="L39" s="32">
        <f t="shared" si="12"/>
        <v>0</v>
      </c>
      <c r="M39" s="32">
        <f t="shared" si="12"/>
        <v>0</v>
      </c>
      <c r="N39" s="32">
        <f t="shared" si="10"/>
        <v>1064573</v>
      </c>
      <c r="O39" s="45">
        <f t="shared" si="2"/>
        <v>169.59901226700654</v>
      </c>
      <c r="P39" s="9"/>
    </row>
    <row r="40" spans="1:16" ht="15">
      <c r="A40" s="12"/>
      <c r="B40" s="25">
        <v>381</v>
      </c>
      <c r="C40" s="20" t="s">
        <v>45</v>
      </c>
      <c r="D40" s="46">
        <v>1912</v>
      </c>
      <c r="E40" s="46">
        <v>500000</v>
      </c>
      <c r="F40" s="46">
        <v>0</v>
      </c>
      <c r="G40" s="46">
        <v>538709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1040621</v>
      </c>
      <c r="O40" s="47">
        <f t="shared" si="2"/>
        <v>165.78317667675643</v>
      </c>
      <c r="P40" s="9"/>
    </row>
    <row r="41" spans="1:16" ht="15">
      <c r="A41" s="12"/>
      <c r="B41" s="25">
        <v>389.1</v>
      </c>
      <c r="C41" s="20" t="s">
        <v>46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7174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7174</v>
      </c>
      <c r="O41" s="47">
        <f t="shared" si="2"/>
        <v>1.1429026605066115</v>
      </c>
      <c r="P41" s="9"/>
    </row>
    <row r="42" spans="1:16" ht="15.75" thickBot="1">
      <c r="A42" s="12"/>
      <c r="B42" s="25">
        <v>389.8</v>
      </c>
      <c r="C42" s="20" t="s">
        <v>47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16778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16778</v>
      </c>
      <c r="O42" s="47">
        <f t="shared" si="2"/>
        <v>2.672932929743508</v>
      </c>
      <c r="P42" s="9"/>
    </row>
    <row r="43" spans="1:119" ht="16.5" thickBot="1">
      <c r="A43" s="14" t="s">
        <v>39</v>
      </c>
      <c r="B43" s="23"/>
      <c r="C43" s="22"/>
      <c r="D43" s="15">
        <f aca="true" t="shared" si="13" ref="D43:M43">SUM(D5,D9,D18,D26,D33,D35,D39)</f>
        <v>5119702</v>
      </c>
      <c r="E43" s="15">
        <f t="shared" si="13"/>
        <v>1267649</v>
      </c>
      <c r="F43" s="15">
        <f t="shared" si="13"/>
        <v>0</v>
      </c>
      <c r="G43" s="15">
        <f t="shared" si="13"/>
        <v>1994116</v>
      </c>
      <c r="H43" s="15">
        <f t="shared" si="13"/>
        <v>0</v>
      </c>
      <c r="I43" s="15">
        <f t="shared" si="13"/>
        <v>3562057</v>
      </c>
      <c r="J43" s="15">
        <f t="shared" si="13"/>
        <v>0</v>
      </c>
      <c r="K43" s="15">
        <f t="shared" si="13"/>
        <v>0</v>
      </c>
      <c r="L43" s="15">
        <f t="shared" si="13"/>
        <v>0</v>
      </c>
      <c r="M43" s="15">
        <f t="shared" si="13"/>
        <v>0</v>
      </c>
      <c r="N43" s="15">
        <f t="shared" si="10"/>
        <v>11943524</v>
      </c>
      <c r="O43" s="38">
        <f t="shared" si="2"/>
        <v>1902.743985980564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5" ht="15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5" ht="15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60</v>
      </c>
      <c r="M45" s="48"/>
      <c r="N45" s="48"/>
      <c r="O45" s="43">
        <v>6277</v>
      </c>
    </row>
    <row r="46" spans="1:15" ht="15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5" ht="15.75" thickBot="1">
      <c r="A47" s="52" t="s">
        <v>61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sheetProtection/>
  <mergeCells count="10">
    <mergeCell ref="A47:O47"/>
    <mergeCell ref="L45:N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40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48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SUM(D6:D8)</f>
        <v>3063747</v>
      </c>
      <c r="E5" s="27">
        <f t="shared" si="0"/>
        <v>1993951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0">SUM(D5:M5)</f>
        <v>5057698</v>
      </c>
      <c r="O5" s="33">
        <f aca="true" t="shared" si="2" ref="O5:O41">(N5/O$43)</f>
        <v>730.9868478103772</v>
      </c>
      <c r="P5" s="6"/>
    </row>
    <row r="6" spans="1:16" ht="15">
      <c r="A6" s="12"/>
      <c r="B6" s="25">
        <v>311</v>
      </c>
      <c r="C6" s="20" t="s">
        <v>2</v>
      </c>
      <c r="D6" s="46">
        <v>2336792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2336792</v>
      </c>
      <c r="O6" s="47">
        <f t="shared" si="2"/>
        <v>337.7355109119815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1993951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1993951</v>
      </c>
      <c r="O7" s="47">
        <f t="shared" si="2"/>
        <v>288.18485330250036</v>
      </c>
      <c r="P7" s="9"/>
    </row>
    <row r="8" spans="1:16" ht="15">
      <c r="A8" s="12"/>
      <c r="B8" s="25">
        <v>315</v>
      </c>
      <c r="C8" s="20" t="s">
        <v>11</v>
      </c>
      <c r="D8" s="46">
        <v>726955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726955</v>
      </c>
      <c r="O8" s="47">
        <f t="shared" si="2"/>
        <v>105.06648359589536</v>
      </c>
      <c r="P8" s="9"/>
    </row>
    <row r="9" spans="1:16" ht="15.75">
      <c r="A9" s="29" t="s">
        <v>12</v>
      </c>
      <c r="B9" s="30"/>
      <c r="C9" s="31"/>
      <c r="D9" s="32">
        <f>SUM(D10:D18)</f>
        <v>296476</v>
      </c>
      <c r="E9" s="32">
        <f aca="true" t="shared" si="3" ref="E9:M9">SUM(E10:E18)</f>
        <v>196343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492819</v>
      </c>
      <c r="O9" s="45">
        <f t="shared" si="2"/>
        <v>71.22691140338199</v>
      </c>
      <c r="P9" s="10"/>
    </row>
    <row r="10" spans="1:16" ht="15">
      <c r="A10" s="12"/>
      <c r="B10" s="25">
        <v>322</v>
      </c>
      <c r="C10" s="20" t="s">
        <v>0</v>
      </c>
      <c r="D10" s="46">
        <v>112009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112009</v>
      </c>
      <c r="O10" s="47">
        <f t="shared" si="2"/>
        <v>16.18861107096401</v>
      </c>
      <c r="P10" s="9"/>
    </row>
    <row r="11" spans="1:16" ht="15">
      <c r="A11" s="12"/>
      <c r="B11" s="25">
        <v>323.4</v>
      </c>
      <c r="C11" s="20" t="s">
        <v>13</v>
      </c>
      <c r="D11" s="46">
        <v>8470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aca="true" t="shared" si="4" ref="N11:N18">SUM(D11:M11)</f>
        <v>8470</v>
      </c>
      <c r="O11" s="47">
        <f t="shared" si="2"/>
        <v>1.2241653418124006</v>
      </c>
      <c r="P11" s="9"/>
    </row>
    <row r="12" spans="1:16" ht="15">
      <c r="A12" s="12"/>
      <c r="B12" s="25">
        <v>323.7</v>
      </c>
      <c r="C12" s="20" t="s">
        <v>14</v>
      </c>
      <c r="D12" s="46">
        <v>79253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4"/>
        <v>79253</v>
      </c>
      <c r="O12" s="47">
        <f t="shared" si="2"/>
        <v>11.45440092498916</v>
      </c>
      <c r="P12" s="9"/>
    </row>
    <row r="13" spans="1:16" ht="15">
      <c r="A13" s="12"/>
      <c r="B13" s="25">
        <v>324.021</v>
      </c>
      <c r="C13" s="20" t="s">
        <v>15</v>
      </c>
      <c r="D13" s="46">
        <v>8479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>SUM(D13:M13)</f>
        <v>8479</v>
      </c>
      <c r="O13" s="47">
        <f t="shared" si="2"/>
        <v>1.225466107819049</v>
      </c>
      <c r="P13" s="9"/>
    </row>
    <row r="14" spans="1:16" ht="15">
      <c r="A14" s="12"/>
      <c r="B14" s="25">
        <v>324.32</v>
      </c>
      <c r="C14" s="20" t="s">
        <v>16</v>
      </c>
      <c r="D14" s="46">
        <v>0</v>
      </c>
      <c r="E14" s="46">
        <v>6179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6179</v>
      </c>
      <c r="O14" s="47">
        <f t="shared" si="2"/>
        <v>0.893048128342246</v>
      </c>
      <c r="P14" s="9"/>
    </row>
    <row r="15" spans="1:16" ht="15">
      <c r="A15" s="12"/>
      <c r="B15" s="25">
        <v>324.62</v>
      </c>
      <c r="C15" s="20" t="s">
        <v>17</v>
      </c>
      <c r="D15" s="46">
        <v>0</v>
      </c>
      <c r="E15" s="46">
        <v>2947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2947</v>
      </c>
      <c r="O15" s="47">
        <f t="shared" si="2"/>
        <v>0.4259286023991906</v>
      </c>
      <c r="P15" s="9"/>
    </row>
    <row r="16" spans="1:16" ht="15">
      <c r="A16" s="12"/>
      <c r="B16" s="25">
        <v>325.1</v>
      </c>
      <c r="C16" s="20" t="s">
        <v>18</v>
      </c>
      <c r="D16" s="46">
        <v>0</v>
      </c>
      <c r="E16" s="46">
        <v>143228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143228</v>
      </c>
      <c r="O16" s="47">
        <f t="shared" si="2"/>
        <v>20.700679288914582</v>
      </c>
      <c r="P16" s="9"/>
    </row>
    <row r="17" spans="1:16" ht="15">
      <c r="A17" s="12"/>
      <c r="B17" s="25">
        <v>325.2</v>
      </c>
      <c r="C17" s="20" t="s">
        <v>19</v>
      </c>
      <c r="D17" s="46">
        <v>0</v>
      </c>
      <c r="E17" s="46">
        <v>27050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27050</v>
      </c>
      <c r="O17" s="47">
        <f t="shared" si="2"/>
        <v>3.909524497759792</v>
      </c>
      <c r="P17" s="9"/>
    </row>
    <row r="18" spans="1:16" ht="15">
      <c r="A18" s="12"/>
      <c r="B18" s="25">
        <v>329</v>
      </c>
      <c r="C18" s="20" t="s">
        <v>20</v>
      </c>
      <c r="D18" s="46">
        <v>88265</v>
      </c>
      <c r="E18" s="46">
        <v>16939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105204</v>
      </c>
      <c r="O18" s="47">
        <f t="shared" si="2"/>
        <v>15.205087440381558</v>
      </c>
      <c r="P18" s="9"/>
    </row>
    <row r="19" spans="1:16" ht="15.75">
      <c r="A19" s="29" t="s">
        <v>21</v>
      </c>
      <c r="B19" s="30"/>
      <c r="C19" s="31"/>
      <c r="D19" s="32">
        <f aca="true" t="shared" si="5" ref="D19:M19">SUM(D20:D25)</f>
        <v>1289189</v>
      </c>
      <c r="E19" s="32">
        <f t="shared" si="5"/>
        <v>39105</v>
      </c>
      <c r="F19" s="32">
        <f t="shared" si="5"/>
        <v>0</v>
      </c>
      <c r="G19" s="32">
        <f t="shared" si="5"/>
        <v>349860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aca="true" t="shared" si="6" ref="N19:N41">SUM(D19:M19)</f>
        <v>1678154</v>
      </c>
      <c r="O19" s="45">
        <f t="shared" si="2"/>
        <v>242.54285301344126</v>
      </c>
      <c r="P19" s="10"/>
    </row>
    <row r="20" spans="1:16" ht="15">
      <c r="A20" s="12"/>
      <c r="B20" s="25">
        <v>335.14</v>
      </c>
      <c r="C20" s="20" t="s">
        <v>22</v>
      </c>
      <c r="D20" s="46">
        <v>12380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12380</v>
      </c>
      <c r="O20" s="47">
        <f t="shared" si="2"/>
        <v>1.7892759069229658</v>
      </c>
      <c r="P20" s="9"/>
    </row>
    <row r="21" spans="1:16" ht="15">
      <c r="A21" s="12"/>
      <c r="B21" s="25">
        <v>335.15</v>
      </c>
      <c r="C21" s="20" t="s">
        <v>23</v>
      </c>
      <c r="D21" s="46">
        <v>27327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27327</v>
      </c>
      <c r="O21" s="47">
        <f t="shared" si="2"/>
        <v>3.9495591848533027</v>
      </c>
      <c r="P21" s="9"/>
    </row>
    <row r="22" spans="1:16" ht="15">
      <c r="A22" s="12"/>
      <c r="B22" s="25">
        <v>335.18</v>
      </c>
      <c r="C22" s="20" t="s">
        <v>24</v>
      </c>
      <c r="D22" s="46">
        <v>543262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543262</v>
      </c>
      <c r="O22" s="47">
        <f t="shared" si="2"/>
        <v>78.51741581153345</v>
      </c>
      <c r="P22" s="9"/>
    </row>
    <row r="23" spans="1:16" ht="15">
      <c r="A23" s="12"/>
      <c r="B23" s="25">
        <v>335.19</v>
      </c>
      <c r="C23" s="20" t="s">
        <v>34</v>
      </c>
      <c r="D23" s="46">
        <v>0</v>
      </c>
      <c r="E23" s="46">
        <v>39105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39105</v>
      </c>
      <c r="O23" s="47">
        <f t="shared" si="2"/>
        <v>5.651828298887122</v>
      </c>
      <c r="P23" s="9"/>
    </row>
    <row r="24" spans="1:16" ht="15">
      <c r="A24" s="12"/>
      <c r="B24" s="25">
        <v>337.7</v>
      </c>
      <c r="C24" s="20" t="s">
        <v>25</v>
      </c>
      <c r="D24" s="46">
        <v>533795</v>
      </c>
      <c r="E24" s="46">
        <v>0</v>
      </c>
      <c r="F24" s="46">
        <v>0</v>
      </c>
      <c r="G24" s="46">
        <v>349860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883655</v>
      </c>
      <c r="O24" s="47">
        <f t="shared" si="2"/>
        <v>127.71426506720624</v>
      </c>
      <c r="P24" s="9"/>
    </row>
    <row r="25" spans="1:16" ht="15">
      <c r="A25" s="12"/>
      <c r="B25" s="25">
        <v>337.9</v>
      </c>
      <c r="C25" s="20" t="s">
        <v>26</v>
      </c>
      <c r="D25" s="46">
        <v>172425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172425</v>
      </c>
      <c r="O25" s="47">
        <f t="shared" si="2"/>
        <v>24.920508744038155</v>
      </c>
      <c r="P25" s="9"/>
    </row>
    <row r="26" spans="1:16" ht="15.75">
      <c r="A26" s="29" t="s">
        <v>31</v>
      </c>
      <c r="B26" s="30"/>
      <c r="C26" s="31"/>
      <c r="D26" s="32">
        <f aca="true" t="shared" si="7" ref="D26:M26">SUM(D27:D30)</f>
        <v>547744</v>
      </c>
      <c r="E26" s="32">
        <f t="shared" si="7"/>
        <v>120395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2575738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6"/>
        <v>3243877</v>
      </c>
      <c r="O26" s="45">
        <f t="shared" si="2"/>
        <v>468.83610348316233</v>
      </c>
      <c r="P26" s="10"/>
    </row>
    <row r="27" spans="1:16" ht="15">
      <c r="A27" s="12"/>
      <c r="B27" s="25">
        <v>343.3</v>
      </c>
      <c r="C27" s="20" t="s">
        <v>35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2575738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2575738</v>
      </c>
      <c r="O27" s="47">
        <f t="shared" si="2"/>
        <v>372.27027027027026</v>
      </c>
      <c r="P27" s="9"/>
    </row>
    <row r="28" spans="1:16" ht="15">
      <c r="A28" s="12"/>
      <c r="B28" s="25">
        <v>344.5</v>
      </c>
      <c r="C28" s="20" t="s">
        <v>36</v>
      </c>
      <c r="D28" s="46">
        <v>397176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397176</v>
      </c>
      <c r="O28" s="47">
        <f t="shared" si="2"/>
        <v>57.403671050729876</v>
      </c>
      <c r="P28" s="9"/>
    </row>
    <row r="29" spans="1:16" ht="15">
      <c r="A29" s="12"/>
      <c r="B29" s="25">
        <v>344.9</v>
      </c>
      <c r="C29" s="20" t="s">
        <v>37</v>
      </c>
      <c r="D29" s="46">
        <v>87379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87379</v>
      </c>
      <c r="O29" s="47">
        <f t="shared" si="2"/>
        <v>12.628848099436334</v>
      </c>
      <c r="P29" s="9"/>
    </row>
    <row r="30" spans="1:16" ht="15">
      <c r="A30" s="12"/>
      <c r="B30" s="25">
        <v>347.9</v>
      </c>
      <c r="C30" s="20" t="s">
        <v>38</v>
      </c>
      <c r="D30" s="46">
        <v>63189</v>
      </c>
      <c r="E30" s="46">
        <v>120395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183584</v>
      </c>
      <c r="O30" s="47">
        <f t="shared" si="2"/>
        <v>26.53331406272583</v>
      </c>
      <c r="P30" s="9"/>
    </row>
    <row r="31" spans="1:16" ht="15.75">
      <c r="A31" s="29" t="s">
        <v>32</v>
      </c>
      <c r="B31" s="30"/>
      <c r="C31" s="31"/>
      <c r="D31" s="32">
        <f aca="true" t="shared" si="8" ref="D31:M31">SUM(D32:D32)</f>
        <v>55012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6"/>
        <v>55012</v>
      </c>
      <c r="O31" s="45">
        <f t="shared" si="2"/>
        <v>7.950859950859951</v>
      </c>
      <c r="P31" s="10"/>
    </row>
    <row r="32" spans="1:16" ht="15">
      <c r="A32" s="13"/>
      <c r="B32" s="39">
        <v>359</v>
      </c>
      <c r="C32" s="21" t="s">
        <v>41</v>
      </c>
      <c r="D32" s="46">
        <v>55012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55012</v>
      </c>
      <c r="O32" s="47">
        <f t="shared" si="2"/>
        <v>7.950859950859951</v>
      </c>
      <c r="P32" s="9"/>
    </row>
    <row r="33" spans="1:16" ht="15.75">
      <c r="A33" s="29" t="s">
        <v>3</v>
      </c>
      <c r="B33" s="30"/>
      <c r="C33" s="31"/>
      <c r="D33" s="32">
        <f aca="true" t="shared" si="9" ref="D33:M33">SUM(D34:D36)</f>
        <v>252039</v>
      </c>
      <c r="E33" s="32">
        <f t="shared" si="9"/>
        <v>222324</v>
      </c>
      <c r="F33" s="32">
        <f t="shared" si="9"/>
        <v>0</v>
      </c>
      <c r="G33" s="32">
        <f t="shared" si="9"/>
        <v>41340</v>
      </c>
      <c r="H33" s="32">
        <f t="shared" si="9"/>
        <v>0</v>
      </c>
      <c r="I33" s="32">
        <f t="shared" si="9"/>
        <v>0</v>
      </c>
      <c r="J33" s="32">
        <f t="shared" si="9"/>
        <v>0</v>
      </c>
      <c r="K33" s="32">
        <f t="shared" si="9"/>
        <v>0</v>
      </c>
      <c r="L33" s="32">
        <f t="shared" si="9"/>
        <v>0</v>
      </c>
      <c r="M33" s="32">
        <f t="shared" si="9"/>
        <v>0</v>
      </c>
      <c r="N33" s="32">
        <f t="shared" si="6"/>
        <v>515703</v>
      </c>
      <c r="O33" s="45">
        <f t="shared" si="2"/>
        <v>74.53432576961988</v>
      </c>
      <c r="P33" s="10"/>
    </row>
    <row r="34" spans="1:16" ht="15">
      <c r="A34" s="12"/>
      <c r="B34" s="25">
        <v>361.1</v>
      </c>
      <c r="C34" s="20" t="s">
        <v>42</v>
      </c>
      <c r="D34" s="46">
        <v>161859</v>
      </c>
      <c r="E34" s="46">
        <v>222324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384183</v>
      </c>
      <c r="O34" s="47">
        <f t="shared" si="2"/>
        <v>55.52579852579853</v>
      </c>
      <c r="P34" s="9"/>
    </row>
    <row r="35" spans="1:16" ht="15">
      <c r="A35" s="12"/>
      <c r="B35" s="25">
        <v>366</v>
      </c>
      <c r="C35" s="20" t="s">
        <v>43</v>
      </c>
      <c r="D35" s="46">
        <v>1108</v>
      </c>
      <c r="E35" s="46">
        <v>0</v>
      </c>
      <c r="F35" s="46">
        <v>0</v>
      </c>
      <c r="G35" s="46">
        <v>41340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42448</v>
      </c>
      <c r="O35" s="47">
        <f t="shared" si="2"/>
        <v>6.134990605578841</v>
      </c>
      <c r="P35" s="9"/>
    </row>
    <row r="36" spans="1:16" ht="15">
      <c r="A36" s="12"/>
      <c r="B36" s="25">
        <v>369.9</v>
      </c>
      <c r="C36" s="20" t="s">
        <v>44</v>
      </c>
      <c r="D36" s="46">
        <v>89072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89072</v>
      </c>
      <c r="O36" s="47">
        <f t="shared" si="2"/>
        <v>12.87353663824252</v>
      </c>
      <c r="P36" s="9"/>
    </row>
    <row r="37" spans="1:16" ht="15.75">
      <c r="A37" s="29" t="s">
        <v>33</v>
      </c>
      <c r="B37" s="30"/>
      <c r="C37" s="31"/>
      <c r="D37" s="32">
        <f aca="true" t="shared" si="10" ref="D37:M37">SUM(D38:D40)</f>
        <v>0</v>
      </c>
      <c r="E37" s="32">
        <f t="shared" si="10"/>
        <v>198233</v>
      </c>
      <c r="F37" s="32">
        <f t="shared" si="10"/>
        <v>0</v>
      </c>
      <c r="G37" s="32">
        <f t="shared" si="10"/>
        <v>455670</v>
      </c>
      <c r="H37" s="32">
        <f t="shared" si="10"/>
        <v>0</v>
      </c>
      <c r="I37" s="32">
        <f t="shared" si="10"/>
        <v>25434</v>
      </c>
      <c r="J37" s="32">
        <f t="shared" si="10"/>
        <v>0</v>
      </c>
      <c r="K37" s="32">
        <f t="shared" si="10"/>
        <v>0</v>
      </c>
      <c r="L37" s="32">
        <f t="shared" si="10"/>
        <v>0</v>
      </c>
      <c r="M37" s="32">
        <f t="shared" si="10"/>
        <v>0</v>
      </c>
      <c r="N37" s="32">
        <f t="shared" si="6"/>
        <v>679337</v>
      </c>
      <c r="O37" s="45">
        <f t="shared" si="2"/>
        <v>98.18427518427518</v>
      </c>
      <c r="P37" s="9"/>
    </row>
    <row r="38" spans="1:16" ht="15">
      <c r="A38" s="12"/>
      <c r="B38" s="25">
        <v>381</v>
      </c>
      <c r="C38" s="20" t="s">
        <v>45</v>
      </c>
      <c r="D38" s="46">
        <v>0</v>
      </c>
      <c r="E38" s="46">
        <v>198233</v>
      </c>
      <c r="F38" s="46">
        <v>0</v>
      </c>
      <c r="G38" s="46">
        <v>455670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653903</v>
      </c>
      <c r="O38" s="47">
        <f t="shared" si="2"/>
        <v>94.50831044948691</v>
      </c>
      <c r="P38" s="9"/>
    </row>
    <row r="39" spans="1:16" ht="15">
      <c r="A39" s="12"/>
      <c r="B39" s="25">
        <v>389.1</v>
      </c>
      <c r="C39" s="20" t="s">
        <v>46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12341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12341</v>
      </c>
      <c r="O39" s="47">
        <f t="shared" si="2"/>
        <v>1.7836392542274895</v>
      </c>
      <c r="P39" s="9"/>
    </row>
    <row r="40" spans="1:16" ht="15.75" thickBot="1">
      <c r="A40" s="12"/>
      <c r="B40" s="25">
        <v>389.8</v>
      </c>
      <c r="C40" s="20" t="s">
        <v>47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13093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13093</v>
      </c>
      <c r="O40" s="47">
        <f t="shared" si="2"/>
        <v>1.8923254805607748</v>
      </c>
      <c r="P40" s="9"/>
    </row>
    <row r="41" spans="1:119" ht="16.5" thickBot="1">
      <c r="A41" s="14" t="s">
        <v>39</v>
      </c>
      <c r="B41" s="23"/>
      <c r="C41" s="22"/>
      <c r="D41" s="15">
        <f aca="true" t="shared" si="11" ref="D41:M41">SUM(D5,D9,D19,D26,D31,D33,D37)</f>
        <v>5504207</v>
      </c>
      <c r="E41" s="15">
        <f t="shared" si="11"/>
        <v>2770351</v>
      </c>
      <c r="F41" s="15">
        <f t="shared" si="11"/>
        <v>0</v>
      </c>
      <c r="G41" s="15">
        <f t="shared" si="11"/>
        <v>846870</v>
      </c>
      <c r="H41" s="15">
        <f t="shared" si="11"/>
        <v>0</v>
      </c>
      <c r="I41" s="15">
        <f t="shared" si="11"/>
        <v>2601172</v>
      </c>
      <c r="J41" s="15">
        <f t="shared" si="11"/>
        <v>0</v>
      </c>
      <c r="K41" s="15">
        <f t="shared" si="11"/>
        <v>0</v>
      </c>
      <c r="L41" s="15">
        <f t="shared" si="11"/>
        <v>0</v>
      </c>
      <c r="M41" s="15">
        <f t="shared" si="11"/>
        <v>0</v>
      </c>
      <c r="N41" s="15">
        <f t="shared" si="6"/>
        <v>11722600</v>
      </c>
      <c r="O41" s="38">
        <f t="shared" si="2"/>
        <v>1694.2621766151178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5" ht="15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5" ht="15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54</v>
      </c>
      <c r="M43" s="48"/>
      <c r="N43" s="48"/>
      <c r="O43" s="43">
        <v>6919</v>
      </c>
    </row>
    <row r="44" spans="1:15" ht="15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5" ht="15.75" thickBot="1">
      <c r="A45" s="52" t="s">
        <v>61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sheetProtection/>
  <mergeCells count="10">
    <mergeCell ref="A45:O45"/>
    <mergeCell ref="A44:O44"/>
    <mergeCell ref="L43:N4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48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SUM(D6:D8)</f>
        <v>2913018</v>
      </c>
      <c r="E5" s="27">
        <f t="shared" si="0"/>
        <v>435475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7">SUM(D5:M5)</f>
        <v>3348493</v>
      </c>
      <c r="O5" s="33">
        <f aca="true" t="shared" si="2" ref="O5:O37">(N5/O$39)</f>
        <v>483.3275115473441</v>
      </c>
      <c r="P5" s="6"/>
    </row>
    <row r="6" spans="1:16" ht="15">
      <c r="A6" s="12"/>
      <c r="B6" s="25">
        <v>311</v>
      </c>
      <c r="C6" s="20" t="s">
        <v>2</v>
      </c>
      <c r="D6" s="46">
        <v>2285520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2285520</v>
      </c>
      <c r="O6" s="47">
        <f t="shared" si="2"/>
        <v>329.89607390300233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435475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435475</v>
      </c>
      <c r="O7" s="47">
        <f t="shared" si="2"/>
        <v>62.85724595842956</v>
      </c>
      <c r="P7" s="9"/>
    </row>
    <row r="8" spans="1:16" ht="15">
      <c r="A8" s="12"/>
      <c r="B8" s="25">
        <v>315</v>
      </c>
      <c r="C8" s="20" t="s">
        <v>11</v>
      </c>
      <c r="D8" s="46">
        <v>627498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627498</v>
      </c>
      <c r="O8" s="47">
        <f t="shared" si="2"/>
        <v>90.57419168591224</v>
      </c>
      <c r="P8" s="9"/>
    </row>
    <row r="9" spans="1:16" ht="15.75">
      <c r="A9" s="29" t="s">
        <v>70</v>
      </c>
      <c r="B9" s="30"/>
      <c r="C9" s="31"/>
      <c r="D9" s="32">
        <f aca="true" t="shared" si="3" ref="D9:M9">SUM(D10:D13)</f>
        <v>254913</v>
      </c>
      <c r="E9" s="32">
        <f t="shared" si="3"/>
        <v>23007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277920</v>
      </c>
      <c r="O9" s="45">
        <f t="shared" si="2"/>
        <v>40.11547344110855</v>
      </c>
      <c r="P9" s="10"/>
    </row>
    <row r="10" spans="1:16" ht="15">
      <c r="A10" s="12"/>
      <c r="B10" s="25">
        <v>322</v>
      </c>
      <c r="C10" s="20" t="s">
        <v>0</v>
      </c>
      <c r="D10" s="46">
        <v>52693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52693</v>
      </c>
      <c r="O10" s="47">
        <f t="shared" si="2"/>
        <v>7.605802540415705</v>
      </c>
      <c r="P10" s="9"/>
    </row>
    <row r="11" spans="1:16" ht="15">
      <c r="A11" s="12"/>
      <c r="B11" s="25">
        <v>323.4</v>
      </c>
      <c r="C11" s="20" t="s">
        <v>13</v>
      </c>
      <c r="D11" s="46">
        <v>9284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9284</v>
      </c>
      <c r="O11" s="47">
        <f t="shared" si="2"/>
        <v>1.340069284064665</v>
      </c>
      <c r="P11" s="9"/>
    </row>
    <row r="12" spans="1:16" ht="15">
      <c r="A12" s="12"/>
      <c r="B12" s="25">
        <v>323.7</v>
      </c>
      <c r="C12" s="20" t="s">
        <v>14</v>
      </c>
      <c r="D12" s="46">
        <v>76376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76376</v>
      </c>
      <c r="O12" s="47">
        <f t="shared" si="2"/>
        <v>11.024249422632794</v>
      </c>
      <c r="P12" s="9"/>
    </row>
    <row r="13" spans="1:16" ht="15">
      <c r="A13" s="12"/>
      <c r="B13" s="25">
        <v>329</v>
      </c>
      <c r="C13" s="20" t="s">
        <v>71</v>
      </c>
      <c r="D13" s="46">
        <v>116560</v>
      </c>
      <c r="E13" s="46">
        <v>23007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139567</v>
      </c>
      <c r="O13" s="47">
        <f t="shared" si="2"/>
        <v>20.145352193995382</v>
      </c>
      <c r="P13" s="9"/>
    </row>
    <row r="14" spans="1:16" ht="15.75">
      <c r="A14" s="29" t="s">
        <v>21</v>
      </c>
      <c r="B14" s="30"/>
      <c r="C14" s="31"/>
      <c r="D14" s="32">
        <f aca="true" t="shared" si="4" ref="D14:M14">SUM(D15:D20)</f>
        <v>1362162</v>
      </c>
      <c r="E14" s="32">
        <f t="shared" si="4"/>
        <v>254241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1616403</v>
      </c>
      <c r="O14" s="45">
        <f t="shared" si="2"/>
        <v>233.3145207852194</v>
      </c>
      <c r="P14" s="10"/>
    </row>
    <row r="15" spans="1:16" ht="15">
      <c r="A15" s="12"/>
      <c r="B15" s="25">
        <v>335.14</v>
      </c>
      <c r="C15" s="20" t="s">
        <v>22</v>
      </c>
      <c r="D15" s="46">
        <v>14189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14189</v>
      </c>
      <c r="O15" s="47">
        <f t="shared" si="2"/>
        <v>2.048065819861432</v>
      </c>
      <c r="P15" s="9"/>
    </row>
    <row r="16" spans="1:16" ht="15">
      <c r="A16" s="12"/>
      <c r="B16" s="25">
        <v>335.15</v>
      </c>
      <c r="C16" s="20" t="s">
        <v>23</v>
      </c>
      <c r="D16" s="46">
        <v>24054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24054</v>
      </c>
      <c r="O16" s="47">
        <f t="shared" si="2"/>
        <v>3.471997690531178</v>
      </c>
      <c r="P16" s="9"/>
    </row>
    <row r="17" spans="1:16" ht="15">
      <c r="A17" s="12"/>
      <c r="B17" s="25">
        <v>335.18</v>
      </c>
      <c r="C17" s="20" t="s">
        <v>24</v>
      </c>
      <c r="D17" s="46">
        <v>636713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636713</v>
      </c>
      <c r="O17" s="47">
        <f t="shared" si="2"/>
        <v>91.9043013856813</v>
      </c>
      <c r="P17" s="9"/>
    </row>
    <row r="18" spans="1:16" ht="15">
      <c r="A18" s="12"/>
      <c r="B18" s="25">
        <v>335.19</v>
      </c>
      <c r="C18" s="20" t="s">
        <v>34</v>
      </c>
      <c r="D18" s="46">
        <v>0</v>
      </c>
      <c r="E18" s="46">
        <v>48068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48068</v>
      </c>
      <c r="O18" s="47">
        <f t="shared" si="2"/>
        <v>6.938221709006928</v>
      </c>
      <c r="P18" s="9"/>
    </row>
    <row r="19" spans="1:16" ht="15">
      <c r="A19" s="12"/>
      <c r="B19" s="25">
        <v>337.7</v>
      </c>
      <c r="C19" s="20" t="s">
        <v>25</v>
      </c>
      <c r="D19" s="46">
        <v>568100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568100</v>
      </c>
      <c r="O19" s="47">
        <f t="shared" si="2"/>
        <v>82.00057736720554</v>
      </c>
      <c r="P19" s="9"/>
    </row>
    <row r="20" spans="1:16" ht="15">
      <c r="A20" s="12"/>
      <c r="B20" s="25">
        <v>337.9</v>
      </c>
      <c r="C20" s="20" t="s">
        <v>26</v>
      </c>
      <c r="D20" s="46">
        <v>119106</v>
      </c>
      <c r="E20" s="46">
        <v>206173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325279</v>
      </c>
      <c r="O20" s="47">
        <f t="shared" si="2"/>
        <v>46.95135681293303</v>
      </c>
      <c r="P20" s="9"/>
    </row>
    <row r="21" spans="1:16" ht="15.75">
      <c r="A21" s="29" t="s">
        <v>31</v>
      </c>
      <c r="B21" s="30"/>
      <c r="C21" s="31"/>
      <c r="D21" s="32">
        <f aca="true" t="shared" si="5" ref="D21:M21">SUM(D22:D25)</f>
        <v>538511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2344561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2883072</v>
      </c>
      <c r="O21" s="45">
        <f t="shared" si="2"/>
        <v>416.14780600461893</v>
      </c>
      <c r="P21" s="10"/>
    </row>
    <row r="22" spans="1:16" ht="15">
      <c r="A22" s="12"/>
      <c r="B22" s="25">
        <v>343.3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2344561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2344561</v>
      </c>
      <c r="O22" s="47">
        <f t="shared" si="2"/>
        <v>338.4181581986143</v>
      </c>
      <c r="P22" s="9"/>
    </row>
    <row r="23" spans="1:16" ht="15">
      <c r="A23" s="12"/>
      <c r="B23" s="25">
        <v>344.5</v>
      </c>
      <c r="C23" s="20" t="s">
        <v>36</v>
      </c>
      <c r="D23" s="46">
        <v>377597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377597</v>
      </c>
      <c r="O23" s="47">
        <f t="shared" si="2"/>
        <v>54.5030311778291</v>
      </c>
      <c r="P23" s="9"/>
    </row>
    <row r="24" spans="1:16" ht="15">
      <c r="A24" s="12"/>
      <c r="B24" s="25">
        <v>344.9</v>
      </c>
      <c r="C24" s="20" t="s">
        <v>37</v>
      </c>
      <c r="D24" s="46">
        <v>102886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102886</v>
      </c>
      <c r="O24" s="47">
        <f t="shared" si="2"/>
        <v>14.850750577367206</v>
      </c>
      <c r="P24" s="9"/>
    </row>
    <row r="25" spans="1:16" ht="15">
      <c r="A25" s="12"/>
      <c r="B25" s="25">
        <v>347.9</v>
      </c>
      <c r="C25" s="20" t="s">
        <v>38</v>
      </c>
      <c r="D25" s="46">
        <v>58028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58028</v>
      </c>
      <c r="O25" s="47">
        <f t="shared" si="2"/>
        <v>8.375866050808314</v>
      </c>
      <c r="P25" s="9"/>
    </row>
    <row r="26" spans="1:16" ht="15.75">
      <c r="A26" s="29" t="s">
        <v>32</v>
      </c>
      <c r="B26" s="30"/>
      <c r="C26" s="31"/>
      <c r="D26" s="32">
        <f aca="true" t="shared" si="6" ref="D26:M26">SUM(D27:D27)</f>
        <v>57281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1"/>
        <v>57281</v>
      </c>
      <c r="O26" s="45">
        <f t="shared" si="2"/>
        <v>8.26804272517321</v>
      </c>
      <c r="P26" s="10"/>
    </row>
    <row r="27" spans="1:16" ht="15">
      <c r="A27" s="13"/>
      <c r="B27" s="39">
        <v>359</v>
      </c>
      <c r="C27" s="21" t="s">
        <v>41</v>
      </c>
      <c r="D27" s="46">
        <v>57281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57281</v>
      </c>
      <c r="O27" s="47">
        <f t="shared" si="2"/>
        <v>8.26804272517321</v>
      </c>
      <c r="P27" s="9"/>
    </row>
    <row r="28" spans="1:16" ht="15.75">
      <c r="A28" s="29" t="s">
        <v>3</v>
      </c>
      <c r="B28" s="30"/>
      <c r="C28" s="31"/>
      <c r="D28" s="32">
        <f aca="true" t="shared" si="7" ref="D28:M28">SUM(D29:D32)</f>
        <v>155468</v>
      </c>
      <c r="E28" s="32">
        <f t="shared" si="7"/>
        <v>518283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1"/>
        <v>673751</v>
      </c>
      <c r="O28" s="45">
        <f t="shared" si="2"/>
        <v>97.25043302540416</v>
      </c>
      <c r="P28" s="10"/>
    </row>
    <row r="29" spans="1:16" ht="15">
      <c r="A29" s="12"/>
      <c r="B29" s="25">
        <v>361.1</v>
      </c>
      <c r="C29" s="20" t="s">
        <v>42</v>
      </c>
      <c r="D29" s="46">
        <v>102226</v>
      </c>
      <c r="E29" s="46">
        <v>172241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274467</v>
      </c>
      <c r="O29" s="47">
        <f t="shared" si="2"/>
        <v>39.617061200923786</v>
      </c>
      <c r="P29" s="9"/>
    </row>
    <row r="30" spans="1:16" ht="15">
      <c r="A30" s="12"/>
      <c r="B30" s="25">
        <v>363.24</v>
      </c>
      <c r="C30" s="20" t="s">
        <v>72</v>
      </c>
      <c r="D30" s="46">
        <v>0</v>
      </c>
      <c r="E30" s="46">
        <v>88496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88496</v>
      </c>
      <c r="O30" s="47">
        <f t="shared" si="2"/>
        <v>12.773672055427252</v>
      </c>
      <c r="P30" s="9"/>
    </row>
    <row r="31" spans="1:16" ht="15">
      <c r="A31" s="12"/>
      <c r="B31" s="25">
        <v>363.27</v>
      </c>
      <c r="C31" s="20" t="s">
        <v>73</v>
      </c>
      <c r="D31" s="46">
        <v>0</v>
      </c>
      <c r="E31" s="46">
        <v>257546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257546</v>
      </c>
      <c r="O31" s="47">
        <f t="shared" si="2"/>
        <v>37.17465357967667</v>
      </c>
      <c r="P31" s="9"/>
    </row>
    <row r="32" spans="1:16" ht="15">
      <c r="A32" s="12"/>
      <c r="B32" s="25">
        <v>369.9</v>
      </c>
      <c r="C32" s="20" t="s">
        <v>44</v>
      </c>
      <c r="D32" s="46">
        <v>53242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53242</v>
      </c>
      <c r="O32" s="47">
        <f t="shared" si="2"/>
        <v>7.685046189376443</v>
      </c>
      <c r="P32" s="9"/>
    </row>
    <row r="33" spans="1:16" ht="15.75">
      <c r="A33" s="29" t="s">
        <v>33</v>
      </c>
      <c r="B33" s="30"/>
      <c r="C33" s="31"/>
      <c r="D33" s="32">
        <f aca="true" t="shared" si="8" ref="D33:M33">SUM(D34:D36)</f>
        <v>677045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86801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1"/>
        <v>763846</v>
      </c>
      <c r="O33" s="45">
        <f t="shared" si="2"/>
        <v>110.25490762124711</v>
      </c>
      <c r="P33" s="9"/>
    </row>
    <row r="34" spans="1:16" ht="15">
      <c r="A34" s="12"/>
      <c r="B34" s="25">
        <v>381</v>
      </c>
      <c r="C34" s="20" t="s">
        <v>45</v>
      </c>
      <c r="D34" s="46">
        <v>677045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677045</v>
      </c>
      <c r="O34" s="47">
        <f t="shared" si="2"/>
        <v>97.7258949191686</v>
      </c>
      <c r="P34" s="9"/>
    </row>
    <row r="35" spans="1:16" ht="15">
      <c r="A35" s="12"/>
      <c r="B35" s="25">
        <v>389.1</v>
      </c>
      <c r="C35" s="20" t="s">
        <v>46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83875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83875</v>
      </c>
      <c r="O35" s="47">
        <f t="shared" si="2"/>
        <v>12.106668591224018</v>
      </c>
      <c r="P35" s="9"/>
    </row>
    <row r="36" spans="1:16" ht="15.75" thickBot="1">
      <c r="A36" s="12"/>
      <c r="B36" s="25">
        <v>389.8</v>
      </c>
      <c r="C36" s="20" t="s">
        <v>47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2926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2926</v>
      </c>
      <c r="O36" s="47">
        <f t="shared" si="2"/>
        <v>0.42234411085450346</v>
      </c>
      <c r="P36" s="9"/>
    </row>
    <row r="37" spans="1:119" ht="16.5" thickBot="1">
      <c r="A37" s="14" t="s">
        <v>39</v>
      </c>
      <c r="B37" s="23"/>
      <c r="C37" s="22"/>
      <c r="D37" s="15">
        <f aca="true" t="shared" si="9" ref="D37:M37">SUM(D5,D9,D14,D21,D26,D28,D33)</f>
        <v>5958398</v>
      </c>
      <c r="E37" s="15">
        <f t="shared" si="9"/>
        <v>1231006</v>
      </c>
      <c r="F37" s="15">
        <f t="shared" si="9"/>
        <v>0</v>
      </c>
      <c r="G37" s="15">
        <f t="shared" si="9"/>
        <v>0</v>
      </c>
      <c r="H37" s="15">
        <f t="shared" si="9"/>
        <v>0</v>
      </c>
      <c r="I37" s="15">
        <f t="shared" si="9"/>
        <v>2431362</v>
      </c>
      <c r="J37" s="15">
        <f t="shared" si="9"/>
        <v>0</v>
      </c>
      <c r="K37" s="15">
        <f t="shared" si="9"/>
        <v>0</v>
      </c>
      <c r="L37" s="15">
        <f t="shared" si="9"/>
        <v>0</v>
      </c>
      <c r="M37" s="15">
        <f t="shared" si="9"/>
        <v>0</v>
      </c>
      <c r="N37" s="15">
        <f t="shared" si="1"/>
        <v>9620766</v>
      </c>
      <c r="O37" s="38">
        <f t="shared" si="2"/>
        <v>1388.6786951501156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5" ht="15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5" ht="15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8" t="s">
        <v>74</v>
      </c>
      <c r="M39" s="48"/>
      <c r="N39" s="48"/>
      <c r="O39" s="43">
        <v>6928</v>
      </c>
    </row>
    <row r="40" spans="1:15" ht="15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5" ht="15.75" customHeight="1" thickBot="1">
      <c r="A41" s="52" t="s">
        <v>61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sheetProtection/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48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4475789</v>
      </c>
      <c r="E5" s="27">
        <f t="shared" si="0"/>
        <v>360218</v>
      </c>
      <c r="F5" s="27">
        <f t="shared" si="0"/>
        <v>0</v>
      </c>
      <c r="G5" s="27">
        <f t="shared" si="0"/>
        <v>261030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5097037</v>
      </c>
      <c r="O5" s="33">
        <f aca="true" t="shared" si="1" ref="O5:O46">(N5/O$48)</f>
        <v>777.2243061909119</v>
      </c>
      <c r="P5" s="6"/>
    </row>
    <row r="6" spans="1:16" ht="15">
      <c r="A6" s="12"/>
      <c r="B6" s="25">
        <v>311</v>
      </c>
      <c r="C6" s="20" t="s">
        <v>2</v>
      </c>
      <c r="D6" s="46">
        <v>3001904</v>
      </c>
      <c r="E6" s="46">
        <v>0</v>
      </c>
      <c r="F6" s="46">
        <v>0</v>
      </c>
      <c r="G6" s="46">
        <v>261030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3262934</v>
      </c>
      <c r="O6" s="47">
        <f t="shared" si="1"/>
        <v>497.55016773406527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208764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208764</v>
      </c>
      <c r="O7" s="47">
        <f t="shared" si="1"/>
        <v>31.83348581884721</v>
      </c>
      <c r="P7" s="9"/>
    </row>
    <row r="8" spans="1:16" ht="15">
      <c r="A8" s="12"/>
      <c r="B8" s="25">
        <v>312.42</v>
      </c>
      <c r="C8" s="20" t="s">
        <v>76</v>
      </c>
      <c r="D8" s="46">
        <v>0</v>
      </c>
      <c r="E8" s="46">
        <v>151454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151454</v>
      </c>
      <c r="O8" s="47">
        <f t="shared" si="1"/>
        <v>23.094541018603234</v>
      </c>
      <c r="P8" s="9"/>
    </row>
    <row r="9" spans="1:16" ht="15">
      <c r="A9" s="12"/>
      <c r="B9" s="25">
        <v>314.1</v>
      </c>
      <c r="C9" s="20" t="s">
        <v>77</v>
      </c>
      <c r="D9" s="46">
        <v>927085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927085</v>
      </c>
      <c r="O9" s="47">
        <f t="shared" si="1"/>
        <v>141.36703263189997</v>
      </c>
      <c r="P9" s="9"/>
    </row>
    <row r="10" spans="1:16" ht="15">
      <c r="A10" s="12"/>
      <c r="B10" s="25">
        <v>314.4</v>
      </c>
      <c r="C10" s="20" t="s">
        <v>78</v>
      </c>
      <c r="D10" s="46">
        <v>11249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11249</v>
      </c>
      <c r="O10" s="47">
        <f t="shared" si="1"/>
        <v>1.7153095455931686</v>
      </c>
      <c r="P10" s="9"/>
    </row>
    <row r="11" spans="1:16" ht="15">
      <c r="A11" s="12"/>
      <c r="B11" s="25">
        <v>315</v>
      </c>
      <c r="C11" s="20" t="s">
        <v>79</v>
      </c>
      <c r="D11" s="46">
        <v>531850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531850</v>
      </c>
      <c r="O11" s="47">
        <f t="shared" si="1"/>
        <v>81.09942055504727</v>
      </c>
      <c r="P11" s="9"/>
    </row>
    <row r="12" spans="1:16" ht="15">
      <c r="A12" s="12"/>
      <c r="B12" s="25">
        <v>316</v>
      </c>
      <c r="C12" s="20" t="s">
        <v>80</v>
      </c>
      <c r="D12" s="46">
        <v>3701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3701</v>
      </c>
      <c r="O12" s="47">
        <f t="shared" si="1"/>
        <v>0.5643488868557487</v>
      </c>
      <c r="P12" s="9"/>
    </row>
    <row r="13" spans="1:16" ht="15.75">
      <c r="A13" s="29" t="s">
        <v>12</v>
      </c>
      <c r="B13" s="30"/>
      <c r="C13" s="31"/>
      <c r="D13" s="32">
        <f aca="true" t="shared" si="3" ref="D13:M13">SUM(D14:D18)</f>
        <v>232035</v>
      </c>
      <c r="E13" s="32">
        <f t="shared" si="3"/>
        <v>490879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1180219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7">SUM(D13:M13)</f>
        <v>1903133</v>
      </c>
      <c r="O13" s="45">
        <f t="shared" si="1"/>
        <v>290.2002134797194</v>
      </c>
      <c r="P13" s="10"/>
    </row>
    <row r="14" spans="1:16" ht="15">
      <c r="A14" s="12"/>
      <c r="B14" s="25">
        <v>322</v>
      </c>
      <c r="C14" s="20" t="s">
        <v>0</v>
      </c>
      <c r="D14" s="46">
        <v>0</v>
      </c>
      <c r="E14" s="46">
        <v>490879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490879</v>
      </c>
      <c r="O14" s="47">
        <f t="shared" si="1"/>
        <v>74.85193656602623</v>
      </c>
      <c r="P14" s="9"/>
    </row>
    <row r="15" spans="1:16" ht="15">
      <c r="A15" s="12"/>
      <c r="B15" s="25">
        <v>323.7</v>
      </c>
      <c r="C15" s="20" t="s">
        <v>14</v>
      </c>
      <c r="D15" s="46">
        <v>70973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70973</v>
      </c>
      <c r="O15" s="47">
        <f t="shared" si="1"/>
        <v>10.822354376334248</v>
      </c>
      <c r="P15" s="9"/>
    </row>
    <row r="16" spans="1:16" ht="15">
      <c r="A16" s="12"/>
      <c r="B16" s="25">
        <v>324.91</v>
      </c>
      <c r="C16" s="20" t="s">
        <v>117</v>
      </c>
      <c r="D16" s="46">
        <v>8001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8001</v>
      </c>
      <c r="O16" s="47">
        <f t="shared" si="1"/>
        <v>1.2200365965233302</v>
      </c>
      <c r="P16" s="9"/>
    </row>
    <row r="17" spans="1:16" ht="15">
      <c r="A17" s="12"/>
      <c r="B17" s="25">
        <v>325.2</v>
      </c>
      <c r="C17" s="20" t="s">
        <v>19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1180219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1180219</v>
      </c>
      <c r="O17" s="47">
        <f t="shared" si="1"/>
        <v>179.96630070143337</v>
      </c>
      <c r="P17" s="9"/>
    </row>
    <row r="18" spans="1:16" ht="15">
      <c r="A18" s="12"/>
      <c r="B18" s="25">
        <v>329</v>
      </c>
      <c r="C18" s="20" t="s">
        <v>20</v>
      </c>
      <c r="D18" s="46">
        <v>153061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153061</v>
      </c>
      <c r="O18" s="47">
        <f t="shared" si="1"/>
        <v>23.339585239402258</v>
      </c>
      <c r="P18" s="9"/>
    </row>
    <row r="19" spans="1:16" ht="15.75">
      <c r="A19" s="29" t="s">
        <v>21</v>
      </c>
      <c r="B19" s="30"/>
      <c r="C19" s="31"/>
      <c r="D19" s="32">
        <f aca="true" t="shared" si="5" ref="D19:M19">SUM(D20:D26)</f>
        <v>914769</v>
      </c>
      <c r="E19" s="32">
        <f t="shared" si="5"/>
        <v>787541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1702310</v>
      </c>
      <c r="O19" s="45">
        <f t="shared" si="1"/>
        <v>259.577615126563</v>
      </c>
      <c r="P19" s="10"/>
    </row>
    <row r="20" spans="1:16" ht="15">
      <c r="A20" s="12"/>
      <c r="B20" s="25">
        <v>334.2</v>
      </c>
      <c r="C20" s="20" t="s">
        <v>120</v>
      </c>
      <c r="D20" s="46">
        <v>40360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40360</v>
      </c>
      <c r="O20" s="47">
        <f t="shared" si="1"/>
        <v>6.154315340042696</v>
      </c>
      <c r="P20" s="9"/>
    </row>
    <row r="21" spans="1:16" ht="15">
      <c r="A21" s="12"/>
      <c r="B21" s="25">
        <v>335.12</v>
      </c>
      <c r="C21" s="20" t="s">
        <v>85</v>
      </c>
      <c r="D21" s="46">
        <v>139746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139746</v>
      </c>
      <c r="O21" s="47">
        <f t="shared" si="1"/>
        <v>21.309240622140898</v>
      </c>
      <c r="P21" s="9"/>
    </row>
    <row r="22" spans="1:16" ht="15">
      <c r="A22" s="12"/>
      <c r="B22" s="25">
        <v>335.14</v>
      </c>
      <c r="C22" s="20" t="s">
        <v>86</v>
      </c>
      <c r="D22" s="46">
        <v>14135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14135</v>
      </c>
      <c r="O22" s="47">
        <f t="shared" si="1"/>
        <v>2.155382738639829</v>
      </c>
      <c r="P22" s="9"/>
    </row>
    <row r="23" spans="1:16" ht="15">
      <c r="A23" s="12"/>
      <c r="B23" s="25">
        <v>335.15</v>
      </c>
      <c r="C23" s="20" t="s">
        <v>87</v>
      </c>
      <c r="D23" s="46">
        <v>25776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25776</v>
      </c>
      <c r="O23" s="47">
        <f t="shared" si="1"/>
        <v>3.930466605672461</v>
      </c>
      <c r="P23" s="9"/>
    </row>
    <row r="24" spans="1:16" ht="15">
      <c r="A24" s="12"/>
      <c r="B24" s="25">
        <v>335.18</v>
      </c>
      <c r="C24" s="20" t="s">
        <v>88</v>
      </c>
      <c r="D24" s="46">
        <v>538745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538745</v>
      </c>
      <c r="O24" s="47">
        <f t="shared" si="1"/>
        <v>82.15080817322354</v>
      </c>
      <c r="P24" s="9"/>
    </row>
    <row r="25" spans="1:16" ht="15">
      <c r="A25" s="12"/>
      <c r="B25" s="25">
        <v>337.7</v>
      </c>
      <c r="C25" s="20" t="s">
        <v>25</v>
      </c>
      <c r="D25" s="46">
        <v>0</v>
      </c>
      <c r="E25" s="46">
        <v>787541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787541</v>
      </c>
      <c r="O25" s="47">
        <f t="shared" si="1"/>
        <v>120.08859408356206</v>
      </c>
      <c r="P25" s="9"/>
    </row>
    <row r="26" spans="1:16" ht="15">
      <c r="A26" s="12"/>
      <c r="B26" s="25">
        <v>337.9</v>
      </c>
      <c r="C26" s="20" t="s">
        <v>26</v>
      </c>
      <c r="D26" s="46">
        <v>156007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156007</v>
      </c>
      <c r="O26" s="47">
        <f t="shared" si="1"/>
        <v>23.788807563281487</v>
      </c>
      <c r="P26" s="9"/>
    </row>
    <row r="27" spans="1:16" ht="15.75">
      <c r="A27" s="29" t="s">
        <v>31</v>
      </c>
      <c r="B27" s="30"/>
      <c r="C27" s="31"/>
      <c r="D27" s="32">
        <f aca="true" t="shared" si="6" ref="D27:M27">SUM(D28:D35)</f>
        <v>1909973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5299666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7209639</v>
      </c>
      <c r="O27" s="45">
        <f t="shared" si="1"/>
        <v>1099.3655077767612</v>
      </c>
      <c r="P27" s="10"/>
    </row>
    <row r="28" spans="1:16" ht="15">
      <c r="A28" s="12"/>
      <c r="B28" s="25">
        <v>341.3</v>
      </c>
      <c r="C28" s="20" t="s">
        <v>121</v>
      </c>
      <c r="D28" s="46">
        <v>240026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7" ref="N28:N35">SUM(D28:M28)</f>
        <v>240026</v>
      </c>
      <c r="O28" s="47">
        <f t="shared" si="1"/>
        <v>36.600487953644404</v>
      </c>
      <c r="P28" s="9"/>
    </row>
    <row r="29" spans="1:16" ht="15">
      <c r="A29" s="12"/>
      <c r="B29" s="25">
        <v>341.9</v>
      </c>
      <c r="C29" s="20" t="s">
        <v>91</v>
      </c>
      <c r="D29" s="46">
        <v>65102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65102</v>
      </c>
      <c r="O29" s="47">
        <f t="shared" si="1"/>
        <v>9.927111924367185</v>
      </c>
      <c r="P29" s="9"/>
    </row>
    <row r="30" spans="1:16" ht="15">
      <c r="A30" s="12"/>
      <c r="B30" s="25">
        <v>343.3</v>
      </c>
      <c r="C30" s="20" t="s">
        <v>35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5299666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5299666</v>
      </c>
      <c r="O30" s="47">
        <f t="shared" si="1"/>
        <v>808.1222933821286</v>
      </c>
      <c r="P30" s="9"/>
    </row>
    <row r="31" spans="1:16" ht="15">
      <c r="A31" s="12"/>
      <c r="B31" s="25">
        <v>343.7</v>
      </c>
      <c r="C31" s="20" t="s">
        <v>122</v>
      </c>
      <c r="D31" s="46">
        <v>130474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130474</v>
      </c>
      <c r="O31" s="47">
        <f t="shared" si="1"/>
        <v>19.89539493748094</v>
      </c>
      <c r="P31" s="9"/>
    </row>
    <row r="32" spans="1:16" ht="15">
      <c r="A32" s="12"/>
      <c r="B32" s="25">
        <v>344.1</v>
      </c>
      <c r="C32" s="20" t="s">
        <v>123</v>
      </c>
      <c r="D32" s="46">
        <v>43079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43079</v>
      </c>
      <c r="O32" s="47">
        <f t="shared" si="1"/>
        <v>6.568923452272034</v>
      </c>
      <c r="P32" s="9"/>
    </row>
    <row r="33" spans="1:16" ht="15">
      <c r="A33" s="12"/>
      <c r="B33" s="25">
        <v>344.2</v>
      </c>
      <c r="C33" s="20" t="s">
        <v>124</v>
      </c>
      <c r="D33" s="46">
        <v>162229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162229</v>
      </c>
      <c r="O33" s="47">
        <f t="shared" si="1"/>
        <v>24.737572430619093</v>
      </c>
      <c r="P33" s="9"/>
    </row>
    <row r="34" spans="1:16" ht="15">
      <c r="A34" s="12"/>
      <c r="B34" s="25">
        <v>344.5</v>
      </c>
      <c r="C34" s="20" t="s">
        <v>93</v>
      </c>
      <c r="D34" s="46">
        <v>1136399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1136399</v>
      </c>
      <c r="O34" s="47">
        <f t="shared" si="1"/>
        <v>173.28438548337908</v>
      </c>
      <c r="P34" s="9"/>
    </row>
    <row r="35" spans="1:16" ht="15">
      <c r="A35" s="12"/>
      <c r="B35" s="25">
        <v>347.3</v>
      </c>
      <c r="C35" s="20" t="s">
        <v>58</v>
      </c>
      <c r="D35" s="46">
        <v>132664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132664</v>
      </c>
      <c r="O35" s="47">
        <f t="shared" si="1"/>
        <v>20.229338212869777</v>
      </c>
      <c r="P35" s="9"/>
    </row>
    <row r="36" spans="1:16" ht="15.75">
      <c r="A36" s="29" t="s">
        <v>32</v>
      </c>
      <c r="B36" s="30"/>
      <c r="C36" s="31"/>
      <c r="D36" s="32">
        <f aca="true" t="shared" si="8" ref="D36:M36">SUM(D37:D37)</f>
        <v>329404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aca="true" t="shared" si="9" ref="N36:N46">SUM(D36:M36)</f>
        <v>329404</v>
      </c>
      <c r="O36" s="45">
        <f t="shared" si="1"/>
        <v>50.22933821286978</v>
      </c>
      <c r="P36" s="10"/>
    </row>
    <row r="37" spans="1:16" ht="15">
      <c r="A37" s="13"/>
      <c r="B37" s="39">
        <v>354</v>
      </c>
      <c r="C37" s="21" t="s">
        <v>125</v>
      </c>
      <c r="D37" s="46">
        <v>329404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329404</v>
      </c>
      <c r="O37" s="47">
        <f t="shared" si="1"/>
        <v>50.22933821286978</v>
      </c>
      <c r="P37" s="9"/>
    </row>
    <row r="38" spans="1:16" ht="15.75">
      <c r="A38" s="29" t="s">
        <v>3</v>
      </c>
      <c r="B38" s="30"/>
      <c r="C38" s="31"/>
      <c r="D38" s="32">
        <f aca="true" t="shared" si="10" ref="D38:M38">SUM(D39:D42)</f>
        <v>274820</v>
      </c>
      <c r="E38" s="32">
        <f t="shared" si="10"/>
        <v>74147</v>
      </c>
      <c r="F38" s="32">
        <f t="shared" si="10"/>
        <v>0</v>
      </c>
      <c r="G38" s="32">
        <f t="shared" si="10"/>
        <v>7774</v>
      </c>
      <c r="H38" s="32">
        <f t="shared" si="10"/>
        <v>0</v>
      </c>
      <c r="I38" s="32">
        <f t="shared" si="10"/>
        <v>152793</v>
      </c>
      <c r="J38" s="32">
        <f t="shared" si="10"/>
        <v>0</v>
      </c>
      <c r="K38" s="32">
        <f t="shared" si="10"/>
        <v>0</v>
      </c>
      <c r="L38" s="32">
        <f t="shared" si="10"/>
        <v>0</v>
      </c>
      <c r="M38" s="32">
        <f t="shared" si="10"/>
        <v>0</v>
      </c>
      <c r="N38" s="32">
        <f t="shared" si="9"/>
        <v>509534</v>
      </c>
      <c r="O38" s="45">
        <f t="shared" si="1"/>
        <v>77.6965538273864</v>
      </c>
      <c r="P38" s="10"/>
    </row>
    <row r="39" spans="1:16" ht="15">
      <c r="A39" s="12"/>
      <c r="B39" s="25">
        <v>361.1</v>
      </c>
      <c r="C39" s="20" t="s">
        <v>42</v>
      </c>
      <c r="D39" s="46">
        <v>99950</v>
      </c>
      <c r="E39" s="46">
        <v>29074</v>
      </c>
      <c r="F39" s="46">
        <v>0</v>
      </c>
      <c r="G39" s="46">
        <v>7774</v>
      </c>
      <c r="H39" s="46">
        <v>0</v>
      </c>
      <c r="I39" s="46">
        <v>19799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156597</v>
      </c>
      <c r="O39" s="47">
        <f t="shared" si="1"/>
        <v>23.878774016468437</v>
      </c>
      <c r="P39" s="9"/>
    </row>
    <row r="40" spans="1:16" ht="15">
      <c r="A40" s="12"/>
      <c r="B40" s="25">
        <v>366</v>
      </c>
      <c r="C40" s="20" t="s">
        <v>43</v>
      </c>
      <c r="D40" s="46">
        <v>4728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4728</v>
      </c>
      <c r="O40" s="47">
        <f t="shared" si="1"/>
        <v>0.7209515096065874</v>
      </c>
      <c r="P40" s="9"/>
    </row>
    <row r="41" spans="1:16" ht="15">
      <c r="A41" s="12"/>
      <c r="B41" s="25">
        <v>367</v>
      </c>
      <c r="C41" s="20" t="s">
        <v>118</v>
      </c>
      <c r="D41" s="46">
        <v>5537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5537</v>
      </c>
      <c r="O41" s="47">
        <f t="shared" si="1"/>
        <v>0.8443122903324184</v>
      </c>
      <c r="P41" s="9"/>
    </row>
    <row r="42" spans="1:16" ht="15">
      <c r="A42" s="12"/>
      <c r="B42" s="25">
        <v>369.9</v>
      </c>
      <c r="C42" s="20" t="s">
        <v>44</v>
      </c>
      <c r="D42" s="46">
        <v>164605</v>
      </c>
      <c r="E42" s="46">
        <v>45073</v>
      </c>
      <c r="F42" s="46">
        <v>0</v>
      </c>
      <c r="G42" s="46">
        <v>0</v>
      </c>
      <c r="H42" s="46">
        <v>0</v>
      </c>
      <c r="I42" s="46">
        <v>132994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342672</v>
      </c>
      <c r="O42" s="47">
        <f t="shared" si="1"/>
        <v>52.25251601097896</v>
      </c>
      <c r="P42" s="9"/>
    </row>
    <row r="43" spans="1:16" ht="15.75">
      <c r="A43" s="29" t="s">
        <v>33</v>
      </c>
      <c r="B43" s="30"/>
      <c r="C43" s="31"/>
      <c r="D43" s="32">
        <f aca="true" t="shared" si="11" ref="D43:M43">SUM(D44:D45)</f>
        <v>0</v>
      </c>
      <c r="E43" s="32">
        <f t="shared" si="11"/>
        <v>494281</v>
      </c>
      <c r="F43" s="32">
        <f t="shared" si="11"/>
        <v>0</v>
      </c>
      <c r="G43" s="32">
        <f t="shared" si="11"/>
        <v>1354805</v>
      </c>
      <c r="H43" s="32">
        <f t="shared" si="11"/>
        <v>0</v>
      </c>
      <c r="I43" s="32">
        <f t="shared" si="11"/>
        <v>1090765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9"/>
        <v>2939851</v>
      </c>
      <c r="O43" s="45">
        <f t="shared" si="1"/>
        <v>448.2846904544068</v>
      </c>
      <c r="P43" s="9"/>
    </row>
    <row r="44" spans="1:16" ht="15">
      <c r="A44" s="12"/>
      <c r="B44" s="25">
        <v>381</v>
      </c>
      <c r="C44" s="20" t="s">
        <v>45</v>
      </c>
      <c r="D44" s="46">
        <v>0</v>
      </c>
      <c r="E44" s="46">
        <v>494281</v>
      </c>
      <c r="F44" s="46">
        <v>0</v>
      </c>
      <c r="G44" s="46">
        <v>1354805</v>
      </c>
      <c r="H44" s="46">
        <v>0</v>
      </c>
      <c r="I44" s="46">
        <v>150000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1999086</v>
      </c>
      <c r="O44" s="47">
        <f t="shared" si="1"/>
        <v>304.8316559926807</v>
      </c>
      <c r="P44" s="9"/>
    </row>
    <row r="45" spans="1:16" ht="15.75" thickBot="1">
      <c r="A45" s="12"/>
      <c r="B45" s="25">
        <v>389.7</v>
      </c>
      <c r="C45" s="20" t="s">
        <v>109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940765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940765</v>
      </c>
      <c r="O45" s="47">
        <f t="shared" si="1"/>
        <v>143.45303446172613</v>
      </c>
      <c r="P45" s="9"/>
    </row>
    <row r="46" spans="1:119" ht="16.5" thickBot="1">
      <c r="A46" s="14" t="s">
        <v>39</v>
      </c>
      <c r="B46" s="23"/>
      <c r="C46" s="22"/>
      <c r="D46" s="15">
        <f aca="true" t="shared" si="12" ref="D46:M46">SUM(D5,D13,D19,D27,D36,D38,D43)</f>
        <v>8136790</v>
      </c>
      <c r="E46" s="15">
        <f t="shared" si="12"/>
        <v>2207066</v>
      </c>
      <c r="F46" s="15">
        <f t="shared" si="12"/>
        <v>0</v>
      </c>
      <c r="G46" s="15">
        <f t="shared" si="12"/>
        <v>1623609</v>
      </c>
      <c r="H46" s="15">
        <f t="shared" si="12"/>
        <v>0</v>
      </c>
      <c r="I46" s="15">
        <f t="shared" si="12"/>
        <v>7723443</v>
      </c>
      <c r="J46" s="15">
        <f t="shared" si="12"/>
        <v>0</v>
      </c>
      <c r="K46" s="15">
        <f t="shared" si="12"/>
        <v>0</v>
      </c>
      <c r="L46" s="15">
        <f t="shared" si="12"/>
        <v>0</v>
      </c>
      <c r="M46" s="15">
        <f t="shared" si="12"/>
        <v>0</v>
      </c>
      <c r="N46" s="15">
        <f t="shared" si="9"/>
        <v>19690908</v>
      </c>
      <c r="O46" s="38">
        <f t="shared" si="1"/>
        <v>3002.5782250686184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5" ht="15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5" ht="15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129</v>
      </c>
      <c r="M48" s="48"/>
      <c r="N48" s="48"/>
      <c r="O48" s="43">
        <v>6558</v>
      </c>
    </row>
    <row r="49" spans="1:15" ht="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61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sheetProtection/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48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4389226</v>
      </c>
      <c r="E5" s="27">
        <f t="shared" si="0"/>
        <v>430990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4820216</v>
      </c>
      <c r="O5" s="33">
        <f aca="true" t="shared" si="1" ref="O5:O36">(N5/O$57)</f>
        <v>739.2969325153374</v>
      </c>
      <c r="P5" s="6"/>
    </row>
    <row r="6" spans="1:16" ht="15">
      <c r="A6" s="12"/>
      <c r="B6" s="25">
        <v>311</v>
      </c>
      <c r="C6" s="20" t="s">
        <v>2</v>
      </c>
      <c r="D6" s="46">
        <v>2881811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2881811</v>
      </c>
      <c r="O6" s="47">
        <f t="shared" si="1"/>
        <v>441.99555214723927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249048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249048</v>
      </c>
      <c r="O7" s="47">
        <f t="shared" si="1"/>
        <v>38.19754601226994</v>
      </c>
      <c r="P7" s="9"/>
    </row>
    <row r="8" spans="1:16" ht="15">
      <c r="A8" s="12"/>
      <c r="B8" s="25">
        <v>312.42</v>
      </c>
      <c r="C8" s="20" t="s">
        <v>76</v>
      </c>
      <c r="D8" s="46">
        <v>0</v>
      </c>
      <c r="E8" s="46">
        <v>181942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181942</v>
      </c>
      <c r="O8" s="47">
        <f t="shared" si="1"/>
        <v>27.90521472392638</v>
      </c>
      <c r="P8" s="9"/>
    </row>
    <row r="9" spans="1:16" ht="15">
      <c r="A9" s="12"/>
      <c r="B9" s="25">
        <v>314.1</v>
      </c>
      <c r="C9" s="20" t="s">
        <v>77</v>
      </c>
      <c r="D9" s="46">
        <v>937124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937124</v>
      </c>
      <c r="O9" s="47">
        <f t="shared" si="1"/>
        <v>143.73067484662576</v>
      </c>
      <c r="P9" s="9"/>
    </row>
    <row r="10" spans="1:16" ht="15">
      <c r="A10" s="12"/>
      <c r="B10" s="25">
        <v>314.4</v>
      </c>
      <c r="C10" s="20" t="s">
        <v>78</v>
      </c>
      <c r="D10" s="46">
        <v>11096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11096</v>
      </c>
      <c r="O10" s="47">
        <f t="shared" si="1"/>
        <v>1.701840490797546</v>
      </c>
      <c r="P10" s="9"/>
    </row>
    <row r="11" spans="1:16" ht="15">
      <c r="A11" s="12"/>
      <c r="B11" s="25">
        <v>315</v>
      </c>
      <c r="C11" s="20" t="s">
        <v>79</v>
      </c>
      <c r="D11" s="46">
        <v>554993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554993</v>
      </c>
      <c r="O11" s="47">
        <f t="shared" si="1"/>
        <v>85.12162576687116</v>
      </c>
      <c r="P11" s="9"/>
    </row>
    <row r="12" spans="1:16" ht="15">
      <c r="A12" s="12"/>
      <c r="B12" s="25">
        <v>316</v>
      </c>
      <c r="C12" s="20" t="s">
        <v>80</v>
      </c>
      <c r="D12" s="46">
        <v>4202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4202</v>
      </c>
      <c r="O12" s="47">
        <f t="shared" si="1"/>
        <v>0.644478527607362</v>
      </c>
      <c r="P12" s="9"/>
    </row>
    <row r="13" spans="1:16" ht="15.75">
      <c r="A13" s="29" t="s">
        <v>12</v>
      </c>
      <c r="B13" s="30"/>
      <c r="C13" s="31"/>
      <c r="D13" s="32">
        <f aca="true" t="shared" si="3" ref="D13:M13">SUM(D14:D22)</f>
        <v>231106</v>
      </c>
      <c r="E13" s="32">
        <f t="shared" si="3"/>
        <v>623724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1120536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1975366</v>
      </c>
      <c r="O13" s="45">
        <f t="shared" si="1"/>
        <v>302.970245398773</v>
      </c>
      <c r="P13" s="10"/>
    </row>
    <row r="14" spans="1:16" ht="15">
      <c r="A14" s="12"/>
      <c r="B14" s="25">
        <v>322</v>
      </c>
      <c r="C14" s="20" t="s">
        <v>0</v>
      </c>
      <c r="D14" s="46">
        <v>0</v>
      </c>
      <c r="E14" s="46">
        <v>566360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566360</v>
      </c>
      <c r="O14" s="47">
        <f t="shared" si="1"/>
        <v>86.86503067484662</v>
      </c>
      <c r="P14" s="9"/>
    </row>
    <row r="15" spans="1:16" ht="15">
      <c r="A15" s="12"/>
      <c r="B15" s="25">
        <v>323.7</v>
      </c>
      <c r="C15" s="20" t="s">
        <v>14</v>
      </c>
      <c r="D15" s="46">
        <v>94264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0">SUM(D15:M15)</f>
        <v>94264</v>
      </c>
      <c r="O15" s="47">
        <f t="shared" si="1"/>
        <v>14.457668711656442</v>
      </c>
      <c r="P15" s="9"/>
    </row>
    <row r="16" spans="1:16" ht="15">
      <c r="A16" s="12"/>
      <c r="B16" s="25">
        <v>324.11</v>
      </c>
      <c r="C16" s="20" t="s">
        <v>115</v>
      </c>
      <c r="D16" s="46">
        <v>1532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1532</v>
      </c>
      <c r="O16" s="47">
        <f t="shared" si="1"/>
        <v>0.23496932515337424</v>
      </c>
      <c r="P16" s="9"/>
    </row>
    <row r="17" spans="1:16" ht="15">
      <c r="A17" s="12"/>
      <c r="B17" s="25">
        <v>324.31</v>
      </c>
      <c r="C17" s="20" t="s">
        <v>116</v>
      </c>
      <c r="D17" s="46">
        <v>0</v>
      </c>
      <c r="E17" s="46">
        <v>44903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44903</v>
      </c>
      <c r="O17" s="47">
        <f t="shared" si="1"/>
        <v>6.886963190184049</v>
      </c>
      <c r="P17" s="9"/>
    </row>
    <row r="18" spans="1:16" ht="15">
      <c r="A18" s="12"/>
      <c r="B18" s="25">
        <v>324.61</v>
      </c>
      <c r="C18" s="20" t="s">
        <v>64</v>
      </c>
      <c r="D18" s="46">
        <v>0</v>
      </c>
      <c r="E18" s="46">
        <v>12461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12461</v>
      </c>
      <c r="O18" s="47">
        <f t="shared" si="1"/>
        <v>1.911196319018405</v>
      </c>
      <c r="P18" s="9"/>
    </row>
    <row r="19" spans="1:16" ht="15">
      <c r="A19" s="12"/>
      <c r="B19" s="25">
        <v>324.71</v>
      </c>
      <c r="C19" s="20" t="s">
        <v>117</v>
      </c>
      <c r="D19" s="46">
        <v>2468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2468</v>
      </c>
      <c r="O19" s="47">
        <f t="shared" si="1"/>
        <v>0.37852760736196317</v>
      </c>
      <c r="P19" s="9"/>
    </row>
    <row r="20" spans="1:16" ht="15">
      <c r="A20" s="12"/>
      <c r="B20" s="25">
        <v>325.2</v>
      </c>
      <c r="C20" s="20" t="s">
        <v>19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1120536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1120536</v>
      </c>
      <c r="O20" s="47">
        <f t="shared" si="1"/>
        <v>171.86134969325153</v>
      </c>
      <c r="P20" s="9"/>
    </row>
    <row r="21" spans="1:16" ht="15">
      <c r="A21" s="12"/>
      <c r="B21" s="25">
        <v>329</v>
      </c>
      <c r="C21" s="20" t="s">
        <v>20</v>
      </c>
      <c r="D21" s="46">
        <v>129092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5" ref="N21:N34">SUM(D21:M21)</f>
        <v>129092</v>
      </c>
      <c r="O21" s="47">
        <f t="shared" si="1"/>
        <v>19.799386503067485</v>
      </c>
      <c r="P21" s="9"/>
    </row>
    <row r="22" spans="1:16" ht="15">
      <c r="A22" s="12"/>
      <c r="B22" s="25">
        <v>367</v>
      </c>
      <c r="C22" s="20" t="s">
        <v>118</v>
      </c>
      <c r="D22" s="46">
        <v>3750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3750</v>
      </c>
      <c r="O22" s="47">
        <f t="shared" si="1"/>
        <v>0.5751533742331288</v>
      </c>
      <c r="P22" s="9"/>
    </row>
    <row r="23" spans="1:16" ht="15.75">
      <c r="A23" s="29" t="s">
        <v>21</v>
      </c>
      <c r="B23" s="30"/>
      <c r="C23" s="31"/>
      <c r="D23" s="32">
        <f aca="true" t="shared" si="6" ref="D23:M23">SUM(D24:D33)</f>
        <v>1783929</v>
      </c>
      <c r="E23" s="32">
        <f t="shared" si="6"/>
        <v>952986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44">
        <f t="shared" si="5"/>
        <v>2736915</v>
      </c>
      <c r="O23" s="45">
        <f t="shared" si="1"/>
        <v>419.77223926380367</v>
      </c>
      <c r="P23" s="10"/>
    </row>
    <row r="24" spans="1:16" ht="15">
      <c r="A24" s="12"/>
      <c r="B24" s="25">
        <v>331.9</v>
      </c>
      <c r="C24" s="20" t="s">
        <v>119</v>
      </c>
      <c r="D24" s="46">
        <v>569119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569119</v>
      </c>
      <c r="O24" s="47">
        <f t="shared" si="1"/>
        <v>87.28819018404909</v>
      </c>
      <c r="P24" s="9"/>
    </row>
    <row r="25" spans="1:16" ht="15">
      <c r="A25" s="12"/>
      <c r="B25" s="25">
        <v>334.2</v>
      </c>
      <c r="C25" s="20" t="s">
        <v>120</v>
      </c>
      <c r="D25" s="46">
        <v>30030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30030</v>
      </c>
      <c r="O25" s="47">
        <f t="shared" si="1"/>
        <v>4.605828220858895</v>
      </c>
      <c r="P25" s="9"/>
    </row>
    <row r="26" spans="1:16" ht="15">
      <c r="A26" s="12"/>
      <c r="B26" s="25">
        <v>334.49</v>
      </c>
      <c r="C26" s="20" t="s">
        <v>103</v>
      </c>
      <c r="D26" s="46">
        <v>9177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9177</v>
      </c>
      <c r="O26" s="47">
        <f t="shared" si="1"/>
        <v>1.407515337423313</v>
      </c>
      <c r="P26" s="9"/>
    </row>
    <row r="27" spans="1:16" ht="15">
      <c r="A27" s="12"/>
      <c r="B27" s="25">
        <v>335.12</v>
      </c>
      <c r="C27" s="20" t="s">
        <v>85</v>
      </c>
      <c r="D27" s="46">
        <v>193606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193606</v>
      </c>
      <c r="O27" s="47">
        <f t="shared" si="1"/>
        <v>29.694171779141104</v>
      </c>
      <c r="P27" s="9"/>
    </row>
    <row r="28" spans="1:16" ht="15">
      <c r="A28" s="12"/>
      <c r="B28" s="25">
        <v>335.14</v>
      </c>
      <c r="C28" s="20" t="s">
        <v>86</v>
      </c>
      <c r="D28" s="46">
        <v>15933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15933</v>
      </c>
      <c r="O28" s="47">
        <f t="shared" si="1"/>
        <v>2.443711656441718</v>
      </c>
      <c r="P28" s="9"/>
    </row>
    <row r="29" spans="1:16" ht="15">
      <c r="A29" s="12"/>
      <c r="B29" s="25">
        <v>335.15</v>
      </c>
      <c r="C29" s="20" t="s">
        <v>87</v>
      </c>
      <c r="D29" s="46">
        <v>22937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22937</v>
      </c>
      <c r="O29" s="47">
        <f t="shared" si="1"/>
        <v>3.5179447852760735</v>
      </c>
      <c r="P29" s="9"/>
    </row>
    <row r="30" spans="1:16" ht="15">
      <c r="A30" s="12"/>
      <c r="B30" s="25">
        <v>335.18</v>
      </c>
      <c r="C30" s="20" t="s">
        <v>88</v>
      </c>
      <c r="D30" s="46">
        <v>560227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560227</v>
      </c>
      <c r="O30" s="47">
        <f t="shared" si="1"/>
        <v>85.92438650306748</v>
      </c>
      <c r="P30" s="9"/>
    </row>
    <row r="31" spans="1:16" ht="15">
      <c r="A31" s="12"/>
      <c r="B31" s="25">
        <v>337.2</v>
      </c>
      <c r="C31" s="20" t="s">
        <v>90</v>
      </c>
      <c r="D31" s="46">
        <v>17520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17520</v>
      </c>
      <c r="O31" s="47">
        <f t="shared" si="1"/>
        <v>2.687116564417178</v>
      </c>
      <c r="P31" s="9"/>
    </row>
    <row r="32" spans="1:16" ht="15">
      <c r="A32" s="12"/>
      <c r="B32" s="25">
        <v>337.7</v>
      </c>
      <c r="C32" s="20" t="s">
        <v>25</v>
      </c>
      <c r="D32" s="46">
        <v>0</v>
      </c>
      <c r="E32" s="46">
        <v>952986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952986</v>
      </c>
      <c r="O32" s="47">
        <f t="shared" si="1"/>
        <v>146.16349693251533</v>
      </c>
      <c r="P32" s="9"/>
    </row>
    <row r="33" spans="1:16" ht="15">
      <c r="A33" s="12"/>
      <c r="B33" s="25">
        <v>337.9</v>
      </c>
      <c r="C33" s="20" t="s">
        <v>26</v>
      </c>
      <c r="D33" s="46">
        <v>365380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365380</v>
      </c>
      <c r="O33" s="47">
        <f t="shared" si="1"/>
        <v>56.0398773006135</v>
      </c>
      <c r="P33" s="9"/>
    </row>
    <row r="34" spans="1:16" ht="15.75">
      <c r="A34" s="29" t="s">
        <v>31</v>
      </c>
      <c r="B34" s="30"/>
      <c r="C34" s="31"/>
      <c r="D34" s="32">
        <f aca="true" t="shared" si="7" ref="D34:M34">SUM(D35:D44)</f>
        <v>2081278</v>
      </c>
      <c r="E34" s="32">
        <f t="shared" si="7"/>
        <v>2043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5113591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5"/>
        <v>7196912</v>
      </c>
      <c r="O34" s="45">
        <f t="shared" si="1"/>
        <v>1103.8208588957054</v>
      </c>
      <c r="P34" s="10"/>
    </row>
    <row r="35" spans="1:16" ht="15">
      <c r="A35" s="12"/>
      <c r="B35" s="25">
        <v>341.3</v>
      </c>
      <c r="C35" s="20" t="s">
        <v>121</v>
      </c>
      <c r="D35" s="46">
        <v>166941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8" ref="N35:N44">SUM(D35:M35)</f>
        <v>166941</v>
      </c>
      <c r="O35" s="47">
        <f t="shared" si="1"/>
        <v>25.604447852760735</v>
      </c>
      <c r="P35" s="9"/>
    </row>
    <row r="36" spans="1:16" ht="15">
      <c r="A36" s="12"/>
      <c r="B36" s="25">
        <v>341.9</v>
      </c>
      <c r="C36" s="20" t="s">
        <v>91</v>
      </c>
      <c r="D36" s="46">
        <v>273193</v>
      </c>
      <c r="E36" s="46">
        <v>2043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275236</v>
      </c>
      <c r="O36" s="47">
        <f t="shared" si="1"/>
        <v>42.21411042944785</v>
      </c>
      <c r="P36" s="9"/>
    </row>
    <row r="37" spans="1:16" ht="15">
      <c r="A37" s="12"/>
      <c r="B37" s="25">
        <v>343.3</v>
      </c>
      <c r="C37" s="20" t="s">
        <v>35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5113591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5113591</v>
      </c>
      <c r="O37" s="47">
        <f aca="true" t="shared" si="9" ref="O37:O55">(N37/O$57)</f>
        <v>784.2930981595092</v>
      </c>
      <c r="P37" s="9"/>
    </row>
    <row r="38" spans="1:16" ht="15">
      <c r="A38" s="12"/>
      <c r="B38" s="25">
        <v>343.4</v>
      </c>
      <c r="C38" s="20" t="s">
        <v>92</v>
      </c>
      <c r="D38" s="46">
        <v>19999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19999</v>
      </c>
      <c r="O38" s="47">
        <f t="shared" si="9"/>
        <v>3.067331288343558</v>
      </c>
      <c r="P38" s="9"/>
    </row>
    <row r="39" spans="1:16" ht="15">
      <c r="A39" s="12"/>
      <c r="B39" s="25">
        <v>343.7</v>
      </c>
      <c r="C39" s="20" t="s">
        <v>122</v>
      </c>
      <c r="D39" s="46">
        <v>420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420</v>
      </c>
      <c r="O39" s="47">
        <f t="shared" si="9"/>
        <v>0.06441717791411043</v>
      </c>
      <c r="P39" s="9"/>
    </row>
    <row r="40" spans="1:16" ht="15">
      <c r="A40" s="12"/>
      <c r="B40" s="25">
        <v>344.1</v>
      </c>
      <c r="C40" s="20" t="s">
        <v>123</v>
      </c>
      <c r="D40" s="46">
        <v>43079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43079</v>
      </c>
      <c r="O40" s="47">
        <f t="shared" si="9"/>
        <v>6.6072085889570555</v>
      </c>
      <c r="P40" s="9"/>
    </row>
    <row r="41" spans="1:16" ht="15">
      <c r="A41" s="12"/>
      <c r="B41" s="25">
        <v>344.2</v>
      </c>
      <c r="C41" s="20" t="s">
        <v>124</v>
      </c>
      <c r="D41" s="46">
        <v>155958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155958</v>
      </c>
      <c r="O41" s="47">
        <f t="shared" si="9"/>
        <v>23.919938650306747</v>
      </c>
      <c r="P41" s="9"/>
    </row>
    <row r="42" spans="1:16" ht="15">
      <c r="A42" s="12"/>
      <c r="B42" s="25">
        <v>344.5</v>
      </c>
      <c r="C42" s="20" t="s">
        <v>93</v>
      </c>
      <c r="D42" s="46">
        <v>1190560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1190560</v>
      </c>
      <c r="O42" s="47">
        <f t="shared" si="9"/>
        <v>182.60122699386503</v>
      </c>
      <c r="P42" s="9"/>
    </row>
    <row r="43" spans="1:16" ht="15">
      <c r="A43" s="12"/>
      <c r="B43" s="25">
        <v>347.2</v>
      </c>
      <c r="C43" s="20" t="s">
        <v>95</v>
      </c>
      <c r="D43" s="46">
        <v>134322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134322</v>
      </c>
      <c r="O43" s="47">
        <f t="shared" si="9"/>
        <v>20.601533742331288</v>
      </c>
      <c r="P43" s="9"/>
    </row>
    <row r="44" spans="1:16" ht="15">
      <c r="A44" s="12"/>
      <c r="B44" s="25">
        <v>347.3</v>
      </c>
      <c r="C44" s="20" t="s">
        <v>58</v>
      </c>
      <c r="D44" s="46">
        <v>96806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96806</v>
      </c>
      <c r="O44" s="47">
        <f t="shared" si="9"/>
        <v>14.84754601226994</v>
      </c>
      <c r="P44" s="9"/>
    </row>
    <row r="45" spans="1:16" ht="15.75">
      <c r="A45" s="29" t="s">
        <v>32</v>
      </c>
      <c r="B45" s="30"/>
      <c r="C45" s="31"/>
      <c r="D45" s="32">
        <f aca="true" t="shared" si="10" ref="D45:M45">SUM(D46:D46)</f>
        <v>108189</v>
      </c>
      <c r="E45" s="32">
        <f t="shared" si="10"/>
        <v>0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aca="true" t="shared" si="11" ref="N45:N55">SUM(D45:M45)</f>
        <v>108189</v>
      </c>
      <c r="O45" s="45">
        <f t="shared" si="9"/>
        <v>16.59340490797546</v>
      </c>
      <c r="P45" s="10"/>
    </row>
    <row r="46" spans="1:16" ht="15">
      <c r="A46" s="13"/>
      <c r="B46" s="39">
        <v>354</v>
      </c>
      <c r="C46" s="21" t="s">
        <v>125</v>
      </c>
      <c r="D46" s="46">
        <v>108189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108189</v>
      </c>
      <c r="O46" s="47">
        <f t="shared" si="9"/>
        <v>16.59340490797546</v>
      </c>
      <c r="P46" s="9"/>
    </row>
    <row r="47" spans="1:16" ht="15.75">
      <c r="A47" s="29" t="s">
        <v>3</v>
      </c>
      <c r="B47" s="30"/>
      <c r="C47" s="31"/>
      <c r="D47" s="32">
        <f aca="true" t="shared" si="12" ref="D47:M47">SUM(D48:D50)</f>
        <v>304158</v>
      </c>
      <c r="E47" s="32">
        <f t="shared" si="12"/>
        <v>230787</v>
      </c>
      <c r="F47" s="32">
        <f t="shared" si="12"/>
        <v>0</v>
      </c>
      <c r="G47" s="32">
        <f t="shared" si="12"/>
        <v>14386</v>
      </c>
      <c r="H47" s="32">
        <f t="shared" si="12"/>
        <v>0</v>
      </c>
      <c r="I47" s="32">
        <f t="shared" si="12"/>
        <v>117601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 t="shared" si="11"/>
        <v>666932</v>
      </c>
      <c r="O47" s="45">
        <f t="shared" si="9"/>
        <v>102.29018404907976</v>
      </c>
      <c r="P47" s="10"/>
    </row>
    <row r="48" spans="1:16" ht="15">
      <c r="A48" s="12"/>
      <c r="B48" s="25">
        <v>361.1</v>
      </c>
      <c r="C48" s="20" t="s">
        <v>42</v>
      </c>
      <c r="D48" s="46">
        <v>134330</v>
      </c>
      <c r="E48" s="46">
        <v>51607</v>
      </c>
      <c r="F48" s="46">
        <v>0</v>
      </c>
      <c r="G48" s="46">
        <v>12130</v>
      </c>
      <c r="H48" s="46">
        <v>0</v>
      </c>
      <c r="I48" s="46">
        <v>40239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238306</v>
      </c>
      <c r="O48" s="47">
        <f t="shared" si="9"/>
        <v>36.55</v>
      </c>
      <c r="P48" s="9"/>
    </row>
    <row r="49" spans="1:16" ht="15">
      <c r="A49" s="12"/>
      <c r="B49" s="25">
        <v>366</v>
      </c>
      <c r="C49" s="20" t="s">
        <v>43</v>
      </c>
      <c r="D49" s="46">
        <v>59182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59182</v>
      </c>
      <c r="O49" s="47">
        <f t="shared" si="9"/>
        <v>9.076993865030675</v>
      </c>
      <c r="P49" s="9"/>
    </row>
    <row r="50" spans="1:16" ht="15">
      <c r="A50" s="12"/>
      <c r="B50" s="25">
        <v>369.9</v>
      </c>
      <c r="C50" s="20" t="s">
        <v>44</v>
      </c>
      <c r="D50" s="46">
        <v>110646</v>
      </c>
      <c r="E50" s="46">
        <v>179180</v>
      </c>
      <c r="F50" s="46">
        <v>0</v>
      </c>
      <c r="G50" s="46">
        <v>2256</v>
      </c>
      <c r="H50" s="46">
        <v>0</v>
      </c>
      <c r="I50" s="46">
        <v>77362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369444</v>
      </c>
      <c r="O50" s="47">
        <f t="shared" si="9"/>
        <v>56.66319018404908</v>
      </c>
      <c r="P50" s="9"/>
    </row>
    <row r="51" spans="1:16" ht="15.75">
      <c r="A51" s="29" t="s">
        <v>33</v>
      </c>
      <c r="B51" s="30"/>
      <c r="C51" s="31"/>
      <c r="D51" s="32">
        <f aca="true" t="shared" si="13" ref="D51:M51">SUM(D52:D54)</f>
        <v>0</v>
      </c>
      <c r="E51" s="32">
        <f t="shared" si="13"/>
        <v>100000</v>
      </c>
      <c r="F51" s="32">
        <f t="shared" si="13"/>
        <v>0</v>
      </c>
      <c r="G51" s="32">
        <f t="shared" si="13"/>
        <v>896311</v>
      </c>
      <c r="H51" s="32">
        <f t="shared" si="13"/>
        <v>0</v>
      </c>
      <c r="I51" s="32">
        <f t="shared" si="13"/>
        <v>950000</v>
      </c>
      <c r="J51" s="32">
        <f t="shared" si="13"/>
        <v>0</v>
      </c>
      <c r="K51" s="32">
        <f t="shared" si="13"/>
        <v>0</v>
      </c>
      <c r="L51" s="32">
        <f t="shared" si="13"/>
        <v>0</v>
      </c>
      <c r="M51" s="32">
        <f t="shared" si="13"/>
        <v>0</v>
      </c>
      <c r="N51" s="32">
        <f t="shared" si="11"/>
        <v>1946311</v>
      </c>
      <c r="O51" s="45">
        <f t="shared" si="9"/>
        <v>298.51395705521475</v>
      </c>
      <c r="P51" s="9"/>
    </row>
    <row r="52" spans="1:16" ht="15">
      <c r="A52" s="12"/>
      <c r="B52" s="25">
        <v>381</v>
      </c>
      <c r="C52" s="20" t="s">
        <v>45</v>
      </c>
      <c r="D52" s="46">
        <v>0</v>
      </c>
      <c r="E52" s="46">
        <v>100000</v>
      </c>
      <c r="F52" s="46">
        <v>0</v>
      </c>
      <c r="G52" s="46">
        <v>846825</v>
      </c>
      <c r="H52" s="46">
        <v>0</v>
      </c>
      <c r="I52" s="46">
        <v>450000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1396825</v>
      </c>
      <c r="O52" s="47">
        <f t="shared" si="9"/>
        <v>214.23696319018404</v>
      </c>
      <c r="P52" s="9"/>
    </row>
    <row r="53" spans="1:16" ht="15">
      <c r="A53" s="12"/>
      <c r="B53" s="25">
        <v>383</v>
      </c>
      <c r="C53" s="20" t="s">
        <v>126</v>
      </c>
      <c r="D53" s="46">
        <v>0</v>
      </c>
      <c r="E53" s="46">
        <v>0</v>
      </c>
      <c r="F53" s="46">
        <v>0</v>
      </c>
      <c r="G53" s="46">
        <v>49486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49486</v>
      </c>
      <c r="O53" s="47">
        <f t="shared" si="9"/>
        <v>7.589877300613497</v>
      </c>
      <c r="P53" s="9"/>
    </row>
    <row r="54" spans="1:16" ht="15.75" thickBot="1">
      <c r="A54" s="12"/>
      <c r="B54" s="25">
        <v>389.7</v>
      </c>
      <c r="C54" s="20" t="s">
        <v>109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500000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500000</v>
      </c>
      <c r="O54" s="47">
        <f t="shared" si="9"/>
        <v>76.68711656441718</v>
      </c>
      <c r="P54" s="9"/>
    </row>
    <row r="55" spans="1:119" ht="16.5" thickBot="1">
      <c r="A55" s="14" t="s">
        <v>39</v>
      </c>
      <c r="B55" s="23"/>
      <c r="C55" s="22"/>
      <c r="D55" s="15">
        <f aca="true" t="shared" si="14" ref="D55:M55">SUM(D5,D13,D23,D34,D45,D47,D51)</f>
        <v>8897886</v>
      </c>
      <c r="E55" s="15">
        <f t="shared" si="14"/>
        <v>2340530</v>
      </c>
      <c r="F55" s="15">
        <f t="shared" si="14"/>
        <v>0</v>
      </c>
      <c r="G55" s="15">
        <f t="shared" si="14"/>
        <v>910697</v>
      </c>
      <c r="H55" s="15">
        <f t="shared" si="14"/>
        <v>0</v>
      </c>
      <c r="I55" s="15">
        <f t="shared" si="14"/>
        <v>7301728</v>
      </c>
      <c r="J55" s="15">
        <f t="shared" si="14"/>
        <v>0</v>
      </c>
      <c r="K55" s="15">
        <f t="shared" si="14"/>
        <v>0</v>
      </c>
      <c r="L55" s="15">
        <f t="shared" si="14"/>
        <v>0</v>
      </c>
      <c r="M55" s="15">
        <f t="shared" si="14"/>
        <v>0</v>
      </c>
      <c r="N55" s="15">
        <f t="shared" si="11"/>
        <v>19450841</v>
      </c>
      <c r="O55" s="38">
        <f t="shared" si="9"/>
        <v>2983.2578220858895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5" ht="15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5" ht="15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127</v>
      </c>
      <c r="M57" s="48"/>
      <c r="N57" s="48"/>
      <c r="O57" s="43">
        <v>6520</v>
      </c>
    </row>
    <row r="58" spans="1:15" ht="15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5" ht="15.75" customHeight="1" thickBot="1">
      <c r="A59" s="52" t="s">
        <v>61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sheetProtection/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48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4188915</v>
      </c>
      <c r="E5" s="27">
        <f t="shared" si="0"/>
        <v>427119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4616034</v>
      </c>
      <c r="O5" s="33">
        <f aca="true" t="shared" si="1" ref="O5:O45">(N5/O$47)</f>
        <v>720.5797689665939</v>
      </c>
      <c r="P5" s="6"/>
    </row>
    <row r="6" spans="1:16" ht="15">
      <c r="A6" s="12"/>
      <c r="B6" s="25">
        <v>311</v>
      </c>
      <c r="C6" s="20" t="s">
        <v>2</v>
      </c>
      <c r="D6" s="46">
        <v>2786668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2786668</v>
      </c>
      <c r="O6" s="47">
        <f t="shared" si="1"/>
        <v>435.0090540118639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246774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246774</v>
      </c>
      <c r="O7" s="47">
        <f t="shared" si="1"/>
        <v>38.52232282235404</v>
      </c>
      <c r="P7" s="9"/>
    </row>
    <row r="8" spans="1:16" ht="15">
      <c r="A8" s="12"/>
      <c r="B8" s="25">
        <v>312.42</v>
      </c>
      <c r="C8" s="20" t="s">
        <v>76</v>
      </c>
      <c r="D8" s="46">
        <v>0</v>
      </c>
      <c r="E8" s="46">
        <v>180345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180345</v>
      </c>
      <c r="O8" s="47">
        <f t="shared" si="1"/>
        <v>28.15251326881049</v>
      </c>
      <c r="P8" s="9"/>
    </row>
    <row r="9" spans="1:16" ht="15">
      <c r="A9" s="12"/>
      <c r="B9" s="25">
        <v>314.1</v>
      </c>
      <c r="C9" s="20" t="s">
        <v>77</v>
      </c>
      <c r="D9" s="46">
        <v>841757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841757</v>
      </c>
      <c r="O9" s="47">
        <f t="shared" si="1"/>
        <v>131.4013424914143</v>
      </c>
      <c r="P9" s="9"/>
    </row>
    <row r="10" spans="1:16" ht="15">
      <c r="A10" s="12"/>
      <c r="B10" s="25">
        <v>314.4</v>
      </c>
      <c r="C10" s="20" t="s">
        <v>78</v>
      </c>
      <c r="D10" s="46">
        <v>11646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11646</v>
      </c>
      <c r="O10" s="47">
        <f t="shared" si="1"/>
        <v>1.817983140805495</v>
      </c>
      <c r="P10" s="9"/>
    </row>
    <row r="11" spans="1:16" ht="15">
      <c r="A11" s="12"/>
      <c r="B11" s="25">
        <v>315</v>
      </c>
      <c r="C11" s="20" t="s">
        <v>79</v>
      </c>
      <c r="D11" s="46">
        <v>541685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541685</v>
      </c>
      <c r="O11" s="47">
        <f t="shared" si="1"/>
        <v>84.55900718076803</v>
      </c>
      <c r="P11" s="9"/>
    </row>
    <row r="12" spans="1:16" ht="15">
      <c r="A12" s="12"/>
      <c r="B12" s="25">
        <v>316</v>
      </c>
      <c r="C12" s="20" t="s">
        <v>80</v>
      </c>
      <c r="D12" s="46">
        <v>7159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7159</v>
      </c>
      <c r="O12" s="47">
        <f t="shared" si="1"/>
        <v>1.1175460505775836</v>
      </c>
      <c r="P12" s="9"/>
    </row>
    <row r="13" spans="1:16" ht="15.75">
      <c r="A13" s="29" t="s">
        <v>12</v>
      </c>
      <c r="B13" s="30"/>
      <c r="C13" s="31"/>
      <c r="D13" s="32">
        <f aca="true" t="shared" si="3" ref="D13:M13">SUM(D14:D19)</f>
        <v>518499</v>
      </c>
      <c r="E13" s="32">
        <f t="shared" si="3"/>
        <v>314611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1111822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30">SUM(D13:M13)</f>
        <v>1944932</v>
      </c>
      <c r="O13" s="45">
        <f t="shared" si="1"/>
        <v>303.6109896971589</v>
      </c>
      <c r="P13" s="10"/>
    </row>
    <row r="14" spans="1:16" ht="15">
      <c r="A14" s="12"/>
      <c r="B14" s="25">
        <v>322</v>
      </c>
      <c r="C14" s="20" t="s">
        <v>0</v>
      </c>
      <c r="D14" s="46">
        <v>160695</v>
      </c>
      <c r="E14" s="46">
        <v>277628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438323</v>
      </c>
      <c r="O14" s="47">
        <f t="shared" si="1"/>
        <v>68.42382141742117</v>
      </c>
      <c r="P14" s="9"/>
    </row>
    <row r="15" spans="1:16" ht="15">
      <c r="A15" s="12"/>
      <c r="B15" s="25">
        <v>323.7</v>
      </c>
      <c r="C15" s="20" t="s">
        <v>14</v>
      </c>
      <c r="D15" s="46">
        <v>116189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116189</v>
      </c>
      <c r="O15" s="47">
        <f t="shared" si="1"/>
        <v>18.137527318139245</v>
      </c>
      <c r="P15" s="9"/>
    </row>
    <row r="16" spans="1:16" ht="15">
      <c r="A16" s="12"/>
      <c r="B16" s="25">
        <v>324.32</v>
      </c>
      <c r="C16" s="20" t="s">
        <v>16</v>
      </c>
      <c r="D16" s="46">
        <v>0</v>
      </c>
      <c r="E16" s="46">
        <v>21945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21945</v>
      </c>
      <c r="O16" s="47">
        <f t="shared" si="1"/>
        <v>3.4256946612550734</v>
      </c>
      <c r="P16" s="9"/>
    </row>
    <row r="17" spans="1:16" ht="15">
      <c r="A17" s="12"/>
      <c r="B17" s="25">
        <v>324.62</v>
      </c>
      <c r="C17" s="20" t="s">
        <v>17</v>
      </c>
      <c r="D17" s="46">
        <v>0</v>
      </c>
      <c r="E17" s="46">
        <v>10731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10731</v>
      </c>
      <c r="O17" s="47">
        <f t="shared" si="1"/>
        <v>1.6751482984701842</v>
      </c>
      <c r="P17" s="9"/>
    </row>
    <row r="18" spans="1:16" ht="15">
      <c r="A18" s="12"/>
      <c r="B18" s="25">
        <v>325.2</v>
      </c>
      <c r="C18" s="20" t="s">
        <v>19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1111822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1111822</v>
      </c>
      <c r="O18" s="47">
        <f t="shared" si="1"/>
        <v>173.55947549172652</v>
      </c>
      <c r="P18" s="9"/>
    </row>
    <row r="19" spans="1:16" ht="15">
      <c r="A19" s="12"/>
      <c r="B19" s="25">
        <v>329</v>
      </c>
      <c r="C19" s="20" t="s">
        <v>20</v>
      </c>
      <c r="D19" s="46">
        <v>241615</v>
      </c>
      <c r="E19" s="46">
        <v>4307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245922</v>
      </c>
      <c r="O19" s="47">
        <f t="shared" si="1"/>
        <v>38.38932251014674</v>
      </c>
      <c r="P19" s="9"/>
    </row>
    <row r="20" spans="1:16" ht="15.75">
      <c r="A20" s="29" t="s">
        <v>21</v>
      </c>
      <c r="B20" s="30"/>
      <c r="C20" s="31"/>
      <c r="D20" s="32">
        <f aca="true" t="shared" si="5" ref="D20:M20">SUM(D21:D29)</f>
        <v>895026</v>
      </c>
      <c r="E20" s="32">
        <f t="shared" si="5"/>
        <v>822641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1717667</v>
      </c>
      <c r="O20" s="45">
        <f t="shared" si="1"/>
        <v>268.13409303777706</v>
      </c>
      <c r="P20" s="10"/>
    </row>
    <row r="21" spans="1:16" ht="15">
      <c r="A21" s="12"/>
      <c r="B21" s="25">
        <v>331.5</v>
      </c>
      <c r="C21" s="20" t="s">
        <v>83</v>
      </c>
      <c r="D21" s="46">
        <v>20568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20568</v>
      </c>
      <c r="O21" s="47">
        <f t="shared" si="1"/>
        <v>3.210739931314393</v>
      </c>
      <c r="P21" s="9"/>
    </row>
    <row r="22" spans="1:16" ht="15">
      <c r="A22" s="12"/>
      <c r="B22" s="25">
        <v>334.49</v>
      </c>
      <c r="C22" s="20" t="s">
        <v>103</v>
      </c>
      <c r="D22" s="46">
        <v>9117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9117</v>
      </c>
      <c r="O22" s="47">
        <f t="shared" si="1"/>
        <v>1.4231970028098657</v>
      </c>
      <c r="P22" s="9"/>
    </row>
    <row r="23" spans="1:16" ht="15">
      <c r="A23" s="12"/>
      <c r="B23" s="25">
        <v>335.12</v>
      </c>
      <c r="C23" s="20" t="s">
        <v>85</v>
      </c>
      <c r="D23" s="46">
        <v>187639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187639</v>
      </c>
      <c r="O23" s="47">
        <f t="shared" si="1"/>
        <v>29.291133312519513</v>
      </c>
      <c r="P23" s="9"/>
    </row>
    <row r="24" spans="1:16" ht="15">
      <c r="A24" s="12"/>
      <c r="B24" s="25">
        <v>335.14</v>
      </c>
      <c r="C24" s="20" t="s">
        <v>86</v>
      </c>
      <c r="D24" s="46">
        <v>11694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11694</v>
      </c>
      <c r="O24" s="47">
        <f t="shared" si="1"/>
        <v>1.8254761161411177</v>
      </c>
      <c r="P24" s="9"/>
    </row>
    <row r="25" spans="1:16" ht="15">
      <c r="A25" s="12"/>
      <c r="B25" s="25">
        <v>335.15</v>
      </c>
      <c r="C25" s="20" t="s">
        <v>87</v>
      </c>
      <c r="D25" s="46">
        <v>21200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21200</v>
      </c>
      <c r="O25" s="47">
        <f t="shared" si="1"/>
        <v>3.309397439900094</v>
      </c>
      <c r="P25" s="9"/>
    </row>
    <row r="26" spans="1:16" ht="15">
      <c r="A26" s="12"/>
      <c r="B26" s="25">
        <v>335.18</v>
      </c>
      <c r="C26" s="20" t="s">
        <v>88</v>
      </c>
      <c r="D26" s="46">
        <v>560482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560482</v>
      </c>
      <c r="O26" s="47">
        <f t="shared" si="1"/>
        <v>87.4932875429285</v>
      </c>
      <c r="P26" s="9"/>
    </row>
    <row r="27" spans="1:16" ht="15">
      <c r="A27" s="12"/>
      <c r="B27" s="25">
        <v>337.2</v>
      </c>
      <c r="C27" s="20" t="s">
        <v>90</v>
      </c>
      <c r="D27" s="46">
        <v>42340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42340</v>
      </c>
      <c r="O27" s="47">
        <f t="shared" si="1"/>
        <v>6.609428660630659</v>
      </c>
      <c r="P27" s="9"/>
    </row>
    <row r="28" spans="1:16" ht="15">
      <c r="A28" s="12"/>
      <c r="B28" s="25">
        <v>337.7</v>
      </c>
      <c r="C28" s="20" t="s">
        <v>25</v>
      </c>
      <c r="D28" s="46">
        <v>8637</v>
      </c>
      <c r="E28" s="46">
        <v>822641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831278</v>
      </c>
      <c r="O28" s="47">
        <f t="shared" si="1"/>
        <v>129.76553231345613</v>
      </c>
      <c r="P28" s="9"/>
    </row>
    <row r="29" spans="1:16" ht="15">
      <c r="A29" s="12"/>
      <c r="B29" s="25">
        <v>338</v>
      </c>
      <c r="C29" s="20" t="s">
        <v>112</v>
      </c>
      <c r="D29" s="46">
        <v>33349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33349</v>
      </c>
      <c r="O29" s="47">
        <f t="shared" si="1"/>
        <v>5.205900718076803</v>
      </c>
      <c r="P29" s="9"/>
    </row>
    <row r="30" spans="1:16" ht="15.75">
      <c r="A30" s="29" t="s">
        <v>31</v>
      </c>
      <c r="B30" s="30"/>
      <c r="C30" s="31"/>
      <c r="D30" s="32">
        <f aca="true" t="shared" si="6" ref="D30:M30">SUM(D31:D36)</f>
        <v>1714757</v>
      </c>
      <c r="E30" s="32">
        <f t="shared" si="6"/>
        <v>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4916938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6631695</v>
      </c>
      <c r="O30" s="45">
        <f t="shared" si="1"/>
        <v>1035.2318139244458</v>
      </c>
      <c r="P30" s="10"/>
    </row>
    <row r="31" spans="1:16" ht="15">
      <c r="A31" s="12"/>
      <c r="B31" s="25">
        <v>341.9</v>
      </c>
      <c r="C31" s="20" t="s">
        <v>91</v>
      </c>
      <c r="D31" s="46">
        <v>490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7" ref="N31:N36">SUM(D31:M31)</f>
        <v>490</v>
      </c>
      <c r="O31" s="47">
        <f t="shared" si="1"/>
        <v>0.0764907898844833</v>
      </c>
      <c r="P31" s="9"/>
    </row>
    <row r="32" spans="1:16" ht="15">
      <c r="A32" s="12"/>
      <c r="B32" s="25">
        <v>343.3</v>
      </c>
      <c r="C32" s="20" t="s">
        <v>35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4916938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4916938</v>
      </c>
      <c r="O32" s="47">
        <f t="shared" si="1"/>
        <v>767.5519825163909</v>
      </c>
      <c r="P32" s="9"/>
    </row>
    <row r="33" spans="1:16" ht="15">
      <c r="A33" s="12"/>
      <c r="B33" s="25">
        <v>343.4</v>
      </c>
      <c r="C33" s="20" t="s">
        <v>92</v>
      </c>
      <c r="D33" s="46">
        <v>43808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43808</v>
      </c>
      <c r="O33" s="47">
        <f t="shared" si="1"/>
        <v>6.8385888229784575</v>
      </c>
      <c r="P33" s="9"/>
    </row>
    <row r="34" spans="1:16" ht="15">
      <c r="A34" s="12"/>
      <c r="B34" s="25">
        <v>344.5</v>
      </c>
      <c r="C34" s="20" t="s">
        <v>93</v>
      </c>
      <c r="D34" s="46">
        <v>1301699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1301699</v>
      </c>
      <c r="O34" s="47">
        <f t="shared" si="1"/>
        <v>203.19996877926943</v>
      </c>
      <c r="P34" s="9"/>
    </row>
    <row r="35" spans="1:16" ht="15">
      <c r="A35" s="12"/>
      <c r="B35" s="25">
        <v>344.9</v>
      </c>
      <c r="C35" s="20" t="s">
        <v>94</v>
      </c>
      <c r="D35" s="46">
        <v>121228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121228</v>
      </c>
      <c r="O35" s="47">
        <f t="shared" si="1"/>
        <v>18.924133624726817</v>
      </c>
      <c r="P35" s="9"/>
    </row>
    <row r="36" spans="1:16" ht="15">
      <c r="A36" s="12"/>
      <c r="B36" s="25">
        <v>347.2</v>
      </c>
      <c r="C36" s="20" t="s">
        <v>95</v>
      </c>
      <c r="D36" s="46">
        <v>247532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247532</v>
      </c>
      <c r="O36" s="47">
        <f t="shared" si="1"/>
        <v>38.64064939119575</v>
      </c>
      <c r="P36" s="9"/>
    </row>
    <row r="37" spans="1:16" ht="15.75">
      <c r="A37" s="29" t="s">
        <v>3</v>
      </c>
      <c r="B37" s="30"/>
      <c r="C37" s="31"/>
      <c r="D37" s="32">
        <f aca="true" t="shared" si="8" ref="D37:M37">SUM(D38:D41)</f>
        <v>170508</v>
      </c>
      <c r="E37" s="32">
        <f t="shared" si="8"/>
        <v>-2164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aca="true" t="shared" si="9" ref="N37:N45">SUM(D37:M37)</f>
        <v>168344</v>
      </c>
      <c r="O37" s="45">
        <f t="shared" si="1"/>
        <v>26.279113331251953</v>
      </c>
      <c r="P37" s="10"/>
    </row>
    <row r="38" spans="1:16" ht="15">
      <c r="A38" s="12"/>
      <c r="B38" s="25">
        <v>361.1</v>
      </c>
      <c r="C38" s="20" t="s">
        <v>42</v>
      </c>
      <c r="D38" s="46">
        <v>12674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12674</v>
      </c>
      <c r="O38" s="47">
        <f t="shared" si="1"/>
        <v>1.9784576959100844</v>
      </c>
      <c r="P38" s="9"/>
    </row>
    <row r="39" spans="1:16" ht="15">
      <c r="A39" s="12"/>
      <c r="B39" s="25">
        <v>361.3</v>
      </c>
      <c r="C39" s="20" t="s">
        <v>96</v>
      </c>
      <c r="D39" s="46">
        <v>0</v>
      </c>
      <c r="E39" s="46">
        <v>-2164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-2164</v>
      </c>
      <c r="O39" s="47">
        <f t="shared" si="1"/>
        <v>-0.3378083047143303</v>
      </c>
      <c r="P39" s="9"/>
    </row>
    <row r="40" spans="1:16" ht="15">
      <c r="A40" s="12"/>
      <c r="B40" s="25">
        <v>366</v>
      </c>
      <c r="C40" s="20" t="s">
        <v>43</v>
      </c>
      <c r="D40" s="46">
        <v>40294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40294</v>
      </c>
      <c r="O40" s="47">
        <f t="shared" si="1"/>
        <v>6.2900405869497344</v>
      </c>
      <c r="P40" s="9"/>
    </row>
    <row r="41" spans="1:16" ht="15">
      <c r="A41" s="12"/>
      <c r="B41" s="25">
        <v>369.9</v>
      </c>
      <c r="C41" s="20" t="s">
        <v>44</v>
      </c>
      <c r="D41" s="46">
        <v>117540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117540</v>
      </c>
      <c r="O41" s="47">
        <f t="shared" si="1"/>
        <v>18.34842335310646</v>
      </c>
      <c r="P41" s="9"/>
    </row>
    <row r="42" spans="1:16" ht="15.75">
      <c r="A42" s="29" t="s">
        <v>33</v>
      </c>
      <c r="B42" s="30"/>
      <c r="C42" s="31"/>
      <c r="D42" s="32">
        <f aca="true" t="shared" si="10" ref="D42:M42">SUM(D43:D44)</f>
        <v>12821</v>
      </c>
      <c r="E42" s="32">
        <f t="shared" si="10"/>
        <v>100000</v>
      </c>
      <c r="F42" s="32">
        <f t="shared" si="10"/>
        <v>0</v>
      </c>
      <c r="G42" s="32">
        <f t="shared" si="10"/>
        <v>1313237</v>
      </c>
      <c r="H42" s="32">
        <f t="shared" si="10"/>
        <v>0</v>
      </c>
      <c r="I42" s="32">
        <f t="shared" si="10"/>
        <v>854084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si="9"/>
        <v>2280142</v>
      </c>
      <c r="O42" s="45">
        <f t="shared" si="1"/>
        <v>355.9384951607868</v>
      </c>
      <c r="P42" s="9"/>
    </row>
    <row r="43" spans="1:16" ht="15">
      <c r="A43" s="12"/>
      <c r="B43" s="25">
        <v>381</v>
      </c>
      <c r="C43" s="20" t="s">
        <v>45</v>
      </c>
      <c r="D43" s="46">
        <v>12821</v>
      </c>
      <c r="E43" s="46">
        <v>100000</v>
      </c>
      <c r="F43" s="46">
        <v>0</v>
      </c>
      <c r="G43" s="46">
        <v>1313237</v>
      </c>
      <c r="H43" s="46">
        <v>0</v>
      </c>
      <c r="I43" s="46">
        <v>605000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2031058</v>
      </c>
      <c r="O43" s="47">
        <f t="shared" si="1"/>
        <v>317.0555729004059</v>
      </c>
      <c r="P43" s="9"/>
    </row>
    <row r="44" spans="1:16" ht="15.75" thickBot="1">
      <c r="A44" s="12"/>
      <c r="B44" s="25">
        <v>389.7</v>
      </c>
      <c r="C44" s="20" t="s">
        <v>109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249084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249084</v>
      </c>
      <c r="O44" s="47">
        <f t="shared" si="1"/>
        <v>38.882922260380894</v>
      </c>
      <c r="P44" s="9"/>
    </row>
    <row r="45" spans="1:119" ht="16.5" thickBot="1">
      <c r="A45" s="14" t="s">
        <v>39</v>
      </c>
      <c r="B45" s="23"/>
      <c r="C45" s="22"/>
      <c r="D45" s="15">
        <f>SUM(D5,D13,D20,D30,D37,D42)</f>
        <v>7500526</v>
      </c>
      <c r="E45" s="15">
        <f aca="true" t="shared" si="11" ref="E45:M45">SUM(E5,E13,E20,E30,E37,E42)</f>
        <v>1662207</v>
      </c>
      <c r="F45" s="15">
        <f t="shared" si="11"/>
        <v>0</v>
      </c>
      <c r="G45" s="15">
        <f t="shared" si="11"/>
        <v>1313237</v>
      </c>
      <c r="H45" s="15">
        <f t="shared" si="11"/>
        <v>0</v>
      </c>
      <c r="I45" s="15">
        <f t="shared" si="11"/>
        <v>6882844</v>
      </c>
      <c r="J45" s="15">
        <f t="shared" si="11"/>
        <v>0</v>
      </c>
      <c r="K45" s="15">
        <f t="shared" si="11"/>
        <v>0</v>
      </c>
      <c r="L45" s="15">
        <f t="shared" si="11"/>
        <v>0</v>
      </c>
      <c r="M45" s="15">
        <f t="shared" si="11"/>
        <v>0</v>
      </c>
      <c r="N45" s="15">
        <f t="shared" si="9"/>
        <v>17358814</v>
      </c>
      <c r="O45" s="38">
        <f t="shared" si="1"/>
        <v>2709.7742741180145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5" ht="15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5" ht="15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113</v>
      </c>
      <c r="M47" s="48"/>
      <c r="N47" s="48"/>
      <c r="O47" s="43">
        <v>6406</v>
      </c>
    </row>
    <row r="48" spans="1:15" ht="15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61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sheetProtection/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48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3702949</v>
      </c>
      <c r="E5" s="27">
        <f t="shared" si="0"/>
        <v>419678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4122627</v>
      </c>
      <c r="O5" s="33">
        <f aca="true" t="shared" si="1" ref="O5:O49">(N5/O$51)</f>
        <v>651.4897281921618</v>
      </c>
      <c r="P5" s="6"/>
    </row>
    <row r="6" spans="1:16" ht="15">
      <c r="A6" s="12"/>
      <c r="B6" s="25">
        <v>311</v>
      </c>
      <c r="C6" s="20" t="s">
        <v>2</v>
      </c>
      <c r="D6" s="46">
        <v>2406645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2406645</v>
      </c>
      <c r="O6" s="47">
        <f t="shared" si="1"/>
        <v>380.31684576485463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241617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241617</v>
      </c>
      <c r="O7" s="47">
        <f t="shared" si="1"/>
        <v>38.182206068268016</v>
      </c>
      <c r="P7" s="9"/>
    </row>
    <row r="8" spans="1:16" ht="15">
      <c r="A8" s="12"/>
      <c r="B8" s="25">
        <v>312.42</v>
      </c>
      <c r="C8" s="20" t="s">
        <v>76</v>
      </c>
      <c r="D8" s="46">
        <v>0</v>
      </c>
      <c r="E8" s="46">
        <v>178061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178061</v>
      </c>
      <c r="O8" s="47">
        <f t="shared" si="1"/>
        <v>28.138590391908977</v>
      </c>
      <c r="P8" s="9"/>
    </row>
    <row r="9" spans="1:16" ht="15">
      <c r="A9" s="12"/>
      <c r="B9" s="25">
        <v>314.1</v>
      </c>
      <c r="C9" s="20" t="s">
        <v>77</v>
      </c>
      <c r="D9" s="46">
        <v>740892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740892</v>
      </c>
      <c r="O9" s="47">
        <f t="shared" si="1"/>
        <v>117.08154235145386</v>
      </c>
      <c r="P9" s="9"/>
    </row>
    <row r="10" spans="1:16" ht="15">
      <c r="A10" s="12"/>
      <c r="B10" s="25">
        <v>314.4</v>
      </c>
      <c r="C10" s="20" t="s">
        <v>78</v>
      </c>
      <c r="D10" s="46">
        <v>9866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9866</v>
      </c>
      <c r="O10" s="47">
        <f t="shared" si="1"/>
        <v>1.559102402022756</v>
      </c>
      <c r="P10" s="9"/>
    </row>
    <row r="11" spans="1:16" ht="15">
      <c r="A11" s="12"/>
      <c r="B11" s="25">
        <v>315</v>
      </c>
      <c r="C11" s="20" t="s">
        <v>79</v>
      </c>
      <c r="D11" s="46">
        <v>539376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539376</v>
      </c>
      <c r="O11" s="47">
        <f t="shared" si="1"/>
        <v>85.23640960809102</v>
      </c>
      <c r="P11" s="9"/>
    </row>
    <row r="12" spans="1:16" ht="15">
      <c r="A12" s="12"/>
      <c r="B12" s="25">
        <v>316</v>
      </c>
      <c r="C12" s="20" t="s">
        <v>80</v>
      </c>
      <c r="D12" s="46">
        <v>6170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6170</v>
      </c>
      <c r="O12" s="47">
        <f t="shared" si="1"/>
        <v>0.9750316055625791</v>
      </c>
      <c r="P12" s="9"/>
    </row>
    <row r="13" spans="1:16" ht="15.75">
      <c r="A13" s="29" t="s">
        <v>12</v>
      </c>
      <c r="B13" s="30"/>
      <c r="C13" s="31"/>
      <c r="D13" s="32">
        <f aca="true" t="shared" si="3" ref="D13:M13">SUM(D14:D19)</f>
        <v>664539</v>
      </c>
      <c r="E13" s="32">
        <f t="shared" si="3"/>
        <v>45110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1137738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1">SUM(D13:M13)</f>
        <v>1847387</v>
      </c>
      <c r="O13" s="45">
        <f t="shared" si="1"/>
        <v>291.9385271807838</v>
      </c>
      <c r="P13" s="10"/>
    </row>
    <row r="14" spans="1:16" ht="15">
      <c r="A14" s="12"/>
      <c r="B14" s="25">
        <v>322</v>
      </c>
      <c r="C14" s="20" t="s">
        <v>0</v>
      </c>
      <c r="D14" s="46">
        <v>410361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410361</v>
      </c>
      <c r="O14" s="47">
        <f t="shared" si="1"/>
        <v>64.84845132743362</v>
      </c>
      <c r="P14" s="9"/>
    </row>
    <row r="15" spans="1:16" ht="15">
      <c r="A15" s="12"/>
      <c r="B15" s="25">
        <v>323.7</v>
      </c>
      <c r="C15" s="20" t="s">
        <v>14</v>
      </c>
      <c r="D15" s="46">
        <v>67585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67585</v>
      </c>
      <c r="O15" s="47">
        <f t="shared" si="1"/>
        <v>10.680309734513274</v>
      </c>
      <c r="P15" s="9"/>
    </row>
    <row r="16" spans="1:16" ht="15">
      <c r="A16" s="12"/>
      <c r="B16" s="25">
        <v>324.32</v>
      </c>
      <c r="C16" s="20" t="s">
        <v>16</v>
      </c>
      <c r="D16" s="46">
        <v>0</v>
      </c>
      <c r="E16" s="46">
        <v>35753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35753</v>
      </c>
      <c r="O16" s="47">
        <f t="shared" si="1"/>
        <v>5.649968394437421</v>
      </c>
      <c r="P16" s="9"/>
    </row>
    <row r="17" spans="1:16" ht="15">
      <c r="A17" s="12"/>
      <c r="B17" s="25">
        <v>324.62</v>
      </c>
      <c r="C17" s="20" t="s">
        <v>17</v>
      </c>
      <c r="D17" s="46">
        <v>0</v>
      </c>
      <c r="E17" s="46">
        <v>9356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9356</v>
      </c>
      <c r="O17" s="47">
        <f t="shared" si="1"/>
        <v>1.4785082174462705</v>
      </c>
      <c r="P17" s="9"/>
    </row>
    <row r="18" spans="1:16" ht="15">
      <c r="A18" s="12"/>
      <c r="B18" s="25">
        <v>325.2</v>
      </c>
      <c r="C18" s="20" t="s">
        <v>19</v>
      </c>
      <c r="D18" s="46">
        <v>0</v>
      </c>
      <c r="E18" s="46">
        <v>1</v>
      </c>
      <c r="F18" s="46">
        <v>0</v>
      </c>
      <c r="G18" s="46">
        <v>0</v>
      </c>
      <c r="H18" s="46">
        <v>0</v>
      </c>
      <c r="I18" s="46">
        <v>1137738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1137739</v>
      </c>
      <c r="O18" s="47">
        <f t="shared" si="1"/>
        <v>179.79440581542352</v>
      </c>
      <c r="P18" s="9"/>
    </row>
    <row r="19" spans="1:16" ht="15">
      <c r="A19" s="12"/>
      <c r="B19" s="25">
        <v>329</v>
      </c>
      <c r="C19" s="20" t="s">
        <v>20</v>
      </c>
      <c r="D19" s="46">
        <v>186593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186593</v>
      </c>
      <c r="O19" s="47">
        <f t="shared" si="1"/>
        <v>29.48688369152971</v>
      </c>
      <c r="P19" s="9"/>
    </row>
    <row r="20" spans="1:16" ht="15.75">
      <c r="A20" s="29" t="s">
        <v>21</v>
      </c>
      <c r="B20" s="30"/>
      <c r="C20" s="31"/>
      <c r="D20" s="32">
        <f aca="true" t="shared" si="5" ref="D20:M20">SUM(D21:D30)</f>
        <v>818876</v>
      </c>
      <c r="E20" s="32">
        <f t="shared" si="5"/>
        <v>827407</v>
      </c>
      <c r="F20" s="32">
        <f t="shared" si="5"/>
        <v>0</v>
      </c>
      <c r="G20" s="32">
        <f t="shared" si="5"/>
        <v>41256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1687539</v>
      </c>
      <c r="O20" s="45">
        <f t="shared" si="1"/>
        <v>266.67809734513276</v>
      </c>
      <c r="P20" s="10"/>
    </row>
    <row r="21" spans="1:16" ht="15">
      <c r="A21" s="12"/>
      <c r="B21" s="25">
        <v>331.5</v>
      </c>
      <c r="C21" s="20" t="s">
        <v>83</v>
      </c>
      <c r="D21" s="46">
        <v>19167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19167</v>
      </c>
      <c r="O21" s="47">
        <f t="shared" si="1"/>
        <v>3.0289190897597975</v>
      </c>
      <c r="P21" s="9"/>
    </row>
    <row r="22" spans="1:16" ht="15">
      <c r="A22" s="12"/>
      <c r="B22" s="25">
        <v>334.49</v>
      </c>
      <c r="C22" s="20" t="s">
        <v>103</v>
      </c>
      <c r="D22" s="46">
        <v>0</v>
      </c>
      <c r="E22" s="46">
        <v>9659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6" ref="N22:N27">SUM(D22:M22)</f>
        <v>9659</v>
      </c>
      <c r="O22" s="47">
        <f t="shared" si="1"/>
        <v>1.5263906447534765</v>
      </c>
      <c r="P22" s="9"/>
    </row>
    <row r="23" spans="1:16" ht="15">
      <c r="A23" s="12"/>
      <c r="B23" s="25">
        <v>335.12</v>
      </c>
      <c r="C23" s="20" t="s">
        <v>85</v>
      </c>
      <c r="D23" s="46">
        <v>139564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139564</v>
      </c>
      <c r="O23" s="47">
        <f t="shared" si="1"/>
        <v>22.054993678887485</v>
      </c>
      <c r="P23" s="9"/>
    </row>
    <row r="24" spans="1:16" ht="15">
      <c r="A24" s="12"/>
      <c r="B24" s="25">
        <v>335.14</v>
      </c>
      <c r="C24" s="20" t="s">
        <v>86</v>
      </c>
      <c r="D24" s="46">
        <v>12884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12884</v>
      </c>
      <c r="O24" s="47">
        <f t="shared" si="1"/>
        <v>2.036030341340076</v>
      </c>
      <c r="P24" s="9"/>
    </row>
    <row r="25" spans="1:16" ht="15">
      <c r="A25" s="12"/>
      <c r="B25" s="25">
        <v>335.15</v>
      </c>
      <c r="C25" s="20" t="s">
        <v>87</v>
      </c>
      <c r="D25" s="46">
        <v>21983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21983</v>
      </c>
      <c r="O25" s="47">
        <f t="shared" si="1"/>
        <v>3.4739254108723134</v>
      </c>
      <c r="P25" s="9"/>
    </row>
    <row r="26" spans="1:16" ht="15">
      <c r="A26" s="12"/>
      <c r="B26" s="25">
        <v>335.18</v>
      </c>
      <c r="C26" s="20" t="s">
        <v>88</v>
      </c>
      <c r="D26" s="46">
        <v>532644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532644</v>
      </c>
      <c r="O26" s="47">
        <f t="shared" si="1"/>
        <v>84.17256637168141</v>
      </c>
      <c r="P26" s="9"/>
    </row>
    <row r="27" spans="1:16" ht="15">
      <c r="A27" s="12"/>
      <c r="B27" s="25">
        <v>335.49</v>
      </c>
      <c r="C27" s="20" t="s">
        <v>89</v>
      </c>
      <c r="D27" s="46">
        <v>0</v>
      </c>
      <c r="E27" s="46">
        <v>43720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43720</v>
      </c>
      <c r="O27" s="47">
        <f t="shared" si="1"/>
        <v>6.90897597977244</v>
      </c>
      <c r="P27" s="9"/>
    </row>
    <row r="28" spans="1:16" ht="15">
      <c r="A28" s="12"/>
      <c r="B28" s="25">
        <v>337.2</v>
      </c>
      <c r="C28" s="20" t="s">
        <v>90</v>
      </c>
      <c r="D28" s="46">
        <v>35080</v>
      </c>
      <c r="E28" s="46">
        <v>0</v>
      </c>
      <c r="F28" s="46">
        <v>0</v>
      </c>
      <c r="G28" s="46">
        <v>6000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41080</v>
      </c>
      <c r="O28" s="47">
        <f t="shared" si="1"/>
        <v>6.491782553729457</v>
      </c>
      <c r="P28" s="9"/>
    </row>
    <row r="29" spans="1:16" ht="15">
      <c r="A29" s="12"/>
      <c r="B29" s="25">
        <v>337.4</v>
      </c>
      <c r="C29" s="20" t="s">
        <v>57</v>
      </c>
      <c r="D29" s="46">
        <v>33010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33010</v>
      </c>
      <c r="O29" s="47">
        <f t="shared" si="1"/>
        <v>5.216498103666245</v>
      </c>
      <c r="P29" s="9"/>
    </row>
    <row r="30" spans="1:16" ht="15">
      <c r="A30" s="12"/>
      <c r="B30" s="25">
        <v>337.7</v>
      </c>
      <c r="C30" s="20" t="s">
        <v>25</v>
      </c>
      <c r="D30" s="46">
        <v>24544</v>
      </c>
      <c r="E30" s="46">
        <v>774028</v>
      </c>
      <c r="F30" s="46">
        <v>0</v>
      </c>
      <c r="G30" s="46">
        <v>35256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833828</v>
      </c>
      <c r="O30" s="47">
        <f t="shared" si="1"/>
        <v>131.76801517067003</v>
      </c>
      <c r="P30" s="9"/>
    </row>
    <row r="31" spans="1:16" ht="15.75">
      <c r="A31" s="29" t="s">
        <v>31</v>
      </c>
      <c r="B31" s="30"/>
      <c r="C31" s="31"/>
      <c r="D31" s="32">
        <f aca="true" t="shared" si="7" ref="D31:M31">SUM(D32:D37)</f>
        <v>1623144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4580825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>SUM(D31:M31)</f>
        <v>6203969</v>
      </c>
      <c r="O31" s="45">
        <f t="shared" si="1"/>
        <v>980.3996523388116</v>
      </c>
      <c r="P31" s="10"/>
    </row>
    <row r="32" spans="1:16" ht="15">
      <c r="A32" s="12"/>
      <c r="B32" s="25">
        <v>341.9</v>
      </c>
      <c r="C32" s="20" t="s">
        <v>91</v>
      </c>
      <c r="D32" s="46">
        <v>3954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8" ref="N32:N37">SUM(D32:M32)</f>
        <v>3954</v>
      </c>
      <c r="O32" s="47">
        <f t="shared" si="1"/>
        <v>0.6248419721871049</v>
      </c>
      <c r="P32" s="9"/>
    </row>
    <row r="33" spans="1:16" ht="15">
      <c r="A33" s="12"/>
      <c r="B33" s="25">
        <v>343.3</v>
      </c>
      <c r="C33" s="20" t="s">
        <v>35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4580825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4580825</v>
      </c>
      <c r="O33" s="47">
        <f t="shared" si="1"/>
        <v>723.8977560050569</v>
      </c>
      <c r="P33" s="9"/>
    </row>
    <row r="34" spans="1:16" ht="15">
      <c r="A34" s="12"/>
      <c r="B34" s="25">
        <v>343.4</v>
      </c>
      <c r="C34" s="20" t="s">
        <v>92</v>
      </c>
      <c r="D34" s="46">
        <v>46076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46076</v>
      </c>
      <c r="O34" s="47">
        <f t="shared" si="1"/>
        <v>7.2812895069532235</v>
      </c>
      <c r="P34" s="9"/>
    </row>
    <row r="35" spans="1:16" ht="15">
      <c r="A35" s="12"/>
      <c r="B35" s="25">
        <v>344.5</v>
      </c>
      <c r="C35" s="20" t="s">
        <v>93</v>
      </c>
      <c r="D35" s="46">
        <v>1259056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1259056</v>
      </c>
      <c r="O35" s="47">
        <f t="shared" si="1"/>
        <v>198.96586599241468</v>
      </c>
      <c r="P35" s="9"/>
    </row>
    <row r="36" spans="1:16" ht="15">
      <c r="A36" s="12"/>
      <c r="B36" s="25">
        <v>344.9</v>
      </c>
      <c r="C36" s="20" t="s">
        <v>94</v>
      </c>
      <c r="D36" s="46">
        <v>92307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92307</v>
      </c>
      <c r="O36" s="47">
        <f t="shared" si="1"/>
        <v>14.587073324905184</v>
      </c>
      <c r="P36" s="9"/>
    </row>
    <row r="37" spans="1:16" ht="15">
      <c r="A37" s="12"/>
      <c r="B37" s="25">
        <v>347.2</v>
      </c>
      <c r="C37" s="20" t="s">
        <v>95</v>
      </c>
      <c r="D37" s="46">
        <v>221751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221751</v>
      </c>
      <c r="O37" s="47">
        <f t="shared" si="1"/>
        <v>35.04282553729456</v>
      </c>
      <c r="P37" s="9"/>
    </row>
    <row r="38" spans="1:16" ht="15.75">
      <c r="A38" s="29" t="s">
        <v>32</v>
      </c>
      <c r="B38" s="30"/>
      <c r="C38" s="31"/>
      <c r="D38" s="32">
        <f aca="true" t="shared" si="9" ref="D38:M38">SUM(D39:D39)</f>
        <v>7714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aca="true" t="shared" si="10" ref="N38:N49">SUM(D38:M38)</f>
        <v>7714</v>
      </c>
      <c r="O38" s="45">
        <f t="shared" si="1"/>
        <v>1.2190265486725664</v>
      </c>
      <c r="P38" s="10"/>
    </row>
    <row r="39" spans="1:16" ht="15">
      <c r="A39" s="13"/>
      <c r="B39" s="39">
        <v>359</v>
      </c>
      <c r="C39" s="21" t="s">
        <v>41</v>
      </c>
      <c r="D39" s="46">
        <v>7714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7714</v>
      </c>
      <c r="O39" s="47">
        <f t="shared" si="1"/>
        <v>1.2190265486725664</v>
      </c>
      <c r="P39" s="9"/>
    </row>
    <row r="40" spans="1:16" ht="15.75">
      <c r="A40" s="29" t="s">
        <v>3</v>
      </c>
      <c r="B40" s="30"/>
      <c r="C40" s="31"/>
      <c r="D40" s="32">
        <f aca="true" t="shared" si="11" ref="D40:M40">SUM(D41:D45)</f>
        <v>130827</v>
      </c>
      <c r="E40" s="32">
        <f t="shared" si="11"/>
        <v>337</v>
      </c>
      <c r="F40" s="32">
        <f t="shared" si="11"/>
        <v>0</v>
      </c>
      <c r="G40" s="32">
        <f t="shared" si="11"/>
        <v>0</v>
      </c>
      <c r="H40" s="32">
        <f t="shared" si="11"/>
        <v>0</v>
      </c>
      <c r="I40" s="32">
        <f t="shared" si="11"/>
        <v>0</v>
      </c>
      <c r="J40" s="32">
        <f t="shared" si="11"/>
        <v>0</v>
      </c>
      <c r="K40" s="32">
        <f t="shared" si="11"/>
        <v>0</v>
      </c>
      <c r="L40" s="32">
        <f t="shared" si="11"/>
        <v>0</v>
      </c>
      <c r="M40" s="32">
        <f t="shared" si="11"/>
        <v>0</v>
      </c>
      <c r="N40" s="32">
        <f t="shared" si="10"/>
        <v>131164</v>
      </c>
      <c r="O40" s="45">
        <f t="shared" si="1"/>
        <v>20.7275600505689</v>
      </c>
      <c r="P40" s="10"/>
    </row>
    <row r="41" spans="1:16" ht="15">
      <c r="A41" s="12"/>
      <c r="B41" s="25">
        <v>361.1</v>
      </c>
      <c r="C41" s="20" t="s">
        <v>42</v>
      </c>
      <c r="D41" s="46">
        <v>3386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3386</v>
      </c>
      <c r="O41" s="47">
        <f t="shared" si="1"/>
        <v>0.5350821744627055</v>
      </c>
      <c r="P41" s="9"/>
    </row>
    <row r="42" spans="1:16" ht="15">
      <c r="A42" s="12"/>
      <c r="B42" s="25">
        <v>361.3</v>
      </c>
      <c r="C42" s="20" t="s">
        <v>96</v>
      </c>
      <c r="D42" s="46">
        <v>3116</v>
      </c>
      <c r="E42" s="46">
        <v>337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3453</v>
      </c>
      <c r="O42" s="47">
        <f t="shared" si="1"/>
        <v>0.5456700379266751</v>
      </c>
      <c r="P42" s="9"/>
    </row>
    <row r="43" spans="1:16" ht="15">
      <c r="A43" s="12"/>
      <c r="B43" s="25">
        <v>365</v>
      </c>
      <c r="C43" s="20" t="s">
        <v>104</v>
      </c>
      <c r="D43" s="46">
        <v>20425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20425</v>
      </c>
      <c r="O43" s="47">
        <f t="shared" si="1"/>
        <v>3.227718078381795</v>
      </c>
      <c r="P43" s="9"/>
    </row>
    <row r="44" spans="1:16" ht="15">
      <c r="A44" s="12"/>
      <c r="B44" s="25">
        <v>366</v>
      </c>
      <c r="C44" s="20" t="s">
        <v>43</v>
      </c>
      <c r="D44" s="46">
        <v>70462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70462</v>
      </c>
      <c r="O44" s="47">
        <f t="shared" si="1"/>
        <v>11.13495575221239</v>
      </c>
      <c r="P44" s="9"/>
    </row>
    <row r="45" spans="1:16" ht="15">
      <c r="A45" s="12"/>
      <c r="B45" s="25">
        <v>369.9</v>
      </c>
      <c r="C45" s="20" t="s">
        <v>44</v>
      </c>
      <c r="D45" s="46">
        <v>33438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33438</v>
      </c>
      <c r="O45" s="47">
        <f t="shared" si="1"/>
        <v>5.284134007585335</v>
      </c>
      <c r="P45" s="9"/>
    </row>
    <row r="46" spans="1:16" ht="15.75">
      <c r="A46" s="29" t="s">
        <v>33</v>
      </c>
      <c r="B46" s="30"/>
      <c r="C46" s="31"/>
      <c r="D46" s="32">
        <f aca="true" t="shared" si="12" ref="D46:M46">SUM(D47:D48)</f>
        <v>153870</v>
      </c>
      <c r="E46" s="32">
        <f t="shared" si="12"/>
        <v>218230</v>
      </c>
      <c r="F46" s="32">
        <f t="shared" si="12"/>
        <v>0</v>
      </c>
      <c r="G46" s="32">
        <f t="shared" si="12"/>
        <v>227211</v>
      </c>
      <c r="H46" s="32">
        <f t="shared" si="12"/>
        <v>0</v>
      </c>
      <c r="I46" s="32">
        <f t="shared" si="12"/>
        <v>2998294</v>
      </c>
      <c r="J46" s="32">
        <f t="shared" si="12"/>
        <v>0</v>
      </c>
      <c r="K46" s="32">
        <f t="shared" si="12"/>
        <v>0</v>
      </c>
      <c r="L46" s="32">
        <f t="shared" si="12"/>
        <v>0</v>
      </c>
      <c r="M46" s="32">
        <f t="shared" si="12"/>
        <v>0</v>
      </c>
      <c r="N46" s="32">
        <f t="shared" si="10"/>
        <v>3597605</v>
      </c>
      <c r="O46" s="45">
        <f t="shared" si="1"/>
        <v>568.5216498103666</v>
      </c>
      <c r="P46" s="9"/>
    </row>
    <row r="47" spans="1:16" ht="15">
      <c r="A47" s="12"/>
      <c r="B47" s="25">
        <v>381</v>
      </c>
      <c r="C47" s="20" t="s">
        <v>45</v>
      </c>
      <c r="D47" s="46">
        <v>153870</v>
      </c>
      <c r="E47" s="46">
        <v>218230</v>
      </c>
      <c r="F47" s="46">
        <v>0</v>
      </c>
      <c r="G47" s="46">
        <v>227211</v>
      </c>
      <c r="H47" s="46">
        <v>0</v>
      </c>
      <c r="I47" s="46">
        <v>150000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749311</v>
      </c>
      <c r="O47" s="47">
        <f t="shared" si="1"/>
        <v>118.41197850821744</v>
      </c>
      <c r="P47" s="9"/>
    </row>
    <row r="48" spans="1:16" ht="15.75" thickBot="1">
      <c r="A48" s="12"/>
      <c r="B48" s="25">
        <v>389.7</v>
      </c>
      <c r="C48" s="20" t="s">
        <v>109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2848294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2848294</v>
      </c>
      <c r="O48" s="47">
        <f t="shared" si="1"/>
        <v>450.1096713021492</v>
      </c>
      <c r="P48" s="9"/>
    </row>
    <row r="49" spans="1:119" ht="16.5" thickBot="1">
      <c r="A49" s="14" t="s">
        <v>39</v>
      </c>
      <c r="B49" s="23"/>
      <c r="C49" s="22"/>
      <c r="D49" s="15">
        <f aca="true" t="shared" si="13" ref="D49:M49">SUM(D5,D13,D20,D31,D38,D40,D46)</f>
        <v>7101919</v>
      </c>
      <c r="E49" s="15">
        <f t="shared" si="13"/>
        <v>1510762</v>
      </c>
      <c r="F49" s="15">
        <f t="shared" si="13"/>
        <v>0</v>
      </c>
      <c r="G49" s="15">
        <f t="shared" si="13"/>
        <v>268467</v>
      </c>
      <c r="H49" s="15">
        <f t="shared" si="13"/>
        <v>0</v>
      </c>
      <c r="I49" s="15">
        <f t="shared" si="13"/>
        <v>8716857</v>
      </c>
      <c r="J49" s="15">
        <f t="shared" si="13"/>
        <v>0</v>
      </c>
      <c r="K49" s="15">
        <f t="shared" si="13"/>
        <v>0</v>
      </c>
      <c r="L49" s="15">
        <f t="shared" si="13"/>
        <v>0</v>
      </c>
      <c r="M49" s="15">
        <f t="shared" si="13"/>
        <v>0</v>
      </c>
      <c r="N49" s="15">
        <f t="shared" si="10"/>
        <v>17598005</v>
      </c>
      <c r="O49" s="38">
        <f t="shared" si="1"/>
        <v>2780.974241466498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5" ht="15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5" ht="15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110</v>
      </c>
      <c r="M51" s="48"/>
      <c r="N51" s="48"/>
      <c r="O51" s="43">
        <v>6328</v>
      </c>
    </row>
    <row r="52" spans="1:15" ht="15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5" ht="15.75" customHeight="1" thickBot="1">
      <c r="A53" s="52" t="s">
        <v>61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sheetProtection/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48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3564503</v>
      </c>
      <c r="E5" s="27">
        <f t="shared" si="0"/>
        <v>410511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3975014</v>
      </c>
      <c r="O5" s="33">
        <f aca="true" t="shared" si="1" ref="O5:O47">(N5/O$49)</f>
        <v>633.3674314850223</v>
      </c>
      <c r="P5" s="6"/>
    </row>
    <row r="6" spans="1:16" ht="15">
      <c r="A6" s="12"/>
      <c r="B6" s="25">
        <v>311</v>
      </c>
      <c r="C6" s="20" t="s">
        <v>2</v>
      </c>
      <c r="D6" s="46">
        <v>2225160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2225160</v>
      </c>
      <c r="O6" s="47">
        <f t="shared" si="1"/>
        <v>354.5506692160612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236322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236322</v>
      </c>
      <c r="O7" s="47">
        <f t="shared" si="1"/>
        <v>37.654875717017205</v>
      </c>
      <c r="P7" s="9"/>
    </row>
    <row r="8" spans="1:16" ht="15">
      <c r="A8" s="12"/>
      <c r="B8" s="25">
        <v>312.42</v>
      </c>
      <c r="C8" s="20" t="s">
        <v>76</v>
      </c>
      <c r="D8" s="46">
        <v>0</v>
      </c>
      <c r="E8" s="46">
        <v>174189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174189</v>
      </c>
      <c r="O8" s="47">
        <f t="shared" si="1"/>
        <v>27.754780114722752</v>
      </c>
      <c r="P8" s="9"/>
    </row>
    <row r="9" spans="1:16" ht="15">
      <c r="A9" s="12"/>
      <c r="B9" s="25">
        <v>314.1</v>
      </c>
      <c r="C9" s="20" t="s">
        <v>77</v>
      </c>
      <c r="D9" s="46">
        <v>786661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786661</v>
      </c>
      <c r="O9" s="47">
        <f t="shared" si="1"/>
        <v>125.34432759719567</v>
      </c>
      <c r="P9" s="9"/>
    </row>
    <row r="10" spans="1:16" ht="15">
      <c r="A10" s="12"/>
      <c r="B10" s="25">
        <v>314.4</v>
      </c>
      <c r="C10" s="20" t="s">
        <v>78</v>
      </c>
      <c r="D10" s="46">
        <v>7699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7699</v>
      </c>
      <c r="O10" s="47">
        <f t="shared" si="1"/>
        <v>1.2267367750159337</v>
      </c>
      <c r="P10" s="9"/>
    </row>
    <row r="11" spans="1:16" ht="15">
      <c r="A11" s="12"/>
      <c r="B11" s="25">
        <v>315</v>
      </c>
      <c r="C11" s="20" t="s">
        <v>79</v>
      </c>
      <c r="D11" s="46">
        <v>538411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538411</v>
      </c>
      <c r="O11" s="47">
        <f t="shared" si="1"/>
        <v>85.78887826641173</v>
      </c>
      <c r="P11" s="9"/>
    </row>
    <row r="12" spans="1:16" ht="15">
      <c r="A12" s="12"/>
      <c r="B12" s="25">
        <v>316</v>
      </c>
      <c r="C12" s="20" t="s">
        <v>80</v>
      </c>
      <c r="D12" s="46">
        <v>6572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6572</v>
      </c>
      <c r="O12" s="47">
        <f t="shared" si="1"/>
        <v>1.047163798597833</v>
      </c>
      <c r="P12" s="9"/>
    </row>
    <row r="13" spans="1:16" ht="15.75">
      <c r="A13" s="29" t="s">
        <v>12</v>
      </c>
      <c r="B13" s="30"/>
      <c r="C13" s="31"/>
      <c r="D13" s="32">
        <f aca="true" t="shared" si="3" ref="D13:M13">SUM(D14:D19)</f>
        <v>596167</v>
      </c>
      <c r="E13" s="32">
        <f t="shared" si="3"/>
        <v>738632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1">SUM(D13:M13)</f>
        <v>1334799</v>
      </c>
      <c r="O13" s="45">
        <f t="shared" si="1"/>
        <v>212.68307839388146</v>
      </c>
      <c r="P13" s="10"/>
    </row>
    <row r="14" spans="1:16" ht="15">
      <c r="A14" s="12"/>
      <c r="B14" s="25">
        <v>322</v>
      </c>
      <c r="C14" s="20" t="s">
        <v>0</v>
      </c>
      <c r="D14" s="46">
        <v>372512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372512</v>
      </c>
      <c r="O14" s="47">
        <f t="shared" si="1"/>
        <v>59.35500318674315</v>
      </c>
      <c r="P14" s="9"/>
    </row>
    <row r="15" spans="1:16" ht="15">
      <c r="A15" s="12"/>
      <c r="B15" s="25">
        <v>323.7</v>
      </c>
      <c r="C15" s="20" t="s">
        <v>14</v>
      </c>
      <c r="D15" s="46">
        <v>87898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87898</v>
      </c>
      <c r="O15" s="47">
        <f t="shared" si="1"/>
        <v>14.005417463352455</v>
      </c>
      <c r="P15" s="9"/>
    </row>
    <row r="16" spans="1:16" ht="15">
      <c r="A16" s="12"/>
      <c r="B16" s="25">
        <v>324.32</v>
      </c>
      <c r="C16" s="20" t="s">
        <v>16</v>
      </c>
      <c r="D16" s="46">
        <v>0</v>
      </c>
      <c r="E16" s="46">
        <v>52566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52566</v>
      </c>
      <c r="O16" s="47">
        <f t="shared" si="1"/>
        <v>8.375717017208412</v>
      </c>
      <c r="P16" s="9"/>
    </row>
    <row r="17" spans="1:16" ht="15">
      <c r="A17" s="12"/>
      <c r="B17" s="25">
        <v>324.62</v>
      </c>
      <c r="C17" s="20" t="s">
        <v>17</v>
      </c>
      <c r="D17" s="46">
        <v>0</v>
      </c>
      <c r="E17" s="46">
        <v>12771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12771</v>
      </c>
      <c r="O17" s="47">
        <f t="shared" si="1"/>
        <v>2.0348948374760996</v>
      </c>
      <c r="P17" s="9"/>
    </row>
    <row r="18" spans="1:16" ht="15">
      <c r="A18" s="12"/>
      <c r="B18" s="25">
        <v>325.2</v>
      </c>
      <c r="C18" s="20" t="s">
        <v>19</v>
      </c>
      <c r="D18" s="46">
        <v>0</v>
      </c>
      <c r="E18" s="46">
        <v>673295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673295</v>
      </c>
      <c r="O18" s="47">
        <f t="shared" si="1"/>
        <v>107.28091140854048</v>
      </c>
      <c r="P18" s="9"/>
    </row>
    <row r="19" spans="1:16" ht="15">
      <c r="A19" s="12"/>
      <c r="B19" s="25">
        <v>329</v>
      </c>
      <c r="C19" s="20" t="s">
        <v>20</v>
      </c>
      <c r="D19" s="46">
        <v>135757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135757</v>
      </c>
      <c r="O19" s="47">
        <f t="shared" si="1"/>
        <v>21.631134480560867</v>
      </c>
      <c r="P19" s="9"/>
    </row>
    <row r="20" spans="1:16" ht="15.75">
      <c r="A20" s="29" t="s">
        <v>21</v>
      </c>
      <c r="B20" s="30"/>
      <c r="C20" s="31"/>
      <c r="D20" s="32">
        <f aca="true" t="shared" si="5" ref="D20:M20">SUM(D21:D30)</f>
        <v>808808</v>
      </c>
      <c r="E20" s="32">
        <f t="shared" si="5"/>
        <v>999333</v>
      </c>
      <c r="F20" s="32">
        <f t="shared" si="5"/>
        <v>0</v>
      </c>
      <c r="G20" s="32">
        <f t="shared" si="5"/>
        <v>164088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1972229</v>
      </c>
      <c r="O20" s="45">
        <f t="shared" si="1"/>
        <v>314.2493626513703</v>
      </c>
      <c r="P20" s="10"/>
    </row>
    <row r="21" spans="1:16" ht="15">
      <c r="A21" s="12"/>
      <c r="B21" s="25">
        <v>331.5</v>
      </c>
      <c r="C21" s="20" t="s">
        <v>83</v>
      </c>
      <c r="D21" s="46">
        <v>17391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17391</v>
      </c>
      <c r="O21" s="47">
        <f t="shared" si="1"/>
        <v>2.7710325047801145</v>
      </c>
      <c r="P21" s="9"/>
    </row>
    <row r="22" spans="1:16" ht="15">
      <c r="A22" s="12"/>
      <c r="B22" s="25">
        <v>334.49</v>
      </c>
      <c r="C22" s="20" t="s">
        <v>103</v>
      </c>
      <c r="D22" s="46">
        <v>0</v>
      </c>
      <c r="E22" s="46">
        <v>11611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6" ref="N22:N28">SUM(D22:M22)</f>
        <v>11611</v>
      </c>
      <c r="O22" s="47">
        <f t="shared" si="1"/>
        <v>1.85006373486297</v>
      </c>
      <c r="P22" s="9"/>
    </row>
    <row r="23" spans="1:16" ht="15">
      <c r="A23" s="12"/>
      <c r="B23" s="25">
        <v>334.7</v>
      </c>
      <c r="C23" s="20" t="s">
        <v>100</v>
      </c>
      <c r="D23" s="46">
        <v>0</v>
      </c>
      <c r="E23" s="46">
        <v>0</v>
      </c>
      <c r="F23" s="46">
        <v>0</v>
      </c>
      <c r="G23" s="46">
        <v>45492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45492</v>
      </c>
      <c r="O23" s="47">
        <f t="shared" si="1"/>
        <v>7.248565965583174</v>
      </c>
      <c r="P23" s="9"/>
    </row>
    <row r="24" spans="1:16" ht="15">
      <c r="A24" s="12"/>
      <c r="B24" s="25">
        <v>335.12</v>
      </c>
      <c r="C24" s="20" t="s">
        <v>85</v>
      </c>
      <c r="D24" s="46">
        <v>134761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134761</v>
      </c>
      <c r="O24" s="47">
        <f t="shared" si="1"/>
        <v>21.472434671765456</v>
      </c>
      <c r="P24" s="9"/>
    </row>
    <row r="25" spans="1:16" ht="15">
      <c r="A25" s="12"/>
      <c r="B25" s="25">
        <v>335.14</v>
      </c>
      <c r="C25" s="20" t="s">
        <v>86</v>
      </c>
      <c r="D25" s="46">
        <v>11954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11954</v>
      </c>
      <c r="O25" s="47">
        <f t="shared" si="1"/>
        <v>1.9047163798597833</v>
      </c>
      <c r="P25" s="9"/>
    </row>
    <row r="26" spans="1:16" ht="15">
      <c r="A26" s="12"/>
      <c r="B26" s="25">
        <v>335.15</v>
      </c>
      <c r="C26" s="20" t="s">
        <v>87</v>
      </c>
      <c r="D26" s="46">
        <v>23072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23072</v>
      </c>
      <c r="O26" s="47">
        <f t="shared" si="1"/>
        <v>3.6762268961121736</v>
      </c>
      <c r="P26" s="9"/>
    </row>
    <row r="27" spans="1:16" ht="15">
      <c r="A27" s="12"/>
      <c r="B27" s="25">
        <v>335.18</v>
      </c>
      <c r="C27" s="20" t="s">
        <v>88</v>
      </c>
      <c r="D27" s="46">
        <v>530825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530825</v>
      </c>
      <c r="O27" s="47">
        <f t="shared" si="1"/>
        <v>84.58014659018482</v>
      </c>
      <c r="P27" s="9"/>
    </row>
    <row r="28" spans="1:16" ht="15">
      <c r="A28" s="12"/>
      <c r="B28" s="25">
        <v>335.49</v>
      </c>
      <c r="C28" s="20" t="s">
        <v>89</v>
      </c>
      <c r="D28" s="46">
        <v>0</v>
      </c>
      <c r="E28" s="46">
        <v>41989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41989</v>
      </c>
      <c r="O28" s="47">
        <f t="shared" si="1"/>
        <v>6.690407903123008</v>
      </c>
      <c r="P28" s="9"/>
    </row>
    <row r="29" spans="1:16" ht="15">
      <c r="A29" s="12"/>
      <c r="B29" s="25">
        <v>337.4</v>
      </c>
      <c r="C29" s="20" t="s">
        <v>57</v>
      </c>
      <c r="D29" s="46">
        <v>85230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85230</v>
      </c>
      <c r="O29" s="47">
        <f t="shared" si="1"/>
        <v>13.580305927342256</v>
      </c>
      <c r="P29" s="9"/>
    </row>
    <row r="30" spans="1:16" ht="15">
      <c r="A30" s="12"/>
      <c r="B30" s="25">
        <v>337.7</v>
      </c>
      <c r="C30" s="20" t="s">
        <v>25</v>
      </c>
      <c r="D30" s="46">
        <v>5575</v>
      </c>
      <c r="E30" s="46">
        <v>945733</v>
      </c>
      <c r="F30" s="46">
        <v>0</v>
      </c>
      <c r="G30" s="46">
        <v>118596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1069904</v>
      </c>
      <c r="O30" s="47">
        <f t="shared" si="1"/>
        <v>170.47546207775653</v>
      </c>
      <c r="P30" s="9"/>
    </row>
    <row r="31" spans="1:16" ht="15.75">
      <c r="A31" s="29" t="s">
        <v>31</v>
      </c>
      <c r="B31" s="30"/>
      <c r="C31" s="31"/>
      <c r="D31" s="32">
        <f aca="true" t="shared" si="7" ref="D31:M31">SUM(D32:D37)</f>
        <v>1543517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4415671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>SUM(D31:M31)</f>
        <v>5959188</v>
      </c>
      <c r="O31" s="45">
        <f t="shared" si="1"/>
        <v>949.5200764818355</v>
      </c>
      <c r="P31" s="10"/>
    </row>
    <row r="32" spans="1:16" ht="15">
      <c r="A32" s="12"/>
      <c r="B32" s="25">
        <v>341.9</v>
      </c>
      <c r="C32" s="20" t="s">
        <v>91</v>
      </c>
      <c r="D32" s="46">
        <v>13820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8" ref="N32:N37">SUM(D32:M32)</f>
        <v>13820</v>
      </c>
      <c r="O32" s="47">
        <f t="shared" si="1"/>
        <v>2.2020395156150414</v>
      </c>
      <c r="P32" s="9"/>
    </row>
    <row r="33" spans="1:16" ht="15">
      <c r="A33" s="12"/>
      <c r="B33" s="25">
        <v>343.3</v>
      </c>
      <c r="C33" s="20" t="s">
        <v>35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4415671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4415671</v>
      </c>
      <c r="O33" s="47">
        <f t="shared" si="1"/>
        <v>703.5804652644997</v>
      </c>
      <c r="P33" s="9"/>
    </row>
    <row r="34" spans="1:16" ht="15">
      <c r="A34" s="12"/>
      <c r="B34" s="25">
        <v>343.4</v>
      </c>
      <c r="C34" s="20" t="s">
        <v>92</v>
      </c>
      <c r="D34" s="46">
        <v>56882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56882</v>
      </c>
      <c r="O34" s="47">
        <f t="shared" si="1"/>
        <v>9.063416188655195</v>
      </c>
      <c r="P34" s="9"/>
    </row>
    <row r="35" spans="1:16" ht="15">
      <c r="A35" s="12"/>
      <c r="B35" s="25">
        <v>344.5</v>
      </c>
      <c r="C35" s="20" t="s">
        <v>93</v>
      </c>
      <c r="D35" s="46">
        <v>1191946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1191946</v>
      </c>
      <c r="O35" s="47">
        <f t="shared" si="1"/>
        <v>189.921287444232</v>
      </c>
      <c r="P35" s="9"/>
    </row>
    <row r="36" spans="1:16" ht="15">
      <c r="A36" s="12"/>
      <c r="B36" s="25">
        <v>344.9</v>
      </c>
      <c r="C36" s="20" t="s">
        <v>94</v>
      </c>
      <c r="D36" s="46">
        <v>82698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82698</v>
      </c>
      <c r="O36" s="47">
        <f t="shared" si="1"/>
        <v>13.176864244741873</v>
      </c>
      <c r="P36" s="9"/>
    </row>
    <row r="37" spans="1:16" ht="15">
      <c r="A37" s="12"/>
      <c r="B37" s="25">
        <v>347.2</v>
      </c>
      <c r="C37" s="20" t="s">
        <v>95</v>
      </c>
      <c r="D37" s="46">
        <v>198171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198171</v>
      </c>
      <c r="O37" s="47">
        <f t="shared" si="1"/>
        <v>31.576003824091778</v>
      </c>
      <c r="P37" s="9"/>
    </row>
    <row r="38" spans="1:16" ht="15.75">
      <c r="A38" s="29" t="s">
        <v>32</v>
      </c>
      <c r="B38" s="30"/>
      <c r="C38" s="31"/>
      <c r="D38" s="32">
        <f aca="true" t="shared" si="9" ref="D38:M38">SUM(D39:D39)</f>
        <v>6209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aca="true" t="shared" si="10" ref="N38:N47">SUM(D38:M38)</f>
        <v>6209</v>
      </c>
      <c r="O38" s="45">
        <f t="shared" si="1"/>
        <v>0.9893244104525175</v>
      </c>
      <c r="P38" s="10"/>
    </row>
    <row r="39" spans="1:16" ht="15">
      <c r="A39" s="13"/>
      <c r="B39" s="39">
        <v>359</v>
      </c>
      <c r="C39" s="21" t="s">
        <v>41</v>
      </c>
      <c r="D39" s="46">
        <v>6209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6209</v>
      </c>
      <c r="O39" s="47">
        <f t="shared" si="1"/>
        <v>0.9893244104525175</v>
      </c>
      <c r="P39" s="9"/>
    </row>
    <row r="40" spans="1:16" ht="15.75">
      <c r="A40" s="29" t="s">
        <v>3</v>
      </c>
      <c r="B40" s="30"/>
      <c r="C40" s="31"/>
      <c r="D40" s="32">
        <f aca="true" t="shared" si="11" ref="D40:M40">SUM(D41:D44)</f>
        <v>155404</v>
      </c>
      <c r="E40" s="32">
        <f t="shared" si="11"/>
        <v>29224</v>
      </c>
      <c r="F40" s="32">
        <f t="shared" si="11"/>
        <v>0</v>
      </c>
      <c r="G40" s="32">
        <f t="shared" si="11"/>
        <v>0</v>
      </c>
      <c r="H40" s="32">
        <f t="shared" si="11"/>
        <v>0</v>
      </c>
      <c r="I40" s="32">
        <f t="shared" si="11"/>
        <v>0</v>
      </c>
      <c r="J40" s="32">
        <f t="shared" si="11"/>
        <v>0</v>
      </c>
      <c r="K40" s="32">
        <f t="shared" si="11"/>
        <v>0</v>
      </c>
      <c r="L40" s="32">
        <f t="shared" si="11"/>
        <v>0</v>
      </c>
      <c r="M40" s="32">
        <f t="shared" si="11"/>
        <v>0</v>
      </c>
      <c r="N40" s="32">
        <f t="shared" si="10"/>
        <v>184628</v>
      </c>
      <c r="O40" s="45">
        <f t="shared" si="1"/>
        <v>29.418100701083493</v>
      </c>
      <c r="P40" s="10"/>
    </row>
    <row r="41" spans="1:16" ht="15">
      <c r="A41" s="12"/>
      <c r="B41" s="25">
        <v>361.1</v>
      </c>
      <c r="C41" s="20" t="s">
        <v>42</v>
      </c>
      <c r="D41" s="46">
        <v>270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270</v>
      </c>
      <c r="O41" s="47">
        <f t="shared" si="1"/>
        <v>0.043021032504780114</v>
      </c>
      <c r="P41" s="9"/>
    </row>
    <row r="42" spans="1:16" ht="15">
      <c r="A42" s="12"/>
      <c r="B42" s="25">
        <v>361.3</v>
      </c>
      <c r="C42" s="20" t="s">
        <v>96</v>
      </c>
      <c r="D42" s="46">
        <v>42964</v>
      </c>
      <c r="E42" s="46">
        <v>29224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72188</v>
      </c>
      <c r="O42" s="47">
        <f t="shared" si="1"/>
        <v>11.502230720203952</v>
      </c>
      <c r="P42" s="9"/>
    </row>
    <row r="43" spans="1:16" ht="15">
      <c r="A43" s="12"/>
      <c r="B43" s="25">
        <v>366</v>
      </c>
      <c r="C43" s="20" t="s">
        <v>43</v>
      </c>
      <c r="D43" s="46">
        <v>72582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72582</v>
      </c>
      <c r="O43" s="47">
        <f t="shared" si="1"/>
        <v>11.565009560229445</v>
      </c>
      <c r="P43" s="9"/>
    </row>
    <row r="44" spans="1:16" ht="15">
      <c r="A44" s="12"/>
      <c r="B44" s="25">
        <v>369.9</v>
      </c>
      <c r="C44" s="20" t="s">
        <v>44</v>
      </c>
      <c r="D44" s="46">
        <v>39588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39588</v>
      </c>
      <c r="O44" s="47">
        <f t="shared" si="1"/>
        <v>6.307839388145315</v>
      </c>
      <c r="P44" s="9"/>
    </row>
    <row r="45" spans="1:16" ht="15.75">
      <c r="A45" s="29" t="s">
        <v>33</v>
      </c>
      <c r="B45" s="30"/>
      <c r="C45" s="31"/>
      <c r="D45" s="32">
        <f aca="true" t="shared" si="12" ref="D45:M45">SUM(D46:D46)</f>
        <v>276520</v>
      </c>
      <c r="E45" s="32">
        <f t="shared" si="12"/>
        <v>1772374</v>
      </c>
      <c r="F45" s="32">
        <f t="shared" si="12"/>
        <v>0</v>
      </c>
      <c r="G45" s="32">
        <f t="shared" si="12"/>
        <v>374606</v>
      </c>
      <c r="H45" s="32">
        <f t="shared" si="12"/>
        <v>0</v>
      </c>
      <c r="I45" s="32">
        <f t="shared" si="12"/>
        <v>835423</v>
      </c>
      <c r="J45" s="32">
        <f t="shared" si="12"/>
        <v>0</v>
      </c>
      <c r="K45" s="32">
        <f t="shared" si="12"/>
        <v>0</v>
      </c>
      <c r="L45" s="32">
        <f t="shared" si="12"/>
        <v>0</v>
      </c>
      <c r="M45" s="32">
        <f t="shared" si="12"/>
        <v>0</v>
      </c>
      <c r="N45" s="32">
        <f t="shared" si="10"/>
        <v>3258923</v>
      </c>
      <c r="O45" s="45">
        <f t="shared" si="1"/>
        <v>519.2675270873168</v>
      </c>
      <c r="P45" s="9"/>
    </row>
    <row r="46" spans="1:16" ht="15.75" thickBot="1">
      <c r="A46" s="12"/>
      <c r="B46" s="25">
        <v>381</v>
      </c>
      <c r="C46" s="20" t="s">
        <v>45</v>
      </c>
      <c r="D46" s="46">
        <v>276520</v>
      </c>
      <c r="E46" s="46">
        <v>1772374</v>
      </c>
      <c r="F46" s="46">
        <v>0</v>
      </c>
      <c r="G46" s="46">
        <v>374606</v>
      </c>
      <c r="H46" s="46">
        <v>0</v>
      </c>
      <c r="I46" s="46">
        <v>835423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3258923</v>
      </c>
      <c r="O46" s="47">
        <f t="shared" si="1"/>
        <v>519.2675270873168</v>
      </c>
      <c r="P46" s="9"/>
    </row>
    <row r="47" spans="1:119" ht="16.5" thickBot="1">
      <c r="A47" s="14" t="s">
        <v>39</v>
      </c>
      <c r="B47" s="23"/>
      <c r="C47" s="22"/>
      <c r="D47" s="15">
        <f aca="true" t="shared" si="13" ref="D47:M47">SUM(D5,D13,D20,D31,D38,D40,D45)</f>
        <v>6951128</v>
      </c>
      <c r="E47" s="15">
        <f t="shared" si="13"/>
        <v>3950074</v>
      </c>
      <c r="F47" s="15">
        <f t="shared" si="13"/>
        <v>0</v>
      </c>
      <c r="G47" s="15">
        <f t="shared" si="13"/>
        <v>538694</v>
      </c>
      <c r="H47" s="15">
        <f t="shared" si="13"/>
        <v>0</v>
      </c>
      <c r="I47" s="15">
        <f t="shared" si="13"/>
        <v>5251094</v>
      </c>
      <c r="J47" s="15">
        <f t="shared" si="13"/>
        <v>0</v>
      </c>
      <c r="K47" s="15">
        <f t="shared" si="13"/>
        <v>0</v>
      </c>
      <c r="L47" s="15">
        <f t="shared" si="13"/>
        <v>0</v>
      </c>
      <c r="M47" s="15">
        <f t="shared" si="13"/>
        <v>0</v>
      </c>
      <c r="N47" s="15">
        <f t="shared" si="10"/>
        <v>16690990</v>
      </c>
      <c r="O47" s="38">
        <f t="shared" si="1"/>
        <v>2659.4949012109623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5" ht="15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 ht="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107</v>
      </c>
      <c r="M49" s="48"/>
      <c r="N49" s="48"/>
      <c r="O49" s="43">
        <v>6276</v>
      </c>
    </row>
    <row r="50" spans="1:15" ht="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61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sheetProtection/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48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3519766</v>
      </c>
      <c r="E5" s="27">
        <f t="shared" si="0"/>
        <v>388564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3908330</v>
      </c>
      <c r="O5" s="33">
        <f aca="true" t="shared" si="1" ref="O5:O48">(N5/O$50)</f>
        <v>623.9351851851852</v>
      </c>
      <c r="P5" s="6"/>
    </row>
    <row r="6" spans="1:16" ht="15">
      <c r="A6" s="12"/>
      <c r="B6" s="25">
        <v>311</v>
      </c>
      <c r="C6" s="20" t="s">
        <v>2</v>
      </c>
      <c r="D6" s="46">
        <v>1941024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1941024</v>
      </c>
      <c r="O6" s="47">
        <f t="shared" si="1"/>
        <v>309.86973180076626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223629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223629</v>
      </c>
      <c r="O7" s="47">
        <f t="shared" si="1"/>
        <v>35.70067049808429</v>
      </c>
      <c r="P7" s="9"/>
    </row>
    <row r="8" spans="1:16" ht="15">
      <c r="A8" s="12"/>
      <c r="B8" s="25">
        <v>312.42</v>
      </c>
      <c r="C8" s="20" t="s">
        <v>76</v>
      </c>
      <c r="D8" s="46">
        <v>0</v>
      </c>
      <c r="E8" s="46">
        <v>164935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164935</v>
      </c>
      <c r="O8" s="47">
        <f t="shared" si="1"/>
        <v>26.330619412515965</v>
      </c>
      <c r="P8" s="9"/>
    </row>
    <row r="9" spans="1:16" ht="15">
      <c r="A9" s="12"/>
      <c r="B9" s="25">
        <v>314.1</v>
      </c>
      <c r="C9" s="20" t="s">
        <v>77</v>
      </c>
      <c r="D9" s="46">
        <v>1012301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1012301</v>
      </c>
      <c r="O9" s="47">
        <f t="shared" si="1"/>
        <v>161.60616219667943</v>
      </c>
      <c r="P9" s="9"/>
    </row>
    <row r="10" spans="1:16" ht="15">
      <c r="A10" s="12"/>
      <c r="B10" s="25">
        <v>314.4</v>
      </c>
      <c r="C10" s="20" t="s">
        <v>78</v>
      </c>
      <c r="D10" s="46">
        <v>7569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7569</v>
      </c>
      <c r="O10" s="47">
        <f t="shared" si="1"/>
        <v>1.2083333333333333</v>
      </c>
      <c r="P10" s="9"/>
    </row>
    <row r="11" spans="1:16" ht="15">
      <c r="A11" s="12"/>
      <c r="B11" s="25">
        <v>315</v>
      </c>
      <c r="C11" s="20" t="s">
        <v>79</v>
      </c>
      <c r="D11" s="46">
        <v>549470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549470</v>
      </c>
      <c r="O11" s="47">
        <f t="shared" si="1"/>
        <v>87.71871008939975</v>
      </c>
      <c r="P11" s="9"/>
    </row>
    <row r="12" spans="1:16" ht="15">
      <c r="A12" s="12"/>
      <c r="B12" s="25">
        <v>316</v>
      </c>
      <c r="C12" s="20" t="s">
        <v>80</v>
      </c>
      <c r="D12" s="46">
        <v>9402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9402</v>
      </c>
      <c r="O12" s="47">
        <f t="shared" si="1"/>
        <v>1.5009578544061302</v>
      </c>
      <c r="P12" s="9"/>
    </row>
    <row r="13" spans="1:16" ht="15.75">
      <c r="A13" s="29" t="s">
        <v>12</v>
      </c>
      <c r="B13" s="30"/>
      <c r="C13" s="31"/>
      <c r="D13" s="32">
        <f aca="true" t="shared" si="3" ref="D13:M13">SUM(D14:D18)</f>
        <v>625553</v>
      </c>
      <c r="E13" s="32">
        <f t="shared" si="3"/>
        <v>97725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0">SUM(D13:M13)</f>
        <v>723278</v>
      </c>
      <c r="O13" s="45">
        <f t="shared" si="1"/>
        <v>115.46583652618135</v>
      </c>
      <c r="P13" s="10"/>
    </row>
    <row r="14" spans="1:16" ht="15">
      <c r="A14" s="12"/>
      <c r="B14" s="25">
        <v>322</v>
      </c>
      <c r="C14" s="20" t="s">
        <v>0</v>
      </c>
      <c r="D14" s="46">
        <v>458100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458100</v>
      </c>
      <c r="O14" s="47">
        <f t="shared" si="1"/>
        <v>73.13218390804597</v>
      </c>
      <c r="P14" s="9"/>
    </row>
    <row r="15" spans="1:16" ht="15">
      <c r="A15" s="12"/>
      <c r="B15" s="25">
        <v>323.7</v>
      </c>
      <c r="C15" s="20" t="s">
        <v>14</v>
      </c>
      <c r="D15" s="46">
        <v>86548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86548</v>
      </c>
      <c r="O15" s="47">
        <f t="shared" si="1"/>
        <v>13.816730523627076</v>
      </c>
      <c r="P15" s="9"/>
    </row>
    <row r="16" spans="1:16" ht="15">
      <c r="A16" s="12"/>
      <c r="B16" s="25">
        <v>324.32</v>
      </c>
      <c r="C16" s="20" t="s">
        <v>16</v>
      </c>
      <c r="D16" s="46">
        <v>0</v>
      </c>
      <c r="E16" s="46">
        <v>73866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73866</v>
      </c>
      <c r="O16" s="47">
        <f t="shared" si="1"/>
        <v>11.792145593869732</v>
      </c>
      <c r="P16" s="9"/>
    </row>
    <row r="17" spans="1:16" ht="15">
      <c r="A17" s="12"/>
      <c r="B17" s="25">
        <v>324.62</v>
      </c>
      <c r="C17" s="20" t="s">
        <v>17</v>
      </c>
      <c r="D17" s="46">
        <v>0</v>
      </c>
      <c r="E17" s="46">
        <v>23859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23859</v>
      </c>
      <c r="O17" s="47">
        <f t="shared" si="1"/>
        <v>3.8089080459770117</v>
      </c>
      <c r="P17" s="9"/>
    </row>
    <row r="18" spans="1:16" ht="15">
      <c r="A18" s="12"/>
      <c r="B18" s="25">
        <v>329</v>
      </c>
      <c r="C18" s="20" t="s">
        <v>20</v>
      </c>
      <c r="D18" s="46">
        <v>80905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80905</v>
      </c>
      <c r="O18" s="47">
        <f t="shared" si="1"/>
        <v>12.915868454661558</v>
      </c>
      <c r="P18" s="9"/>
    </row>
    <row r="19" spans="1:16" ht="15.75">
      <c r="A19" s="29" t="s">
        <v>21</v>
      </c>
      <c r="B19" s="30"/>
      <c r="C19" s="31"/>
      <c r="D19" s="32">
        <f aca="true" t="shared" si="5" ref="D19:M19">SUM(D20:D30)</f>
        <v>751059</v>
      </c>
      <c r="E19" s="32">
        <f t="shared" si="5"/>
        <v>776951</v>
      </c>
      <c r="F19" s="32">
        <f t="shared" si="5"/>
        <v>0</v>
      </c>
      <c r="G19" s="32">
        <f t="shared" si="5"/>
        <v>1138409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2666419</v>
      </c>
      <c r="O19" s="45">
        <f t="shared" si="1"/>
        <v>425.6735312899106</v>
      </c>
      <c r="P19" s="10"/>
    </row>
    <row r="20" spans="1:16" ht="15">
      <c r="A20" s="12"/>
      <c r="B20" s="25">
        <v>331.5</v>
      </c>
      <c r="C20" s="20" t="s">
        <v>83</v>
      </c>
      <c r="D20" s="46">
        <v>24534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24534</v>
      </c>
      <c r="O20" s="47">
        <f t="shared" si="1"/>
        <v>3.9166666666666665</v>
      </c>
      <c r="P20" s="9"/>
    </row>
    <row r="21" spans="1:16" ht="15">
      <c r="A21" s="12"/>
      <c r="B21" s="25">
        <v>334.39</v>
      </c>
      <c r="C21" s="20" t="s">
        <v>84</v>
      </c>
      <c r="D21" s="46">
        <v>9800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6" ref="N21:N28">SUM(D21:M21)</f>
        <v>9800</v>
      </c>
      <c r="O21" s="47">
        <f t="shared" si="1"/>
        <v>1.5644955300127714</v>
      </c>
      <c r="P21" s="9"/>
    </row>
    <row r="22" spans="1:16" ht="15">
      <c r="A22" s="12"/>
      <c r="B22" s="25">
        <v>334.49</v>
      </c>
      <c r="C22" s="20" t="s">
        <v>103</v>
      </c>
      <c r="D22" s="46">
        <v>0</v>
      </c>
      <c r="E22" s="46">
        <v>10047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10047</v>
      </c>
      <c r="O22" s="47">
        <f t="shared" si="1"/>
        <v>1.6039272030651341</v>
      </c>
      <c r="P22" s="9"/>
    </row>
    <row r="23" spans="1:16" ht="15">
      <c r="A23" s="12"/>
      <c r="B23" s="25">
        <v>334.7</v>
      </c>
      <c r="C23" s="20" t="s">
        <v>100</v>
      </c>
      <c r="D23" s="46">
        <v>0</v>
      </c>
      <c r="E23" s="46">
        <v>0</v>
      </c>
      <c r="F23" s="46">
        <v>0</v>
      </c>
      <c r="G23" s="46">
        <v>288122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288122</v>
      </c>
      <c r="O23" s="47">
        <f t="shared" si="1"/>
        <v>45.99648786717752</v>
      </c>
      <c r="P23" s="9"/>
    </row>
    <row r="24" spans="1:16" ht="15">
      <c r="A24" s="12"/>
      <c r="B24" s="25">
        <v>335.12</v>
      </c>
      <c r="C24" s="20" t="s">
        <v>85</v>
      </c>
      <c r="D24" s="46">
        <v>130140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130140</v>
      </c>
      <c r="O24" s="47">
        <f t="shared" si="1"/>
        <v>20.775862068965516</v>
      </c>
      <c r="P24" s="9"/>
    </row>
    <row r="25" spans="1:16" ht="15">
      <c r="A25" s="12"/>
      <c r="B25" s="25">
        <v>335.14</v>
      </c>
      <c r="C25" s="20" t="s">
        <v>86</v>
      </c>
      <c r="D25" s="46">
        <v>11620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11620</v>
      </c>
      <c r="O25" s="47">
        <f t="shared" si="1"/>
        <v>1.855044699872286</v>
      </c>
      <c r="P25" s="9"/>
    </row>
    <row r="26" spans="1:16" ht="15">
      <c r="A26" s="12"/>
      <c r="B26" s="25">
        <v>335.15</v>
      </c>
      <c r="C26" s="20" t="s">
        <v>87</v>
      </c>
      <c r="D26" s="46">
        <v>23977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23977</v>
      </c>
      <c r="O26" s="47">
        <f t="shared" si="1"/>
        <v>3.8277458492975733</v>
      </c>
      <c r="P26" s="9"/>
    </row>
    <row r="27" spans="1:16" ht="15">
      <c r="A27" s="12"/>
      <c r="B27" s="25">
        <v>335.18</v>
      </c>
      <c r="C27" s="20" t="s">
        <v>88</v>
      </c>
      <c r="D27" s="46">
        <v>523988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523988</v>
      </c>
      <c r="O27" s="47">
        <f t="shared" si="1"/>
        <v>83.6507024265645</v>
      </c>
      <c r="P27" s="9"/>
    </row>
    <row r="28" spans="1:16" ht="15">
      <c r="A28" s="12"/>
      <c r="B28" s="25">
        <v>335.49</v>
      </c>
      <c r="C28" s="20" t="s">
        <v>89</v>
      </c>
      <c r="D28" s="46">
        <v>0</v>
      </c>
      <c r="E28" s="46">
        <v>42388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42388</v>
      </c>
      <c r="O28" s="47">
        <f t="shared" si="1"/>
        <v>6.766922094508302</v>
      </c>
      <c r="P28" s="9"/>
    </row>
    <row r="29" spans="1:16" ht="15">
      <c r="A29" s="12"/>
      <c r="B29" s="25">
        <v>337.2</v>
      </c>
      <c r="C29" s="20" t="s">
        <v>90</v>
      </c>
      <c r="D29" s="46">
        <v>27000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27000</v>
      </c>
      <c r="O29" s="47">
        <f t="shared" si="1"/>
        <v>4.310344827586207</v>
      </c>
      <c r="P29" s="9"/>
    </row>
    <row r="30" spans="1:16" ht="15">
      <c r="A30" s="12"/>
      <c r="B30" s="25">
        <v>337.7</v>
      </c>
      <c r="C30" s="20" t="s">
        <v>25</v>
      </c>
      <c r="D30" s="46">
        <v>0</v>
      </c>
      <c r="E30" s="46">
        <v>724516</v>
      </c>
      <c r="F30" s="46">
        <v>0</v>
      </c>
      <c r="G30" s="46">
        <v>850287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1574803</v>
      </c>
      <c r="O30" s="47">
        <f t="shared" si="1"/>
        <v>251.4053320561941</v>
      </c>
      <c r="P30" s="9"/>
    </row>
    <row r="31" spans="1:16" ht="15.75">
      <c r="A31" s="29" t="s">
        <v>31</v>
      </c>
      <c r="B31" s="30"/>
      <c r="C31" s="31"/>
      <c r="D31" s="32">
        <f aca="true" t="shared" si="7" ref="D31:M31">SUM(D32:D37)</f>
        <v>1237307</v>
      </c>
      <c r="E31" s="32">
        <f t="shared" si="7"/>
        <v>5570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4406750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>SUM(D31:M31)</f>
        <v>5649627</v>
      </c>
      <c r="O31" s="45">
        <f t="shared" si="1"/>
        <v>901.9200191570882</v>
      </c>
      <c r="P31" s="10"/>
    </row>
    <row r="32" spans="1:16" ht="15">
      <c r="A32" s="12"/>
      <c r="B32" s="25">
        <v>341.9</v>
      </c>
      <c r="C32" s="20" t="s">
        <v>91</v>
      </c>
      <c r="D32" s="46">
        <v>22052</v>
      </c>
      <c r="E32" s="46">
        <v>5570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8" ref="N32:N37">SUM(D32:M32)</f>
        <v>27622</v>
      </c>
      <c r="O32" s="47">
        <f t="shared" si="1"/>
        <v>4.409642401021712</v>
      </c>
      <c r="P32" s="9"/>
    </row>
    <row r="33" spans="1:16" ht="15">
      <c r="A33" s="12"/>
      <c r="B33" s="25">
        <v>343.3</v>
      </c>
      <c r="C33" s="20" t="s">
        <v>35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4406750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4406750</v>
      </c>
      <c r="O33" s="47">
        <f t="shared" si="1"/>
        <v>703.5041507024266</v>
      </c>
      <c r="P33" s="9"/>
    </row>
    <row r="34" spans="1:16" ht="15">
      <c r="A34" s="12"/>
      <c r="B34" s="25">
        <v>343.4</v>
      </c>
      <c r="C34" s="20" t="s">
        <v>92</v>
      </c>
      <c r="D34" s="46">
        <v>51457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51457</v>
      </c>
      <c r="O34" s="47">
        <f t="shared" si="1"/>
        <v>8.214719029374201</v>
      </c>
      <c r="P34" s="9"/>
    </row>
    <row r="35" spans="1:16" ht="15">
      <c r="A35" s="12"/>
      <c r="B35" s="25">
        <v>344.5</v>
      </c>
      <c r="C35" s="20" t="s">
        <v>93</v>
      </c>
      <c r="D35" s="46">
        <v>987372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987372</v>
      </c>
      <c r="O35" s="47">
        <f t="shared" si="1"/>
        <v>157.6264367816092</v>
      </c>
      <c r="P35" s="9"/>
    </row>
    <row r="36" spans="1:16" ht="15">
      <c r="A36" s="12"/>
      <c r="B36" s="25">
        <v>344.9</v>
      </c>
      <c r="C36" s="20" t="s">
        <v>94</v>
      </c>
      <c r="D36" s="46">
        <v>50409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50409</v>
      </c>
      <c r="O36" s="47">
        <f t="shared" si="1"/>
        <v>8.047413793103448</v>
      </c>
      <c r="P36" s="9"/>
    </row>
    <row r="37" spans="1:16" ht="15">
      <c r="A37" s="12"/>
      <c r="B37" s="25">
        <v>347.2</v>
      </c>
      <c r="C37" s="20" t="s">
        <v>95</v>
      </c>
      <c r="D37" s="46">
        <v>126017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126017</v>
      </c>
      <c r="O37" s="47">
        <f t="shared" si="1"/>
        <v>20.117656449553003</v>
      </c>
      <c r="P37" s="9"/>
    </row>
    <row r="38" spans="1:16" ht="15.75">
      <c r="A38" s="29" t="s">
        <v>32</v>
      </c>
      <c r="B38" s="30"/>
      <c r="C38" s="31"/>
      <c r="D38" s="32">
        <f aca="true" t="shared" si="9" ref="D38:M38">SUM(D39:D39)</f>
        <v>7017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aca="true" t="shared" si="10" ref="N38:N48">SUM(D38:M38)</f>
        <v>7017</v>
      </c>
      <c r="O38" s="45">
        <f t="shared" si="1"/>
        <v>1.1202107279693487</v>
      </c>
      <c r="P38" s="10"/>
    </row>
    <row r="39" spans="1:16" ht="15">
      <c r="A39" s="13"/>
      <c r="B39" s="39">
        <v>359</v>
      </c>
      <c r="C39" s="21" t="s">
        <v>41</v>
      </c>
      <c r="D39" s="46">
        <v>7017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7017</v>
      </c>
      <c r="O39" s="47">
        <f t="shared" si="1"/>
        <v>1.1202107279693487</v>
      </c>
      <c r="P39" s="9"/>
    </row>
    <row r="40" spans="1:16" ht="15.75">
      <c r="A40" s="29" t="s">
        <v>3</v>
      </c>
      <c r="B40" s="30"/>
      <c r="C40" s="31"/>
      <c r="D40" s="32">
        <f aca="true" t="shared" si="11" ref="D40:M40">SUM(D41:D45)</f>
        <v>205811</v>
      </c>
      <c r="E40" s="32">
        <f t="shared" si="11"/>
        <v>40978</v>
      </c>
      <c r="F40" s="32">
        <f t="shared" si="11"/>
        <v>0</v>
      </c>
      <c r="G40" s="32">
        <f t="shared" si="11"/>
        <v>0</v>
      </c>
      <c r="H40" s="32">
        <f t="shared" si="11"/>
        <v>0</v>
      </c>
      <c r="I40" s="32">
        <f t="shared" si="11"/>
        <v>0</v>
      </c>
      <c r="J40" s="32">
        <f t="shared" si="11"/>
        <v>0</v>
      </c>
      <c r="K40" s="32">
        <f t="shared" si="11"/>
        <v>0</v>
      </c>
      <c r="L40" s="32">
        <f t="shared" si="11"/>
        <v>0</v>
      </c>
      <c r="M40" s="32">
        <f t="shared" si="11"/>
        <v>0</v>
      </c>
      <c r="N40" s="32">
        <f t="shared" si="10"/>
        <v>246789</v>
      </c>
      <c r="O40" s="45">
        <f t="shared" si="1"/>
        <v>39.39798850574713</v>
      </c>
      <c r="P40" s="10"/>
    </row>
    <row r="41" spans="1:16" ht="15">
      <c r="A41" s="12"/>
      <c r="B41" s="25">
        <v>361.1</v>
      </c>
      <c r="C41" s="20" t="s">
        <v>42</v>
      </c>
      <c r="D41" s="46">
        <v>322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322</v>
      </c>
      <c r="O41" s="47">
        <f t="shared" si="1"/>
        <v>0.05140485312899106</v>
      </c>
      <c r="P41" s="9"/>
    </row>
    <row r="42" spans="1:16" ht="15">
      <c r="A42" s="12"/>
      <c r="B42" s="25">
        <v>361.3</v>
      </c>
      <c r="C42" s="20" t="s">
        <v>96</v>
      </c>
      <c r="D42" s="46">
        <v>82912</v>
      </c>
      <c r="E42" s="46">
        <v>40978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123890</v>
      </c>
      <c r="O42" s="47">
        <f t="shared" si="1"/>
        <v>19.77809706257982</v>
      </c>
      <c r="P42" s="9"/>
    </row>
    <row r="43" spans="1:16" ht="15">
      <c r="A43" s="12"/>
      <c r="B43" s="25">
        <v>365</v>
      </c>
      <c r="C43" s="20" t="s">
        <v>104</v>
      </c>
      <c r="D43" s="46">
        <v>40098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40098</v>
      </c>
      <c r="O43" s="47">
        <f t="shared" si="1"/>
        <v>6.4013409961685825</v>
      </c>
      <c r="P43" s="9"/>
    </row>
    <row r="44" spans="1:16" ht="15">
      <c r="A44" s="12"/>
      <c r="B44" s="25">
        <v>366</v>
      </c>
      <c r="C44" s="20" t="s">
        <v>43</v>
      </c>
      <c r="D44" s="46">
        <v>42748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42748</v>
      </c>
      <c r="O44" s="47">
        <f t="shared" si="1"/>
        <v>6.824393358876118</v>
      </c>
      <c r="P44" s="9"/>
    </row>
    <row r="45" spans="1:16" ht="15">
      <c r="A45" s="12"/>
      <c r="B45" s="25">
        <v>369.9</v>
      </c>
      <c r="C45" s="20" t="s">
        <v>44</v>
      </c>
      <c r="D45" s="46">
        <v>39731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39731</v>
      </c>
      <c r="O45" s="47">
        <f t="shared" si="1"/>
        <v>6.342752234993615</v>
      </c>
      <c r="P45" s="9"/>
    </row>
    <row r="46" spans="1:16" ht="15.75">
      <c r="A46" s="29" t="s">
        <v>33</v>
      </c>
      <c r="B46" s="30"/>
      <c r="C46" s="31"/>
      <c r="D46" s="32">
        <f aca="true" t="shared" si="12" ref="D46:M46">SUM(D47:D47)</f>
        <v>1033590</v>
      </c>
      <c r="E46" s="32">
        <f t="shared" si="12"/>
        <v>0</v>
      </c>
      <c r="F46" s="32">
        <f t="shared" si="12"/>
        <v>0</v>
      </c>
      <c r="G46" s="32">
        <f t="shared" si="12"/>
        <v>7930</v>
      </c>
      <c r="H46" s="32">
        <f t="shared" si="12"/>
        <v>0</v>
      </c>
      <c r="I46" s="32">
        <f t="shared" si="12"/>
        <v>0</v>
      </c>
      <c r="J46" s="32">
        <f t="shared" si="12"/>
        <v>0</v>
      </c>
      <c r="K46" s="32">
        <f t="shared" si="12"/>
        <v>0</v>
      </c>
      <c r="L46" s="32">
        <f t="shared" si="12"/>
        <v>0</v>
      </c>
      <c r="M46" s="32">
        <f t="shared" si="12"/>
        <v>0</v>
      </c>
      <c r="N46" s="32">
        <f t="shared" si="10"/>
        <v>1041520</v>
      </c>
      <c r="O46" s="45">
        <f t="shared" si="1"/>
        <v>166.2707535121328</v>
      </c>
      <c r="P46" s="9"/>
    </row>
    <row r="47" spans="1:16" ht="15.75" thickBot="1">
      <c r="A47" s="12"/>
      <c r="B47" s="25">
        <v>381</v>
      </c>
      <c r="C47" s="20" t="s">
        <v>45</v>
      </c>
      <c r="D47" s="46">
        <v>1033590</v>
      </c>
      <c r="E47" s="46">
        <v>0</v>
      </c>
      <c r="F47" s="46">
        <v>0</v>
      </c>
      <c r="G47" s="46">
        <v>7930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1041520</v>
      </c>
      <c r="O47" s="47">
        <f t="shared" si="1"/>
        <v>166.2707535121328</v>
      </c>
      <c r="P47" s="9"/>
    </row>
    <row r="48" spans="1:119" ht="16.5" thickBot="1">
      <c r="A48" s="14" t="s">
        <v>39</v>
      </c>
      <c r="B48" s="23"/>
      <c r="C48" s="22"/>
      <c r="D48" s="15">
        <f aca="true" t="shared" si="13" ref="D48:M48">SUM(D5,D13,D19,D31,D38,D40,D46)</f>
        <v>7380103</v>
      </c>
      <c r="E48" s="15">
        <f t="shared" si="13"/>
        <v>1309788</v>
      </c>
      <c r="F48" s="15">
        <f t="shared" si="13"/>
        <v>0</v>
      </c>
      <c r="G48" s="15">
        <f t="shared" si="13"/>
        <v>1146339</v>
      </c>
      <c r="H48" s="15">
        <f t="shared" si="13"/>
        <v>0</v>
      </c>
      <c r="I48" s="15">
        <f t="shared" si="13"/>
        <v>4406750</v>
      </c>
      <c r="J48" s="15">
        <f t="shared" si="13"/>
        <v>0</v>
      </c>
      <c r="K48" s="15">
        <f t="shared" si="13"/>
        <v>0</v>
      </c>
      <c r="L48" s="15">
        <f t="shared" si="13"/>
        <v>0</v>
      </c>
      <c r="M48" s="15">
        <f t="shared" si="13"/>
        <v>0</v>
      </c>
      <c r="N48" s="15">
        <f t="shared" si="10"/>
        <v>14242980</v>
      </c>
      <c r="O48" s="38">
        <f t="shared" si="1"/>
        <v>2273.7835249042146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 ht="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 ht="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105</v>
      </c>
      <c r="M50" s="48"/>
      <c r="N50" s="48"/>
      <c r="O50" s="43">
        <v>6264</v>
      </c>
    </row>
    <row r="51" spans="1:15" ht="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61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sheetProtection/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48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3412053</v>
      </c>
      <c r="E5" s="27">
        <f t="shared" si="0"/>
        <v>352822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3764875</v>
      </c>
      <c r="O5" s="33">
        <f aca="true" t="shared" si="1" ref="O5:O49">(N5/O$51)</f>
        <v>602.38</v>
      </c>
      <c r="P5" s="6"/>
    </row>
    <row r="6" spans="1:16" ht="15">
      <c r="A6" s="12"/>
      <c r="B6" s="25">
        <v>311</v>
      </c>
      <c r="C6" s="20" t="s">
        <v>2</v>
      </c>
      <c r="D6" s="46">
        <v>1823023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1823023</v>
      </c>
      <c r="O6" s="47">
        <f t="shared" si="1"/>
        <v>291.68368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205498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205498</v>
      </c>
      <c r="O7" s="47">
        <f t="shared" si="1"/>
        <v>32.87968</v>
      </c>
      <c r="P7" s="9"/>
    </row>
    <row r="8" spans="1:16" ht="15">
      <c r="A8" s="12"/>
      <c r="B8" s="25">
        <v>312.42</v>
      </c>
      <c r="C8" s="20" t="s">
        <v>76</v>
      </c>
      <c r="D8" s="46">
        <v>0</v>
      </c>
      <c r="E8" s="46">
        <v>147324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147324</v>
      </c>
      <c r="O8" s="47">
        <f t="shared" si="1"/>
        <v>23.57184</v>
      </c>
      <c r="P8" s="9"/>
    </row>
    <row r="9" spans="1:16" ht="15">
      <c r="A9" s="12"/>
      <c r="B9" s="25">
        <v>314.1</v>
      </c>
      <c r="C9" s="20" t="s">
        <v>77</v>
      </c>
      <c r="D9" s="46">
        <v>1004732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1004732</v>
      </c>
      <c r="O9" s="47">
        <f t="shared" si="1"/>
        <v>160.75712</v>
      </c>
      <c r="P9" s="9"/>
    </row>
    <row r="10" spans="1:16" ht="15">
      <c r="A10" s="12"/>
      <c r="B10" s="25">
        <v>314.4</v>
      </c>
      <c r="C10" s="20" t="s">
        <v>78</v>
      </c>
      <c r="D10" s="46">
        <v>7203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7203</v>
      </c>
      <c r="O10" s="47">
        <f t="shared" si="1"/>
        <v>1.15248</v>
      </c>
      <c r="P10" s="9"/>
    </row>
    <row r="11" spans="1:16" ht="15">
      <c r="A11" s="12"/>
      <c r="B11" s="25">
        <v>315</v>
      </c>
      <c r="C11" s="20" t="s">
        <v>79</v>
      </c>
      <c r="D11" s="46">
        <v>566916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566916</v>
      </c>
      <c r="O11" s="47">
        <f t="shared" si="1"/>
        <v>90.70656</v>
      </c>
      <c r="P11" s="9"/>
    </row>
    <row r="12" spans="1:16" ht="15">
      <c r="A12" s="12"/>
      <c r="B12" s="25">
        <v>316</v>
      </c>
      <c r="C12" s="20" t="s">
        <v>80</v>
      </c>
      <c r="D12" s="46">
        <v>10179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10179</v>
      </c>
      <c r="O12" s="47">
        <f t="shared" si="1"/>
        <v>1.62864</v>
      </c>
      <c r="P12" s="9"/>
    </row>
    <row r="13" spans="1:16" ht="15.75">
      <c r="A13" s="29" t="s">
        <v>12</v>
      </c>
      <c r="B13" s="30"/>
      <c r="C13" s="31"/>
      <c r="D13" s="32">
        <f aca="true" t="shared" si="3" ref="D13:M13">SUM(D14:D18)</f>
        <v>609006</v>
      </c>
      <c r="E13" s="32">
        <f t="shared" si="3"/>
        <v>58488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1">SUM(D13:M13)</f>
        <v>667494</v>
      </c>
      <c r="O13" s="45">
        <f t="shared" si="1"/>
        <v>106.79904</v>
      </c>
      <c r="P13" s="10"/>
    </row>
    <row r="14" spans="1:16" ht="15">
      <c r="A14" s="12"/>
      <c r="B14" s="25">
        <v>322</v>
      </c>
      <c r="C14" s="20" t="s">
        <v>0</v>
      </c>
      <c r="D14" s="46">
        <v>460419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460419</v>
      </c>
      <c r="O14" s="47">
        <f t="shared" si="1"/>
        <v>73.66704</v>
      </c>
      <c r="P14" s="9"/>
    </row>
    <row r="15" spans="1:16" ht="15">
      <c r="A15" s="12"/>
      <c r="B15" s="25">
        <v>323.7</v>
      </c>
      <c r="C15" s="20" t="s">
        <v>14</v>
      </c>
      <c r="D15" s="46">
        <v>82082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82082</v>
      </c>
      <c r="O15" s="47">
        <f t="shared" si="1"/>
        <v>13.13312</v>
      </c>
      <c r="P15" s="9"/>
    </row>
    <row r="16" spans="1:16" ht="15">
      <c r="A16" s="12"/>
      <c r="B16" s="25">
        <v>324.32</v>
      </c>
      <c r="C16" s="20" t="s">
        <v>16</v>
      </c>
      <c r="D16" s="46">
        <v>0</v>
      </c>
      <c r="E16" s="46">
        <v>42395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42395</v>
      </c>
      <c r="O16" s="47">
        <f t="shared" si="1"/>
        <v>6.7832</v>
      </c>
      <c r="P16" s="9"/>
    </row>
    <row r="17" spans="1:16" ht="15">
      <c r="A17" s="12"/>
      <c r="B17" s="25">
        <v>324.62</v>
      </c>
      <c r="C17" s="20" t="s">
        <v>17</v>
      </c>
      <c r="D17" s="46">
        <v>0</v>
      </c>
      <c r="E17" s="46">
        <v>16093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16093</v>
      </c>
      <c r="O17" s="47">
        <f t="shared" si="1"/>
        <v>2.57488</v>
      </c>
      <c r="P17" s="9"/>
    </row>
    <row r="18" spans="1:16" ht="15">
      <c r="A18" s="12"/>
      <c r="B18" s="25">
        <v>329</v>
      </c>
      <c r="C18" s="20" t="s">
        <v>20</v>
      </c>
      <c r="D18" s="46">
        <v>66505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66505</v>
      </c>
      <c r="O18" s="47">
        <f t="shared" si="1"/>
        <v>10.6408</v>
      </c>
      <c r="P18" s="9"/>
    </row>
    <row r="19" spans="1:16" ht="15.75">
      <c r="A19" s="29" t="s">
        <v>21</v>
      </c>
      <c r="B19" s="30"/>
      <c r="C19" s="31"/>
      <c r="D19" s="32">
        <f aca="true" t="shared" si="5" ref="D19:M19">SUM(D20:D31)</f>
        <v>760657</v>
      </c>
      <c r="E19" s="32">
        <f t="shared" si="5"/>
        <v>1056690</v>
      </c>
      <c r="F19" s="32">
        <f t="shared" si="5"/>
        <v>0</v>
      </c>
      <c r="G19" s="32">
        <f t="shared" si="5"/>
        <v>467491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2284838</v>
      </c>
      <c r="O19" s="45">
        <f t="shared" si="1"/>
        <v>365.57408</v>
      </c>
      <c r="P19" s="10"/>
    </row>
    <row r="20" spans="1:16" ht="15">
      <c r="A20" s="12"/>
      <c r="B20" s="25">
        <v>331.39</v>
      </c>
      <c r="C20" s="20" t="s">
        <v>82</v>
      </c>
      <c r="D20" s="46">
        <v>0</v>
      </c>
      <c r="E20" s="46">
        <v>422622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422622</v>
      </c>
      <c r="O20" s="47">
        <f t="shared" si="1"/>
        <v>67.61952</v>
      </c>
      <c r="P20" s="9"/>
    </row>
    <row r="21" spans="1:16" ht="15">
      <c r="A21" s="12"/>
      <c r="B21" s="25">
        <v>331.5</v>
      </c>
      <c r="C21" s="20" t="s">
        <v>83</v>
      </c>
      <c r="D21" s="46">
        <v>33574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33574</v>
      </c>
      <c r="O21" s="47">
        <f t="shared" si="1"/>
        <v>5.37184</v>
      </c>
      <c r="P21" s="9"/>
    </row>
    <row r="22" spans="1:16" ht="15">
      <c r="A22" s="12"/>
      <c r="B22" s="25">
        <v>334.39</v>
      </c>
      <c r="C22" s="20" t="s">
        <v>84</v>
      </c>
      <c r="D22" s="46">
        <v>10681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6" ref="N22:N28">SUM(D22:M22)</f>
        <v>10681</v>
      </c>
      <c r="O22" s="47">
        <f t="shared" si="1"/>
        <v>1.70896</v>
      </c>
      <c r="P22" s="9"/>
    </row>
    <row r="23" spans="1:16" ht="15">
      <c r="A23" s="12"/>
      <c r="B23" s="25">
        <v>334.7</v>
      </c>
      <c r="C23" s="20" t="s">
        <v>100</v>
      </c>
      <c r="D23" s="46">
        <v>0</v>
      </c>
      <c r="E23" s="46">
        <v>0</v>
      </c>
      <c r="F23" s="46">
        <v>0</v>
      </c>
      <c r="G23" s="46">
        <v>445000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445000</v>
      </c>
      <c r="O23" s="47">
        <f t="shared" si="1"/>
        <v>71.2</v>
      </c>
      <c r="P23" s="9"/>
    </row>
    <row r="24" spans="1:16" ht="15">
      <c r="A24" s="12"/>
      <c r="B24" s="25">
        <v>335.12</v>
      </c>
      <c r="C24" s="20" t="s">
        <v>85</v>
      </c>
      <c r="D24" s="46">
        <v>120241</v>
      </c>
      <c r="E24" s="46">
        <v>41235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161476</v>
      </c>
      <c r="O24" s="47">
        <f t="shared" si="1"/>
        <v>25.83616</v>
      </c>
      <c r="P24" s="9"/>
    </row>
    <row r="25" spans="1:16" ht="15">
      <c r="A25" s="12"/>
      <c r="B25" s="25">
        <v>335.14</v>
      </c>
      <c r="C25" s="20" t="s">
        <v>86</v>
      </c>
      <c r="D25" s="46">
        <v>11285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11285</v>
      </c>
      <c r="O25" s="47">
        <f t="shared" si="1"/>
        <v>1.8056</v>
      </c>
      <c r="P25" s="9"/>
    </row>
    <row r="26" spans="1:16" ht="15">
      <c r="A26" s="12"/>
      <c r="B26" s="25">
        <v>335.15</v>
      </c>
      <c r="C26" s="20" t="s">
        <v>87</v>
      </c>
      <c r="D26" s="46">
        <v>26501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26501</v>
      </c>
      <c r="O26" s="47">
        <f t="shared" si="1"/>
        <v>4.24016</v>
      </c>
      <c r="P26" s="9"/>
    </row>
    <row r="27" spans="1:16" ht="15">
      <c r="A27" s="12"/>
      <c r="B27" s="25">
        <v>335.18</v>
      </c>
      <c r="C27" s="20" t="s">
        <v>88</v>
      </c>
      <c r="D27" s="46">
        <v>485381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485381</v>
      </c>
      <c r="O27" s="47">
        <f t="shared" si="1"/>
        <v>77.66096</v>
      </c>
      <c r="P27" s="9"/>
    </row>
    <row r="28" spans="1:16" ht="15">
      <c r="A28" s="12"/>
      <c r="B28" s="25">
        <v>335.49</v>
      </c>
      <c r="C28" s="20" t="s">
        <v>89</v>
      </c>
      <c r="D28" s="46">
        <v>0</v>
      </c>
      <c r="E28" s="46">
        <v>9441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9441</v>
      </c>
      <c r="O28" s="47">
        <f t="shared" si="1"/>
        <v>1.51056</v>
      </c>
      <c r="P28" s="9"/>
    </row>
    <row r="29" spans="1:16" ht="15">
      <c r="A29" s="12"/>
      <c r="B29" s="25">
        <v>337.2</v>
      </c>
      <c r="C29" s="20" t="s">
        <v>90</v>
      </c>
      <c r="D29" s="46">
        <v>27000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27000</v>
      </c>
      <c r="O29" s="47">
        <f t="shared" si="1"/>
        <v>4.32</v>
      </c>
      <c r="P29" s="9"/>
    </row>
    <row r="30" spans="1:16" ht="15">
      <c r="A30" s="12"/>
      <c r="B30" s="25">
        <v>337.4</v>
      </c>
      <c r="C30" s="20" t="s">
        <v>57</v>
      </c>
      <c r="D30" s="46">
        <v>18065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18065</v>
      </c>
      <c r="O30" s="47">
        <f t="shared" si="1"/>
        <v>2.8904</v>
      </c>
      <c r="P30" s="9"/>
    </row>
    <row r="31" spans="1:16" ht="15">
      <c r="A31" s="12"/>
      <c r="B31" s="25">
        <v>337.7</v>
      </c>
      <c r="C31" s="20" t="s">
        <v>25</v>
      </c>
      <c r="D31" s="46">
        <v>27929</v>
      </c>
      <c r="E31" s="46">
        <v>583392</v>
      </c>
      <c r="F31" s="46">
        <v>0</v>
      </c>
      <c r="G31" s="46">
        <v>22491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633812</v>
      </c>
      <c r="O31" s="47">
        <f t="shared" si="1"/>
        <v>101.40992</v>
      </c>
      <c r="P31" s="9"/>
    </row>
    <row r="32" spans="1:16" ht="15.75">
      <c r="A32" s="29" t="s">
        <v>31</v>
      </c>
      <c r="B32" s="30"/>
      <c r="C32" s="31"/>
      <c r="D32" s="32">
        <f aca="true" t="shared" si="7" ref="D32:M32">SUM(D33:D38)</f>
        <v>942191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4199929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5142120</v>
      </c>
      <c r="O32" s="45">
        <f t="shared" si="1"/>
        <v>822.7392</v>
      </c>
      <c r="P32" s="10"/>
    </row>
    <row r="33" spans="1:16" ht="15">
      <c r="A33" s="12"/>
      <c r="B33" s="25">
        <v>341.9</v>
      </c>
      <c r="C33" s="20" t="s">
        <v>91</v>
      </c>
      <c r="D33" s="46">
        <v>6329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8" ref="N33:N38">SUM(D33:M33)</f>
        <v>6329</v>
      </c>
      <c r="O33" s="47">
        <f t="shared" si="1"/>
        <v>1.01264</v>
      </c>
      <c r="P33" s="9"/>
    </row>
    <row r="34" spans="1:16" ht="15">
      <c r="A34" s="12"/>
      <c r="B34" s="25">
        <v>343.3</v>
      </c>
      <c r="C34" s="20" t="s">
        <v>35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4199929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4199929</v>
      </c>
      <c r="O34" s="47">
        <f t="shared" si="1"/>
        <v>671.98864</v>
      </c>
      <c r="P34" s="9"/>
    </row>
    <row r="35" spans="1:16" ht="15">
      <c r="A35" s="12"/>
      <c r="B35" s="25">
        <v>343.4</v>
      </c>
      <c r="C35" s="20" t="s">
        <v>92</v>
      </c>
      <c r="D35" s="46">
        <v>47696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47696</v>
      </c>
      <c r="O35" s="47">
        <f t="shared" si="1"/>
        <v>7.63136</v>
      </c>
      <c r="P35" s="9"/>
    </row>
    <row r="36" spans="1:16" ht="15">
      <c r="A36" s="12"/>
      <c r="B36" s="25">
        <v>344.5</v>
      </c>
      <c r="C36" s="20" t="s">
        <v>93</v>
      </c>
      <c r="D36" s="46">
        <v>703486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703486</v>
      </c>
      <c r="O36" s="47">
        <f t="shared" si="1"/>
        <v>112.55776</v>
      </c>
      <c r="P36" s="9"/>
    </row>
    <row r="37" spans="1:16" ht="15">
      <c r="A37" s="12"/>
      <c r="B37" s="25">
        <v>344.9</v>
      </c>
      <c r="C37" s="20" t="s">
        <v>94</v>
      </c>
      <c r="D37" s="46">
        <v>52672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52672</v>
      </c>
      <c r="O37" s="47">
        <f t="shared" si="1"/>
        <v>8.42752</v>
      </c>
      <c r="P37" s="9"/>
    </row>
    <row r="38" spans="1:16" ht="15">
      <c r="A38" s="12"/>
      <c r="B38" s="25">
        <v>347.2</v>
      </c>
      <c r="C38" s="20" t="s">
        <v>95</v>
      </c>
      <c r="D38" s="46">
        <v>132008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132008</v>
      </c>
      <c r="O38" s="47">
        <f t="shared" si="1"/>
        <v>21.12128</v>
      </c>
      <c r="P38" s="9"/>
    </row>
    <row r="39" spans="1:16" ht="15.75">
      <c r="A39" s="29" t="s">
        <v>32</v>
      </c>
      <c r="B39" s="30"/>
      <c r="C39" s="31"/>
      <c r="D39" s="32">
        <f aca="true" t="shared" si="9" ref="D39:M39">SUM(D40:D40)</f>
        <v>9555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aca="true" t="shared" si="10" ref="N39:N49">SUM(D39:M39)</f>
        <v>9555</v>
      </c>
      <c r="O39" s="45">
        <f t="shared" si="1"/>
        <v>1.5288</v>
      </c>
      <c r="P39" s="10"/>
    </row>
    <row r="40" spans="1:16" ht="15">
      <c r="A40" s="13"/>
      <c r="B40" s="39">
        <v>359</v>
      </c>
      <c r="C40" s="21" t="s">
        <v>41</v>
      </c>
      <c r="D40" s="46">
        <v>9555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9555</v>
      </c>
      <c r="O40" s="47">
        <f t="shared" si="1"/>
        <v>1.5288</v>
      </c>
      <c r="P40" s="9"/>
    </row>
    <row r="41" spans="1:16" ht="15.75">
      <c r="A41" s="29" t="s">
        <v>3</v>
      </c>
      <c r="B41" s="30"/>
      <c r="C41" s="31"/>
      <c r="D41" s="32">
        <f aca="true" t="shared" si="11" ref="D41:M41">SUM(D42:D45)</f>
        <v>148392</v>
      </c>
      <c r="E41" s="32">
        <f t="shared" si="11"/>
        <v>36436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0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32">
        <f t="shared" si="11"/>
        <v>0</v>
      </c>
      <c r="N41" s="32">
        <f t="shared" si="10"/>
        <v>184828</v>
      </c>
      <c r="O41" s="45">
        <f t="shared" si="1"/>
        <v>29.57248</v>
      </c>
      <c r="P41" s="10"/>
    </row>
    <row r="42" spans="1:16" ht="15">
      <c r="A42" s="12"/>
      <c r="B42" s="25">
        <v>361.1</v>
      </c>
      <c r="C42" s="20" t="s">
        <v>42</v>
      </c>
      <c r="D42" s="46">
        <v>744</v>
      </c>
      <c r="E42" s="46">
        <v>212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956</v>
      </c>
      <c r="O42" s="47">
        <f t="shared" si="1"/>
        <v>0.15296</v>
      </c>
      <c r="P42" s="9"/>
    </row>
    <row r="43" spans="1:16" ht="15">
      <c r="A43" s="12"/>
      <c r="B43" s="25">
        <v>361.3</v>
      </c>
      <c r="C43" s="20" t="s">
        <v>96</v>
      </c>
      <c r="D43" s="46">
        <v>72858</v>
      </c>
      <c r="E43" s="46">
        <v>36224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109082</v>
      </c>
      <c r="O43" s="47">
        <f t="shared" si="1"/>
        <v>17.45312</v>
      </c>
      <c r="P43" s="9"/>
    </row>
    <row r="44" spans="1:16" ht="15">
      <c r="A44" s="12"/>
      <c r="B44" s="25">
        <v>366</v>
      </c>
      <c r="C44" s="20" t="s">
        <v>43</v>
      </c>
      <c r="D44" s="46">
        <v>19916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19916</v>
      </c>
      <c r="O44" s="47">
        <f t="shared" si="1"/>
        <v>3.18656</v>
      </c>
      <c r="P44" s="9"/>
    </row>
    <row r="45" spans="1:16" ht="15">
      <c r="A45" s="12"/>
      <c r="B45" s="25">
        <v>369.9</v>
      </c>
      <c r="C45" s="20" t="s">
        <v>44</v>
      </c>
      <c r="D45" s="46">
        <v>54874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54874</v>
      </c>
      <c r="O45" s="47">
        <f t="shared" si="1"/>
        <v>8.77984</v>
      </c>
      <c r="P45" s="9"/>
    </row>
    <row r="46" spans="1:16" ht="15.75">
      <c r="A46" s="29" t="s">
        <v>33</v>
      </c>
      <c r="B46" s="30"/>
      <c r="C46" s="31"/>
      <c r="D46" s="32">
        <f aca="true" t="shared" si="12" ref="D46:M46">SUM(D47:D48)</f>
        <v>182723</v>
      </c>
      <c r="E46" s="32">
        <f t="shared" si="12"/>
        <v>0</v>
      </c>
      <c r="F46" s="32">
        <f t="shared" si="12"/>
        <v>0</v>
      </c>
      <c r="G46" s="32">
        <f t="shared" si="12"/>
        <v>688312</v>
      </c>
      <c r="H46" s="32">
        <f t="shared" si="12"/>
        <v>0</v>
      </c>
      <c r="I46" s="32">
        <f t="shared" si="12"/>
        <v>1007</v>
      </c>
      <c r="J46" s="32">
        <f t="shared" si="12"/>
        <v>0</v>
      </c>
      <c r="K46" s="32">
        <f t="shared" si="12"/>
        <v>0</v>
      </c>
      <c r="L46" s="32">
        <f t="shared" si="12"/>
        <v>0</v>
      </c>
      <c r="M46" s="32">
        <f t="shared" si="12"/>
        <v>0</v>
      </c>
      <c r="N46" s="32">
        <f t="shared" si="10"/>
        <v>872042</v>
      </c>
      <c r="O46" s="45">
        <f t="shared" si="1"/>
        <v>139.52672</v>
      </c>
      <c r="P46" s="9"/>
    </row>
    <row r="47" spans="1:16" ht="15">
      <c r="A47" s="12"/>
      <c r="B47" s="25">
        <v>381</v>
      </c>
      <c r="C47" s="20" t="s">
        <v>45</v>
      </c>
      <c r="D47" s="46">
        <v>182723</v>
      </c>
      <c r="E47" s="46">
        <v>0</v>
      </c>
      <c r="F47" s="46">
        <v>0</v>
      </c>
      <c r="G47" s="46">
        <v>688312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871035</v>
      </c>
      <c r="O47" s="47">
        <f t="shared" si="1"/>
        <v>139.3656</v>
      </c>
      <c r="P47" s="9"/>
    </row>
    <row r="48" spans="1:16" ht="15.75" thickBot="1">
      <c r="A48" s="12"/>
      <c r="B48" s="25">
        <v>389.1</v>
      </c>
      <c r="C48" s="20" t="s">
        <v>97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1007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1007</v>
      </c>
      <c r="O48" s="47">
        <f t="shared" si="1"/>
        <v>0.16112</v>
      </c>
      <c r="P48" s="9"/>
    </row>
    <row r="49" spans="1:119" ht="16.5" thickBot="1">
      <c r="A49" s="14" t="s">
        <v>39</v>
      </c>
      <c r="B49" s="23"/>
      <c r="C49" s="22"/>
      <c r="D49" s="15">
        <f aca="true" t="shared" si="13" ref="D49:M49">SUM(D5,D13,D19,D32,D39,D41,D46)</f>
        <v>6064577</v>
      </c>
      <c r="E49" s="15">
        <f t="shared" si="13"/>
        <v>1504436</v>
      </c>
      <c r="F49" s="15">
        <f t="shared" si="13"/>
        <v>0</v>
      </c>
      <c r="G49" s="15">
        <f t="shared" si="13"/>
        <v>1155803</v>
      </c>
      <c r="H49" s="15">
        <f t="shared" si="13"/>
        <v>0</v>
      </c>
      <c r="I49" s="15">
        <f t="shared" si="13"/>
        <v>4200936</v>
      </c>
      <c r="J49" s="15">
        <f t="shared" si="13"/>
        <v>0</v>
      </c>
      <c r="K49" s="15">
        <f t="shared" si="13"/>
        <v>0</v>
      </c>
      <c r="L49" s="15">
        <f t="shared" si="13"/>
        <v>0</v>
      </c>
      <c r="M49" s="15">
        <f t="shared" si="13"/>
        <v>0</v>
      </c>
      <c r="N49" s="15">
        <f t="shared" si="10"/>
        <v>12925752</v>
      </c>
      <c r="O49" s="38">
        <f t="shared" si="1"/>
        <v>2068.12032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5" ht="15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5" ht="15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101</v>
      </c>
      <c r="M51" s="48"/>
      <c r="N51" s="48"/>
      <c r="O51" s="43">
        <v>6250</v>
      </c>
    </row>
    <row r="52" spans="1:15" ht="15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5" ht="15.75" customHeight="1" thickBot="1">
      <c r="A53" s="52" t="s">
        <v>61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sheetProtection/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48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3311255</v>
      </c>
      <c r="E5" s="27">
        <f t="shared" si="0"/>
        <v>301668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3612923</v>
      </c>
      <c r="O5" s="33">
        <f aca="true" t="shared" si="1" ref="O5:O51">(N5/O$53)</f>
        <v>571.3938004111972</v>
      </c>
      <c r="P5" s="6"/>
    </row>
    <row r="6" spans="1:16" ht="15">
      <c r="A6" s="12"/>
      <c r="B6" s="25">
        <v>311</v>
      </c>
      <c r="C6" s="20" t="s">
        <v>2</v>
      </c>
      <c r="D6" s="46">
        <v>1836006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1836006</v>
      </c>
      <c r="O6" s="47">
        <f t="shared" si="1"/>
        <v>290.3694448837577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173262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173262</v>
      </c>
      <c r="O7" s="47">
        <f t="shared" si="1"/>
        <v>27.401866202751858</v>
      </c>
      <c r="P7" s="9"/>
    </row>
    <row r="8" spans="1:16" ht="15">
      <c r="A8" s="12"/>
      <c r="B8" s="25">
        <v>312.42</v>
      </c>
      <c r="C8" s="20" t="s">
        <v>76</v>
      </c>
      <c r="D8" s="46">
        <v>0</v>
      </c>
      <c r="E8" s="46">
        <v>128406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128406</v>
      </c>
      <c r="O8" s="47">
        <f t="shared" si="1"/>
        <v>20.307765301281037</v>
      </c>
      <c r="P8" s="9"/>
    </row>
    <row r="9" spans="1:16" ht="15">
      <c r="A9" s="12"/>
      <c r="B9" s="25">
        <v>314.1</v>
      </c>
      <c r="C9" s="20" t="s">
        <v>77</v>
      </c>
      <c r="D9" s="46">
        <v>907282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907282</v>
      </c>
      <c r="O9" s="47">
        <f t="shared" si="1"/>
        <v>143.48916653487268</v>
      </c>
      <c r="P9" s="9"/>
    </row>
    <row r="10" spans="1:16" ht="15">
      <c r="A10" s="12"/>
      <c r="B10" s="25">
        <v>314.4</v>
      </c>
      <c r="C10" s="20" t="s">
        <v>78</v>
      </c>
      <c r="D10" s="46">
        <v>7684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7684</v>
      </c>
      <c r="O10" s="47">
        <f t="shared" si="1"/>
        <v>1.2152459275660288</v>
      </c>
      <c r="P10" s="9"/>
    </row>
    <row r="11" spans="1:16" ht="15">
      <c r="A11" s="12"/>
      <c r="B11" s="25">
        <v>315</v>
      </c>
      <c r="C11" s="20" t="s">
        <v>79</v>
      </c>
      <c r="D11" s="46">
        <v>549389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549389</v>
      </c>
      <c r="O11" s="47">
        <f t="shared" si="1"/>
        <v>86.88739522378617</v>
      </c>
      <c r="P11" s="9"/>
    </row>
    <row r="12" spans="1:16" ht="15">
      <c r="A12" s="12"/>
      <c r="B12" s="25">
        <v>316</v>
      </c>
      <c r="C12" s="20" t="s">
        <v>80</v>
      </c>
      <c r="D12" s="46">
        <v>10894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10894</v>
      </c>
      <c r="O12" s="47">
        <f t="shared" si="1"/>
        <v>1.7229163371817175</v>
      </c>
      <c r="P12" s="9"/>
    </row>
    <row r="13" spans="1:16" ht="15.75">
      <c r="A13" s="29" t="s">
        <v>12</v>
      </c>
      <c r="B13" s="30"/>
      <c r="C13" s="31"/>
      <c r="D13" s="32">
        <f aca="true" t="shared" si="3" ref="D13:M13">SUM(D14:D20)</f>
        <v>600808</v>
      </c>
      <c r="E13" s="32">
        <f t="shared" si="3"/>
        <v>78298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3">SUM(D13:M13)</f>
        <v>679106</v>
      </c>
      <c r="O13" s="45">
        <f t="shared" si="1"/>
        <v>107.40249881385418</v>
      </c>
      <c r="P13" s="10"/>
    </row>
    <row r="14" spans="1:16" ht="15">
      <c r="A14" s="12"/>
      <c r="B14" s="25">
        <v>322</v>
      </c>
      <c r="C14" s="20" t="s">
        <v>0</v>
      </c>
      <c r="D14" s="46">
        <v>417710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417710</v>
      </c>
      <c r="O14" s="47">
        <f t="shared" si="1"/>
        <v>66.06199588802784</v>
      </c>
      <c r="P14" s="9"/>
    </row>
    <row r="15" spans="1:16" ht="15">
      <c r="A15" s="12"/>
      <c r="B15" s="25">
        <v>323.7</v>
      </c>
      <c r="C15" s="20" t="s">
        <v>14</v>
      </c>
      <c r="D15" s="46">
        <v>79133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79133</v>
      </c>
      <c r="O15" s="47">
        <f t="shared" si="1"/>
        <v>12.515103590068005</v>
      </c>
      <c r="P15" s="9"/>
    </row>
    <row r="16" spans="1:16" ht="15">
      <c r="A16" s="12"/>
      <c r="B16" s="25">
        <v>324.12</v>
      </c>
      <c r="C16" s="20" t="s">
        <v>15</v>
      </c>
      <c r="D16" s="46">
        <v>7274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7274</v>
      </c>
      <c r="O16" s="47">
        <f t="shared" si="1"/>
        <v>1.150403289577732</v>
      </c>
      <c r="P16" s="9"/>
    </row>
    <row r="17" spans="1:16" ht="15">
      <c r="A17" s="12"/>
      <c r="B17" s="25">
        <v>324.32</v>
      </c>
      <c r="C17" s="20" t="s">
        <v>16</v>
      </c>
      <c r="D17" s="46">
        <v>0</v>
      </c>
      <c r="E17" s="46">
        <v>52483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52483</v>
      </c>
      <c r="O17" s="47">
        <f t="shared" si="1"/>
        <v>8.30033212082872</v>
      </c>
      <c r="P17" s="9"/>
    </row>
    <row r="18" spans="1:16" ht="15">
      <c r="A18" s="12"/>
      <c r="B18" s="25">
        <v>324.62</v>
      </c>
      <c r="C18" s="20" t="s">
        <v>17</v>
      </c>
      <c r="D18" s="46">
        <v>0</v>
      </c>
      <c r="E18" s="46">
        <v>25815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25815</v>
      </c>
      <c r="O18" s="47">
        <f t="shared" si="1"/>
        <v>4.082713901628973</v>
      </c>
      <c r="P18" s="9"/>
    </row>
    <row r="19" spans="1:16" ht="15">
      <c r="A19" s="12"/>
      <c r="B19" s="25">
        <v>324.72</v>
      </c>
      <c r="C19" s="20" t="s">
        <v>81</v>
      </c>
      <c r="D19" s="46">
        <v>31681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31681</v>
      </c>
      <c r="O19" s="47">
        <f t="shared" si="1"/>
        <v>5.01043808318836</v>
      </c>
      <c r="P19" s="9"/>
    </row>
    <row r="20" spans="1:16" ht="15">
      <c r="A20" s="12"/>
      <c r="B20" s="25">
        <v>329</v>
      </c>
      <c r="C20" s="20" t="s">
        <v>20</v>
      </c>
      <c r="D20" s="46">
        <v>65010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65010</v>
      </c>
      <c r="O20" s="47">
        <f t="shared" si="1"/>
        <v>10.281511940534557</v>
      </c>
      <c r="P20" s="9"/>
    </row>
    <row r="21" spans="1:16" ht="15.75">
      <c r="A21" s="29" t="s">
        <v>21</v>
      </c>
      <c r="B21" s="30"/>
      <c r="C21" s="31"/>
      <c r="D21" s="32">
        <f aca="true" t="shared" si="5" ref="D21:M21">SUM(D22:D33)</f>
        <v>779856</v>
      </c>
      <c r="E21" s="32">
        <f t="shared" si="5"/>
        <v>459899</v>
      </c>
      <c r="F21" s="32">
        <f t="shared" si="5"/>
        <v>0</v>
      </c>
      <c r="G21" s="32">
        <f t="shared" si="5"/>
        <v>249944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1489699</v>
      </c>
      <c r="O21" s="45">
        <f t="shared" si="1"/>
        <v>235.60003163055512</v>
      </c>
      <c r="P21" s="10"/>
    </row>
    <row r="22" spans="1:16" ht="15">
      <c r="A22" s="12"/>
      <c r="B22" s="25">
        <v>331.39</v>
      </c>
      <c r="C22" s="20" t="s">
        <v>82</v>
      </c>
      <c r="D22" s="46">
        <v>49868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49868</v>
      </c>
      <c r="O22" s="47">
        <f t="shared" si="1"/>
        <v>7.886762612683853</v>
      </c>
      <c r="P22" s="9"/>
    </row>
    <row r="23" spans="1:16" ht="15">
      <c r="A23" s="12"/>
      <c r="B23" s="25">
        <v>331.5</v>
      </c>
      <c r="C23" s="20" t="s">
        <v>83</v>
      </c>
      <c r="D23" s="46">
        <v>43157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43157</v>
      </c>
      <c r="O23" s="47">
        <f t="shared" si="1"/>
        <v>6.825399335758343</v>
      </c>
      <c r="P23" s="9"/>
    </row>
    <row r="24" spans="1:16" ht="15">
      <c r="A24" s="12"/>
      <c r="B24" s="25">
        <v>334.39</v>
      </c>
      <c r="C24" s="20" t="s">
        <v>84</v>
      </c>
      <c r="D24" s="46">
        <v>11276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6" ref="N24:N29">SUM(D24:M24)</f>
        <v>11276</v>
      </c>
      <c r="O24" s="47">
        <f t="shared" si="1"/>
        <v>1.7833306974537404</v>
      </c>
      <c r="P24" s="9"/>
    </row>
    <row r="25" spans="1:16" ht="15">
      <c r="A25" s="12"/>
      <c r="B25" s="25">
        <v>335.12</v>
      </c>
      <c r="C25" s="20" t="s">
        <v>85</v>
      </c>
      <c r="D25" s="46">
        <v>105345</v>
      </c>
      <c r="E25" s="46">
        <v>37751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143096</v>
      </c>
      <c r="O25" s="47">
        <f t="shared" si="1"/>
        <v>22.631029574569034</v>
      </c>
      <c r="P25" s="9"/>
    </row>
    <row r="26" spans="1:16" ht="15">
      <c r="A26" s="12"/>
      <c r="B26" s="25">
        <v>335.14</v>
      </c>
      <c r="C26" s="20" t="s">
        <v>86</v>
      </c>
      <c r="D26" s="46">
        <v>13410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13410</v>
      </c>
      <c r="O26" s="47">
        <f t="shared" si="1"/>
        <v>2.1208287205440457</v>
      </c>
      <c r="P26" s="9"/>
    </row>
    <row r="27" spans="1:16" ht="15">
      <c r="A27" s="12"/>
      <c r="B27" s="25">
        <v>335.15</v>
      </c>
      <c r="C27" s="20" t="s">
        <v>87</v>
      </c>
      <c r="D27" s="46">
        <v>30049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30049</v>
      </c>
      <c r="O27" s="47">
        <f t="shared" si="1"/>
        <v>4.7523327534398225</v>
      </c>
      <c r="P27" s="9"/>
    </row>
    <row r="28" spans="1:16" ht="15">
      <c r="A28" s="12"/>
      <c r="B28" s="25">
        <v>335.18</v>
      </c>
      <c r="C28" s="20" t="s">
        <v>88</v>
      </c>
      <c r="D28" s="46">
        <v>453708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453708</v>
      </c>
      <c r="O28" s="47">
        <f t="shared" si="1"/>
        <v>71.75517950340029</v>
      </c>
      <c r="P28" s="9"/>
    </row>
    <row r="29" spans="1:16" ht="15">
      <c r="A29" s="12"/>
      <c r="B29" s="25">
        <v>335.49</v>
      </c>
      <c r="C29" s="20" t="s">
        <v>89</v>
      </c>
      <c r="D29" s="46">
        <v>0</v>
      </c>
      <c r="E29" s="46">
        <v>9472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9472</v>
      </c>
      <c r="O29" s="47">
        <f t="shared" si="1"/>
        <v>1.498023090305235</v>
      </c>
      <c r="P29" s="9"/>
    </row>
    <row r="30" spans="1:16" ht="15">
      <c r="A30" s="12"/>
      <c r="B30" s="25">
        <v>337.2</v>
      </c>
      <c r="C30" s="20" t="s">
        <v>90</v>
      </c>
      <c r="D30" s="46">
        <v>63883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63883</v>
      </c>
      <c r="O30" s="47">
        <f t="shared" si="1"/>
        <v>10.103273762454531</v>
      </c>
      <c r="P30" s="9"/>
    </row>
    <row r="31" spans="1:16" ht="15">
      <c r="A31" s="12"/>
      <c r="B31" s="25">
        <v>337.4</v>
      </c>
      <c r="C31" s="20" t="s">
        <v>57</v>
      </c>
      <c r="D31" s="46">
        <v>9003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9003</v>
      </c>
      <c r="O31" s="47">
        <f t="shared" si="1"/>
        <v>1.4238494385576468</v>
      </c>
      <c r="P31" s="9"/>
    </row>
    <row r="32" spans="1:16" ht="15">
      <c r="A32" s="12"/>
      <c r="B32" s="25">
        <v>337.7</v>
      </c>
      <c r="C32" s="20" t="s">
        <v>25</v>
      </c>
      <c r="D32" s="46">
        <v>157</v>
      </c>
      <c r="E32" s="46">
        <v>412676</v>
      </c>
      <c r="F32" s="46">
        <v>0</v>
      </c>
      <c r="G32" s="46">
        <v>91441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504274</v>
      </c>
      <c r="O32" s="47">
        <f t="shared" si="1"/>
        <v>79.75233275343982</v>
      </c>
      <c r="P32" s="9"/>
    </row>
    <row r="33" spans="1:16" ht="15">
      <c r="A33" s="12"/>
      <c r="B33" s="25">
        <v>337.9</v>
      </c>
      <c r="C33" s="20" t="s">
        <v>26</v>
      </c>
      <c r="D33" s="46">
        <v>0</v>
      </c>
      <c r="E33" s="46">
        <v>0</v>
      </c>
      <c r="F33" s="46">
        <v>0</v>
      </c>
      <c r="G33" s="46">
        <v>158503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158503</v>
      </c>
      <c r="O33" s="47">
        <f t="shared" si="1"/>
        <v>25.067689387948757</v>
      </c>
      <c r="P33" s="9"/>
    </row>
    <row r="34" spans="1:16" ht="15.75">
      <c r="A34" s="29" t="s">
        <v>31</v>
      </c>
      <c r="B34" s="30"/>
      <c r="C34" s="31"/>
      <c r="D34" s="32">
        <f aca="true" t="shared" si="7" ref="D34:M34">SUM(D35:D40)</f>
        <v>847403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4087046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4934449</v>
      </c>
      <c r="O34" s="45">
        <f t="shared" si="1"/>
        <v>780.3968053139332</v>
      </c>
      <c r="P34" s="10"/>
    </row>
    <row r="35" spans="1:16" ht="15">
      <c r="A35" s="12"/>
      <c r="B35" s="25">
        <v>341.9</v>
      </c>
      <c r="C35" s="20" t="s">
        <v>91</v>
      </c>
      <c r="D35" s="46">
        <v>10293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8" ref="N35:N40">SUM(D35:M35)</f>
        <v>10293</v>
      </c>
      <c r="O35" s="47">
        <f t="shared" si="1"/>
        <v>1.6278665190574095</v>
      </c>
      <c r="P35" s="9"/>
    </row>
    <row r="36" spans="1:16" ht="15">
      <c r="A36" s="12"/>
      <c r="B36" s="25">
        <v>343.3</v>
      </c>
      <c r="C36" s="20" t="s">
        <v>35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4087046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4087046</v>
      </c>
      <c r="O36" s="47">
        <f t="shared" si="1"/>
        <v>646.377668828088</v>
      </c>
      <c r="P36" s="9"/>
    </row>
    <row r="37" spans="1:16" ht="15">
      <c r="A37" s="12"/>
      <c r="B37" s="25">
        <v>343.4</v>
      </c>
      <c r="C37" s="20" t="s">
        <v>92</v>
      </c>
      <c r="D37" s="46">
        <v>34539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34539</v>
      </c>
      <c r="O37" s="47">
        <f t="shared" si="1"/>
        <v>5.462438715799462</v>
      </c>
      <c r="P37" s="9"/>
    </row>
    <row r="38" spans="1:16" ht="15">
      <c r="A38" s="12"/>
      <c r="B38" s="25">
        <v>344.5</v>
      </c>
      <c r="C38" s="20" t="s">
        <v>93</v>
      </c>
      <c r="D38" s="46">
        <v>615633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615633</v>
      </c>
      <c r="O38" s="47">
        <f t="shared" si="1"/>
        <v>97.36406768938795</v>
      </c>
      <c r="P38" s="9"/>
    </row>
    <row r="39" spans="1:16" ht="15">
      <c r="A39" s="12"/>
      <c r="B39" s="25">
        <v>344.9</v>
      </c>
      <c r="C39" s="20" t="s">
        <v>94</v>
      </c>
      <c r="D39" s="46">
        <v>44899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44899</v>
      </c>
      <c r="O39" s="47">
        <f t="shared" si="1"/>
        <v>7.100901470820813</v>
      </c>
      <c r="P39" s="9"/>
    </row>
    <row r="40" spans="1:16" ht="15">
      <c r="A40" s="12"/>
      <c r="B40" s="25">
        <v>347.2</v>
      </c>
      <c r="C40" s="20" t="s">
        <v>95</v>
      </c>
      <c r="D40" s="46">
        <v>142039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142039</v>
      </c>
      <c r="O40" s="47">
        <f t="shared" si="1"/>
        <v>22.463862090779692</v>
      </c>
      <c r="P40" s="9"/>
    </row>
    <row r="41" spans="1:16" ht="15.75">
      <c r="A41" s="29" t="s">
        <v>32</v>
      </c>
      <c r="B41" s="30"/>
      <c r="C41" s="31"/>
      <c r="D41" s="32">
        <f aca="true" t="shared" si="9" ref="D41:M41">SUM(D42:D42)</f>
        <v>12669</v>
      </c>
      <c r="E41" s="32">
        <f t="shared" si="9"/>
        <v>0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aca="true" t="shared" si="10" ref="N41:N51">SUM(D41:M41)</f>
        <v>12669</v>
      </c>
      <c r="O41" s="45">
        <f t="shared" si="1"/>
        <v>2.0036375138383677</v>
      </c>
      <c r="P41" s="10"/>
    </row>
    <row r="42" spans="1:16" ht="15">
      <c r="A42" s="13"/>
      <c r="B42" s="39">
        <v>359</v>
      </c>
      <c r="C42" s="21" t="s">
        <v>41</v>
      </c>
      <c r="D42" s="46">
        <v>12669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12669</v>
      </c>
      <c r="O42" s="47">
        <f t="shared" si="1"/>
        <v>2.0036375138383677</v>
      </c>
      <c r="P42" s="9"/>
    </row>
    <row r="43" spans="1:16" ht="15.75">
      <c r="A43" s="29" t="s">
        <v>3</v>
      </c>
      <c r="B43" s="30"/>
      <c r="C43" s="31"/>
      <c r="D43" s="32">
        <f aca="true" t="shared" si="11" ref="D43:M43">SUM(D44:D47)</f>
        <v>52830</v>
      </c>
      <c r="E43" s="32">
        <f t="shared" si="11"/>
        <v>-16848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0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10"/>
        <v>35982</v>
      </c>
      <c r="O43" s="45">
        <f t="shared" si="1"/>
        <v>5.6906531709631505</v>
      </c>
      <c r="P43" s="10"/>
    </row>
    <row r="44" spans="1:16" ht="15">
      <c r="A44" s="12"/>
      <c r="B44" s="25">
        <v>361.1</v>
      </c>
      <c r="C44" s="20" t="s">
        <v>42</v>
      </c>
      <c r="D44" s="46">
        <v>1639</v>
      </c>
      <c r="E44" s="46">
        <v>879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2518</v>
      </c>
      <c r="O44" s="47">
        <f t="shared" si="1"/>
        <v>0.39822868891349045</v>
      </c>
      <c r="P44" s="9"/>
    </row>
    <row r="45" spans="1:16" ht="15">
      <c r="A45" s="12"/>
      <c r="B45" s="25">
        <v>361.3</v>
      </c>
      <c r="C45" s="20" t="s">
        <v>96</v>
      </c>
      <c r="D45" s="46">
        <v>-34229</v>
      </c>
      <c r="E45" s="46">
        <v>-17727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-51956</v>
      </c>
      <c r="O45" s="47">
        <f t="shared" si="1"/>
        <v>-8.216985608097422</v>
      </c>
      <c r="P45" s="9"/>
    </row>
    <row r="46" spans="1:16" ht="15">
      <c r="A46" s="12"/>
      <c r="B46" s="25">
        <v>366</v>
      </c>
      <c r="C46" s="20" t="s">
        <v>43</v>
      </c>
      <c r="D46" s="46">
        <v>18746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18746</v>
      </c>
      <c r="O46" s="47">
        <f t="shared" si="1"/>
        <v>2.9647319310453897</v>
      </c>
      <c r="P46" s="9"/>
    </row>
    <row r="47" spans="1:16" ht="15">
      <c r="A47" s="12"/>
      <c r="B47" s="25">
        <v>369.9</v>
      </c>
      <c r="C47" s="20" t="s">
        <v>44</v>
      </c>
      <c r="D47" s="46">
        <v>66674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66674</v>
      </c>
      <c r="O47" s="47">
        <f t="shared" si="1"/>
        <v>10.544678159101693</v>
      </c>
      <c r="P47" s="9"/>
    </row>
    <row r="48" spans="1:16" ht="15.75">
      <c r="A48" s="29" t="s">
        <v>33</v>
      </c>
      <c r="B48" s="30"/>
      <c r="C48" s="31"/>
      <c r="D48" s="32">
        <f aca="true" t="shared" si="12" ref="D48:M48">SUM(D49:D50)</f>
        <v>418210</v>
      </c>
      <c r="E48" s="32">
        <f t="shared" si="12"/>
        <v>0</v>
      </c>
      <c r="F48" s="32">
        <f t="shared" si="12"/>
        <v>0</v>
      </c>
      <c r="G48" s="32">
        <f t="shared" si="12"/>
        <v>165120</v>
      </c>
      <c r="H48" s="32">
        <f t="shared" si="12"/>
        <v>0</v>
      </c>
      <c r="I48" s="32">
        <f t="shared" si="12"/>
        <v>3670</v>
      </c>
      <c r="J48" s="32">
        <f t="shared" si="12"/>
        <v>0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 t="shared" si="10"/>
        <v>587000</v>
      </c>
      <c r="O48" s="45">
        <f t="shared" si="1"/>
        <v>92.83567926617113</v>
      </c>
      <c r="P48" s="9"/>
    </row>
    <row r="49" spans="1:16" ht="15">
      <c r="A49" s="12"/>
      <c r="B49" s="25">
        <v>381</v>
      </c>
      <c r="C49" s="20" t="s">
        <v>45</v>
      </c>
      <c r="D49" s="46">
        <v>418210</v>
      </c>
      <c r="E49" s="46">
        <v>0</v>
      </c>
      <c r="F49" s="46">
        <v>0</v>
      </c>
      <c r="G49" s="46">
        <v>165120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583330</v>
      </c>
      <c r="O49" s="47">
        <f t="shared" si="1"/>
        <v>92.25525857978808</v>
      </c>
      <c r="P49" s="9"/>
    </row>
    <row r="50" spans="1:16" ht="15.75" thickBot="1">
      <c r="A50" s="12"/>
      <c r="B50" s="25">
        <v>389.1</v>
      </c>
      <c r="C50" s="20" t="s">
        <v>97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3670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3670</v>
      </c>
      <c r="O50" s="47">
        <f t="shared" si="1"/>
        <v>0.580420686383046</v>
      </c>
      <c r="P50" s="9"/>
    </row>
    <row r="51" spans="1:119" ht="16.5" thickBot="1">
      <c r="A51" s="14" t="s">
        <v>39</v>
      </c>
      <c r="B51" s="23"/>
      <c r="C51" s="22"/>
      <c r="D51" s="15">
        <f aca="true" t="shared" si="13" ref="D51:M51">SUM(D5,D13,D21,D34,D41,D43,D48)</f>
        <v>6023031</v>
      </c>
      <c r="E51" s="15">
        <f t="shared" si="13"/>
        <v>823017</v>
      </c>
      <c r="F51" s="15">
        <f t="shared" si="13"/>
        <v>0</v>
      </c>
      <c r="G51" s="15">
        <f t="shared" si="13"/>
        <v>415064</v>
      </c>
      <c r="H51" s="15">
        <f t="shared" si="13"/>
        <v>0</v>
      </c>
      <c r="I51" s="15">
        <f t="shared" si="13"/>
        <v>4090716</v>
      </c>
      <c r="J51" s="15">
        <f t="shared" si="13"/>
        <v>0</v>
      </c>
      <c r="K51" s="15">
        <f t="shared" si="13"/>
        <v>0</v>
      </c>
      <c r="L51" s="15">
        <f t="shared" si="13"/>
        <v>0</v>
      </c>
      <c r="M51" s="15">
        <f t="shared" si="13"/>
        <v>0</v>
      </c>
      <c r="N51" s="15">
        <f t="shared" si="10"/>
        <v>11351828</v>
      </c>
      <c r="O51" s="38">
        <f t="shared" si="1"/>
        <v>1795.3231061205124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5" ht="15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5" ht="15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98</v>
      </c>
      <c r="M53" s="48"/>
      <c r="N53" s="48"/>
      <c r="O53" s="43">
        <v>6323</v>
      </c>
    </row>
    <row r="54" spans="1:15" ht="15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5" ht="15.75" customHeight="1" thickBot="1">
      <c r="A55" s="52" t="s">
        <v>61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sheetProtection/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2022-09-14T16:12:11Z</cp:lastPrinted>
  <dcterms:created xsi:type="dcterms:W3CDTF">2000-08-31T21:26:31Z</dcterms:created>
  <dcterms:modified xsi:type="dcterms:W3CDTF">2023-03-09T19:39:08Z</dcterms:modified>
  <cp:category/>
  <cp:version/>
  <cp:contentType/>
  <cp:contentStatus/>
</cp:coreProperties>
</file>