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'2008'!$A$1:$O$54</definedName>
    <definedName name="_xlnm.Print_Area" localSheetId="13">'2009'!$A$1:$O$59</definedName>
    <definedName name="_xlnm.Print_Area" localSheetId="12">'2010'!$A$1:$O$63</definedName>
    <definedName name="_xlnm.Print_Area" localSheetId="11">'2011'!$A$1:$O$59</definedName>
    <definedName name="_xlnm.Print_Area" localSheetId="10">'2012'!$A$1:$O$59</definedName>
    <definedName name="_xlnm.Print_Area" localSheetId="9">'2013'!$A$1:$O$62</definedName>
    <definedName name="_xlnm.Print_Area" localSheetId="8">'2014'!$A$1:$O$57</definedName>
    <definedName name="_xlnm.Print_Area" localSheetId="7">'2015'!$A$1:$O$55</definedName>
    <definedName name="_xlnm.Print_Area" localSheetId="6">'2016'!$A$1:$O$57</definedName>
    <definedName name="_xlnm.Print_Area" localSheetId="5">'2017'!$A$1:$O$57</definedName>
    <definedName name="_xlnm.Print_Area" localSheetId="4">'2018'!$A$1:$O$55</definedName>
    <definedName name="_xlnm.Print_Area" localSheetId="3">'2019'!$A$1:$O$51</definedName>
    <definedName name="_xlnm.Print_Area" localSheetId="2">'2020'!$A$1:$O$56</definedName>
    <definedName name="_xlnm.Print_Area" localSheetId="1">'2021'!$A$1:$P$55</definedName>
    <definedName name="_xlnm.Print_Area" localSheetId="0">'2022'!$A$1:$P$54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9" i="47" l="1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8" i="47" l="1"/>
  <c r="P48" i="47" s="1"/>
  <c r="O41" i="47"/>
  <c r="P41" i="47" s="1"/>
  <c r="O36" i="47"/>
  <c r="P36" i="47" s="1"/>
  <c r="O26" i="47"/>
  <c r="P26" i="47" s="1"/>
  <c r="N50" i="47"/>
  <c r="E50" i="47"/>
  <c r="D50" i="47"/>
  <c r="O17" i="47"/>
  <c r="P17" i="47" s="1"/>
  <c r="H50" i="47"/>
  <c r="G50" i="47"/>
  <c r="J50" i="47"/>
  <c r="L50" i="47"/>
  <c r="I50" i="47"/>
  <c r="M50" i="47"/>
  <c r="F50" i="47"/>
  <c r="K50" i="47"/>
  <c r="O12" i="47"/>
  <c r="P12" i="47" s="1"/>
  <c r="O5" i="47"/>
  <c r="P5" i="47" s="1"/>
  <c r="N16" i="45"/>
  <c r="O16" i="45" s="1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 s="1"/>
  <c r="O47" i="46"/>
  <c r="P47" i="46" s="1"/>
  <c r="O46" i="46"/>
  <c r="P46" i="46"/>
  <c r="O45" i="46"/>
  <c r="P45" i="46" s="1"/>
  <c r="O44" i="46"/>
  <c r="P44" i="46" s="1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 s="1"/>
  <c r="O40" i="46"/>
  <c r="P40" i="46"/>
  <c r="O39" i="46"/>
  <c r="P39" i="46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 s="1"/>
  <c r="O35" i="46"/>
  <c r="P35" i="46" s="1"/>
  <c r="O34" i="46"/>
  <c r="P34" i="46"/>
  <c r="O33" i="46"/>
  <c r="P33" i="46" s="1"/>
  <c r="O32" i="46"/>
  <c r="P32" i="46" s="1"/>
  <c r="O31" i="46"/>
  <c r="P31" i="46"/>
  <c r="O30" i="46"/>
  <c r="P30" i="46" s="1"/>
  <c r="O29" i="46"/>
  <c r="P29" i="46" s="1"/>
  <c r="O28" i="46"/>
  <c r="P28" i="46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 s="1"/>
  <c r="O25" i="46"/>
  <c r="P25" i="46"/>
  <c r="O24" i="46"/>
  <c r="P24" i="46"/>
  <c r="O23" i="46"/>
  <c r="P23" i="46" s="1"/>
  <c r="O22" i="46"/>
  <c r="P22" i="46"/>
  <c r="O21" i="46"/>
  <c r="P21" i="46"/>
  <c r="O20" i="46"/>
  <c r="P20" i="46" s="1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 s="1"/>
  <c r="O14" i="46"/>
  <c r="P14" i="46" s="1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/>
  <c r="O9" i="46"/>
  <c r="P9" i="46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1" i="45"/>
  <c r="O51" i="45"/>
  <c r="M50" i="45"/>
  <c r="L50" i="45"/>
  <c r="K50" i="45"/>
  <c r="J50" i="45"/>
  <c r="I50" i="45"/>
  <c r="H50" i="45"/>
  <c r="G50" i="45"/>
  <c r="F50" i="45"/>
  <c r="E50" i="45"/>
  <c r="N50" i="45" s="1"/>
  <c r="D50" i="45"/>
  <c r="O50" i="45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 s="1"/>
  <c r="N40" i="45"/>
  <c r="O40" i="45" s="1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/>
  <c r="N31" i="45"/>
  <c r="O31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8" i="45" s="1"/>
  <c r="O28" i="45" s="1"/>
  <c r="N27" i="45"/>
  <c r="O27" i="45" s="1"/>
  <c r="N26" i="45"/>
  <c r="O26" i="45" s="1"/>
  <c r="N25" i="45"/>
  <c r="O25" i="45"/>
  <c r="N24" i="45"/>
  <c r="O24" i="45" s="1"/>
  <c r="N23" i="45"/>
  <c r="O23" i="45" s="1"/>
  <c r="N22" i="45"/>
  <c r="O22" i="45"/>
  <c r="N21" i="45"/>
  <c r="O21" i="45" s="1"/>
  <c r="N20" i="45"/>
  <c r="O20" i="45" s="1"/>
  <c r="N19" i="45"/>
  <c r="O19" i="45"/>
  <c r="M18" i="45"/>
  <c r="L18" i="45"/>
  <c r="K18" i="45"/>
  <c r="J18" i="45"/>
  <c r="I18" i="45"/>
  <c r="H18" i="45"/>
  <c r="N18" i="45" s="1"/>
  <c r="O18" i="45" s="1"/>
  <c r="G18" i="45"/>
  <c r="F18" i="45"/>
  <c r="E18" i="45"/>
  <c r="D18" i="45"/>
  <c r="N17" i="45"/>
  <c r="O17" i="45"/>
  <c r="N15" i="45"/>
  <c r="O15" i="45"/>
  <c r="N14" i="45"/>
  <c r="O14" i="45" s="1"/>
  <c r="M13" i="45"/>
  <c r="L13" i="45"/>
  <c r="L52" i="45"/>
  <c r="K13" i="45"/>
  <c r="J13" i="45"/>
  <c r="I13" i="45"/>
  <c r="H13" i="45"/>
  <c r="G13" i="45"/>
  <c r="F13" i="45"/>
  <c r="E13" i="45"/>
  <c r="N13" i="45" s="1"/>
  <c r="O13" i="45" s="1"/>
  <c r="D13" i="45"/>
  <c r="N12" i="45"/>
  <c r="O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/>
  <c r="M5" i="45"/>
  <c r="M52" i="45" s="1"/>
  <c r="L5" i="45"/>
  <c r="K5" i="45"/>
  <c r="J5" i="45"/>
  <c r="J52" i="45" s="1"/>
  <c r="I5" i="45"/>
  <c r="I52" i="45"/>
  <c r="H5" i="45"/>
  <c r="G5" i="45"/>
  <c r="F5" i="45"/>
  <c r="E5" i="45"/>
  <c r="E52" i="45" s="1"/>
  <c r="N52" i="45" s="1"/>
  <c r="O52" i="45" s="1"/>
  <c r="D5" i="45"/>
  <c r="N5" i="45" s="1"/>
  <c r="O5" i="45" s="1"/>
  <c r="N46" i="44"/>
  <c r="O46" i="44"/>
  <c r="M45" i="44"/>
  <c r="L45" i="44"/>
  <c r="K45" i="44"/>
  <c r="N45" i="44" s="1"/>
  <c r="O45" i="44" s="1"/>
  <c r="J45" i="44"/>
  <c r="I45" i="44"/>
  <c r="H45" i="44"/>
  <c r="G45" i="44"/>
  <c r="F45" i="44"/>
  <c r="E45" i="44"/>
  <c r="D45" i="44"/>
  <c r="N44" i="44"/>
  <c r="O44" i="44"/>
  <c r="N43" i="44"/>
  <c r="O43" i="44"/>
  <c r="N42" i="44"/>
  <c r="O42" i="44" s="1"/>
  <c r="N41" i="44"/>
  <c r="O41" i="44"/>
  <c r="N40" i="44"/>
  <c r="O40" i="44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N35" i="44"/>
  <c r="O35" i="44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/>
  <c r="N30" i="44"/>
  <c r="O30" i="44"/>
  <c r="N29" i="44"/>
  <c r="O29" i="44" s="1"/>
  <c r="N28" i="44"/>
  <c r="O28" i="44"/>
  <c r="N27" i="44"/>
  <c r="O27" i="44"/>
  <c r="N26" i="44"/>
  <c r="O26" i="44" s="1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/>
  <c r="N19" i="44"/>
  <c r="O19" i="44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0" i="43"/>
  <c r="O50" i="43"/>
  <c r="M49" i="43"/>
  <c r="L49" i="43"/>
  <c r="K49" i="43"/>
  <c r="J49" i="43"/>
  <c r="I49" i="43"/>
  <c r="H49" i="43"/>
  <c r="G49" i="43"/>
  <c r="G51" i="43" s="1"/>
  <c r="F49" i="43"/>
  <c r="E49" i="43"/>
  <c r="D49" i="43"/>
  <c r="N48" i="43"/>
  <c r="O48" i="43"/>
  <c r="N47" i="43"/>
  <c r="O47" i="43"/>
  <c r="N46" i="43"/>
  <c r="O46" i="43"/>
  <c r="N45" i="43"/>
  <c r="O45" i="43"/>
  <c r="N44" i="43"/>
  <c r="O44" i="43" s="1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/>
  <c r="N38" i="43"/>
  <c r="O38" i="43"/>
  <c r="M37" i="43"/>
  <c r="L37" i="43"/>
  <c r="K37" i="43"/>
  <c r="N37" i="43" s="1"/>
  <c r="O37" i="43" s="1"/>
  <c r="J37" i="43"/>
  <c r="I37" i="43"/>
  <c r="H37" i="43"/>
  <c r="G37" i="43"/>
  <c r="F37" i="43"/>
  <c r="E37" i="43"/>
  <c r="D37" i="43"/>
  <c r="N36" i="43"/>
  <c r="O36" i="43"/>
  <c r="N35" i="43"/>
  <c r="O35" i="43"/>
  <c r="N34" i="43"/>
  <c r="O34" i="43" s="1"/>
  <c r="N33" i="43"/>
  <c r="O33" i="43"/>
  <c r="N32" i="43"/>
  <c r="O32" i="43"/>
  <c r="N31" i="43"/>
  <c r="O31" i="43"/>
  <c r="N30" i="43"/>
  <c r="O30" i="43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/>
  <c r="N24" i="43"/>
  <c r="O24" i="43"/>
  <c r="N23" i="43"/>
  <c r="O23" i="43"/>
  <c r="N22" i="43"/>
  <c r="O22" i="43"/>
  <c r="N21" i="43"/>
  <c r="O21" i="43"/>
  <c r="N20" i="43"/>
  <c r="O20" i="43" s="1"/>
  <c r="N19" i="43"/>
  <c r="O19" i="43"/>
  <c r="N18" i="43"/>
  <c r="O18" i="43"/>
  <c r="N17" i="43"/>
  <c r="O17" i="43"/>
  <c r="M16" i="43"/>
  <c r="L16" i="43"/>
  <c r="K16" i="43"/>
  <c r="J16" i="43"/>
  <c r="I16" i="43"/>
  <c r="N16" i="43" s="1"/>
  <c r="O16" i="43" s="1"/>
  <c r="H16" i="43"/>
  <c r="G16" i="43"/>
  <c r="F16" i="43"/>
  <c r="E16" i="43"/>
  <c r="D16" i="43"/>
  <c r="N15" i="43"/>
  <c r="O15" i="43"/>
  <c r="N14" i="43"/>
  <c r="O14" i="43"/>
  <c r="M13" i="43"/>
  <c r="L13" i="43"/>
  <c r="K13" i="43"/>
  <c r="K51" i="43" s="1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2" i="42"/>
  <c r="O52" i="42"/>
  <c r="M51" i="42"/>
  <c r="L51" i="42"/>
  <c r="K51" i="42"/>
  <c r="K53" i="42" s="1"/>
  <c r="J51" i="42"/>
  <c r="I51" i="42"/>
  <c r="H51" i="42"/>
  <c r="G51" i="42"/>
  <c r="F51" i="42"/>
  <c r="E51" i="42"/>
  <c r="D51" i="42"/>
  <c r="N50" i="42"/>
  <c r="O50" i="42"/>
  <c r="N49" i="42"/>
  <c r="O49" i="42"/>
  <c r="N48" i="42"/>
  <c r="O48" i="42" s="1"/>
  <c r="N47" i="42"/>
  <c r="O47" i="42"/>
  <c r="N46" i="42"/>
  <c r="O46" i="42"/>
  <c r="N45" i="42"/>
  <c r="O45" i="42"/>
  <c r="M44" i="42"/>
  <c r="L44" i="42"/>
  <c r="K44" i="42"/>
  <c r="J44" i="42"/>
  <c r="I44" i="42"/>
  <c r="I53" i="42" s="1"/>
  <c r="H44" i="42"/>
  <c r="G44" i="42"/>
  <c r="F44" i="42"/>
  <c r="E44" i="42"/>
  <c r="D44" i="42"/>
  <c r="N43" i="42"/>
  <c r="O43" i="42"/>
  <c r="N42" i="42"/>
  <c r="O42" i="42"/>
  <c r="N41" i="42"/>
  <c r="O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/>
  <c r="N36" i="42"/>
  <c r="O36" i="42"/>
  <c r="N35" i="42"/>
  <c r="O35" i="42"/>
  <c r="N34" i="42"/>
  <c r="O34" i="42"/>
  <c r="N33" i="42"/>
  <c r="O33" i="42"/>
  <c r="N32" i="42"/>
  <c r="O32" i="42" s="1"/>
  <c r="N31" i="42"/>
  <c r="O31" i="42"/>
  <c r="N30" i="42"/>
  <c r="O30" i="42"/>
  <c r="M29" i="42"/>
  <c r="L29" i="42"/>
  <c r="K29" i="42"/>
  <c r="J29" i="42"/>
  <c r="I29" i="42"/>
  <c r="H29" i="42"/>
  <c r="G29" i="42"/>
  <c r="N29" i="42" s="1"/>
  <c r="F29" i="42"/>
  <c r="E29" i="42"/>
  <c r="D29" i="42"/>
  <c r="N28" i="42"/>
  <c r="O28" i="42"/>
  <c r="N27" i="42"/>
  <c r="O27" i="42"/>
  <c r="N26" i="42"/>
  <c r="O26" i="42"/>
  <c r="N25" i="42"/>
  <c r="O25" i="42"/>
  <c r="N24" i="42"/>
  <c r="O24" i="42" s="1"/>
  <c r="N23" i="42"/>
  <c r="O23" i="42"/>
  <c r="N22" i="42"/>
  <c r="O22" i="42"/>
  <c r="N21" i="42"/>
  <c r="O21" i="42"/>
  <c r="N20" i="42"/>
  <c r="O20" i="42"/>
  <c r="N19" i="42"/>
  <c r="O19" i="42"/>
  <c r="N18" i="42"/>
  <c r="O18" i="42" s="1"/>
  <c r="N17" i="42"/>
  <c r="O17" i="42"/>
  <c r="M16" i="42"/>
  <c r="L16" i="42"/>
  <c r="K16" i="42"/>
  <c r="J16" i="42"/>
  <c r="I16" i="42"/>
  <c r="H16" i="42"/>
  <c r="G16" i="42"/>
  <c r="F16" i="42"/>
  <c r="E16" i="42"/>
  <c r="N16" i="42" s="1"/>
  <c r="O16" i="42" s="1"/>
  <c r="D16" i="42"/>
  <c r="N15" i="42"/>
  <c r="O15" i="42"/>
  <c r="N14" i="42"/>
  <c r="O14" i="42"/>
  <c r="M13" i="42"/>
  <c r="L13" i="42"/>
  <c r="K13" i="42"/>
  <c r="J13" i="42"/>
  <c r="I13" i="42"/>
  <c r="H13" i="42"/>
  <c r="G13" i="42"/>
  <c r="N13" i="42" s="1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2" i="41"/>
  <c r="O52" i="41"/>
  <c r="N51" i="41"/>
  <c r="O51" i="41"/>
  <c r="N50" i="41"/>
  <c r="O50" i="41"/>
  <c r="M49" i="41"/>
  <c r="L49" i="41"/>
  <c r="K49" i="41"/>
  <c r="K53" i="41" s="1"/>
  <c r="J49" i="41"/>
  <c r="I49" i="41"/>
  <c r="H49" i="41"/>
  <c r="G49" i="41"/>
  <c r="F49" i="41"/>
  <c r="E49" i="41"/>
  <c r="D49" i="41"/>
  <c r="N48" i="41"/>
  <c r="O48" i="41"/>
  <c r="N47" i="41"/>
  <c r="O47" i="41" s="1"/>
  <c r="N46" i="41"/>
  <c r="O46" i="41" s="1"/>
  <c r="N45" i="41"/>
  <c r="O45" i="41"/>
  <c r="N44" i="41"/>
  <c r="O44" i="4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/>
  <c r="N34" i="41"/>
  <c r="O34" i="41"/>
  <c r="N33" i="41"/>
  <c r="O33" i="41"/>
  <c r="N32" i="41"/>
  <c r="O32" i="41"/>
  <c r="N31" i="41"/>
  <c r="O31" i="41" s="1"/>
  <c r="N30" i="41"/>
  <c r="O30" i="41" s="1"/>
  <c r="N29" i="41"/>
  <c r="O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 s="1"/>
  <c r="N22" i="41"/>
  <c r="O22" i="41" s="1"/>
  <c r="N21" i="41"/>
  <c r="O21" i="41"/>
  <c r="N20" i="41"/>
  <c r="O20" i="41"/>
  <c r="N19" i="41"/>
  <c r="O19" i="41"/>
  <c r="N18" i="41"/>
  <c r="O18" i="41"/>
  <c r="N17" i="41"/>
  <c r="O17" i="41" s="1"/>
  <c r="M16" i="41"/>
  <c r="N16" i="41" s="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N48" i="40" s="1"/>
  <c r="O48" i="40" s="1"/>
  <c r="D48" i="40"/>
  <c r="N47" i="40"/>
  <c r="O47" i="40" s="1"/>
  <c r="N46" i="40"/>
  <c r="O46" i="40"/>
  <c r="N45" i="40"/>
  <c r="O45" i="40"/>
  <c r="N44" i="40"/>
  <c r="O44" i="40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/>
  <c r="N33" i="40"/>
  <c r="O33" i="40" s="1"/>
  <c r="N32" i="40"/>
  <c r="O32" i="40" s="1"/>
  <c r="N31" i="40"/>
  <c r="O31" i="40" s="1"/>
  <c r="N30" i="40"/>
  <c r="O30" i="40"/>
  <c r="N29" i="40"/>
  <c r="O29" i="40"/>
  <c r="N28" i="40"/>
  <c r="O28" i="40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N24" i="40" s="1"/>
  <c r="O24" i="40" s="1"/>
  <c r="D24" i="40"/>
  <c r="N23" i="40"/>
  <c r="O23" i="40" s="1"/>
  <c r="N22" i="40"/>
  <c r="O22" i="40"/>
  <c r="N21" i="40"/>
  <c r="O21" i="40"/>
  <c r="N20" i="40"/>
  <c r="O20" i="40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N16" i="40" s="1"/>
  <c r="O16" i="40" s="1"/>
  <c r="D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2" i="39"/>
  <c r="O52" i="39" s="1"/>
  <c r="N51" i="39"/>
  <c r="O51" i="39" s="1"/>
  <c r="M50" i="39"/>
  <c r="M53" i="39"/>
  <c r="L50" i="39"/>
  <c r="K50" i="39"/>
  <c r="J50" i="39"/>
  <c r="I50" i="39"/>
  <c r="H50" i="39"/>
  <c r="G50" i="39"/>
  <c r="F50" i="39"/>
  <c r="E50" i="39"/>
  <c r="N50" i="39"/>
  <c r="O50" i="39" s="1"/>
  <c r="D50" i="39"/>
  <c r="N49" i="39"/>
  <c r="O49" i="39" s="1"/>
  <c r="N48" i="39"/>
  <c r="O48" i="39" s="1"/>
  <c r="N47" i="39"/>
  <c r="O47" i="39"/>
  <c r="N46" i="39"/>
  <c r="O46" i="39"/>
  <c r="N45" i="39"/>
  <c r="O45" i="39"/>
  <c r="N44" i="39"/>
  <c r="O44" i="39" s="1"/>
  <c r="M43" i="39"/>
  <c r="N43" i="39" s="1"/>
  <c r="O43" i="39" s="1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N39" i="39" s="1"/>
  <c r="O39" i="39" s="1"/>
  <c r="E39" i="39"/>
  <c r="D39" i="39"/>
  <c r="N38" i="39"/>
  <c r="O38" i="39"/>
  <c r="N37" i="39"/>
  <c r="O37" i="39"/>
  <c r="N36" i="39"/>
  <c r="O36" i="39"/>
  <c r="N35" i="39"/>
  <c r="O35" i="39" s="1"/>
  <c r="N34" i="39"/>
  <c r="O34" i="39" s="1"/>
  <c r="N33" i="39"/>
  <c r="O33" i="39" s="1"/>
  <c r="N32" i="39"/>
  <c r="O32" i="39"/>
  <c r="N31" i="39"/>
  <c r="O31" i="39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/>
  <c r="N23" i="39"/>
  <c r="O23" i="39"/>
  <c r="N22" i="39"/>
  <c r="O22" i="39"/>
  <c r="N21" i="39"/>
  <c r="O21" i="39" s="1"/>
  <c r="N20" i="39"/>
  <c r="O20" i="39" s="1"/>
  <c r="N19" i="39"/>
  <c r="O19" i="39" s="1"/>
  <c r="N18" i="39"/>
  <c r="O18" i="39"/>
  <c r="N17" i="39"/>
  <c r="O17" i="39"/>
  <c r="M16" i="39"/>
  <c r="L16" i="39"/>
  <c r="K16" i="39"/>
  <c r="J16" i="39"/>
  <c r="I16" i="39"/>
  <c r="I53" i="39" s="1"/>
  <c r="H16" i="39"/>
  <c r="G16" i="39"/>
  <c r="F16" i="39"/>
  <c r="E16" i="39"/>
  <c r="D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G53" i="39" s="1"/>
  <c r="F5" i="39"/>
  <c r="E5" i="39"/>
  <c r="D5" i="39"/>
  <c r="N57" i="38"/>
  <c r="O57" i="38" s="1"/>
  <c r="N56" i="38"/>
  <c r="O56" i="38"/>
  <c r="N55" i="38"/>
  <c r="O55" i="38" s="1"/>
  <c r="N54" i="38"/>
  <c r="O54" i="38"/>
  <c r="N53" i="38"/>
  <c r="O53" i="38"/>
  <c r="M52" i="38"/>
  <c r="L52" i="38"/>
  <c r="K52" i="38"/>
  <c r="J52" i="38"/>
  <c r="I52" i="38"/>
  <c r="H52" i="38"/>
  <c r="G52" i="38"/>
  <c r="F52" i="38"/>
  <c r="E52" i="38"/>
  <c r="D52" i="38"/>
  <c r="N51" i="38"/>
  <c r="O51" i="38"/>
  <c r="N50" i="38"/>
  <c r="O50" i="38" s="1"/>
  <c r="N49" i="38"/>
  <c r="O49" i="38" s="1"/>
  <c r="N48" i="38"/>
  <c r="O48" i="38" s="1"/>
  <c r="N47" i="38"/>
  <c r="O47" i="38"/>
  <c r="N46" i="38"/>
  <c r="O46" i="38"/>
  <c r="M45" i="38"/>
  <c r="L45" i="38"/>
  <c r="K45" i="38"/>
  <c r="J45" i="38"/>
  <c r="I45" i="38"/>
  <c r="N45" i="38" s="1"/>
  <c r="O45" i="38" s="1"/>
  <c r="H45" i="38"/>
  <c r="G45" i="38"/>
  <c r="F45" i="38"/>
  <c r="E45" i="38"/>
  <c r="D45" i="38"/>
  <c r="N44" i="38"/>
  <c r="O44" i="38"/>
  <c r="N43" i="38"/>
  <c r="O43" i="38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40" i="38"/>
  <c r="O40" i="38" s="1"/>
  <c r="N39" i="38"/>
  <c r="O39" i="38" s="1"/>
  <c r="N38" i="38"/>
  <c r="O38" i="38"/>
  <c r="N37" i="38"/>
  <c r="O37" i="38"/>
  <c r="N36" i="38"/>
  <c r="O36" i="38"/>
  <c r="N35" i="38"/>
  <c r="O35" i="38" s="1"/>
  <c r="N34" i="38"/>
  <c r="O34" i="38" s="1"/>
  <c r="N33" i="38"/>
  <c r="O33" i="38" s="1"/>
  <c r="N32" i="38"/>
  <c r="O32" i="38"/>
  <c r="N31" i="38"/>
  <c r="O31" i="38"/>
  <c r="N30" i="38"/>
  <c r="O30" i="38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/>
  <c r="N18" i="38"/>
  <c r="O18" i="38"/>
  <c r="N17" i="38"/>
  <c r="O17" i="38"/>
  <c r="M16" i="38"/>
  <c r="L16" i="38"/>
  <c r="K16" i="38"/>
  <c r="N16" i="38" s="1"/>
  <c r="O16" i="38" s="1"/>
  <c r="J16" i="38"/>
  <c r="I16" i="38"/>
  <c r="H16" i="38"/>
  <c r="G16" i="38"/>
  <c r="F16" i="38"/>
  <c r="E16" i="38"/>
  <c r="D16" i="38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/>
  <c r="N10" i="38"/>
  <c r="O10" i="38"/>
  <c r="N9" i="38"/>
  <c r="O9" i="38" s="1"/>
  <c r="N8" i="38"/>
  <c r="O8" i="38" s="1"/>
  <c r="N7" i="38"/>
  <c r="O7" i="38"/>
  <c r="N6" i="38"/>
  <c r="O6" i="38"/>
  <c r="M5" i="38"/>
  <c r="L5" i="38"/>
  <c r="L58" i="38" s="1"/>
  <c r="K5" i="38"/>
  <c r="J5" i="38"/>
  <c r="I5" i="38"/>
  <c r="H5" i="38"/>
  <c r="H58" i="38" s="1"/>
  <c r="G5" i="38"/>
  <c r="F5" i="38"/>
  <c r="F58" i="38" s="1"/>
  <c r="E5" i="38"/>
  <c r="D5" i="38"/>
  <c r="N49" i="37"/>
  <c r="O49" i="37"/>
  <c r="M48" i="37"/>
  <c r="L48" i="37"/>
  <c r="K48" i="37"/>
  <c r="J48" i="37"/>
  <c r="I48" i="37"/>
  <c r="H48" i="37"/>
  <c r="G48" i="37"/>
  <c r="F48" i="37"/>
  <c r="E48" i="37"/>
  <c r="D48" i="37"/>
  <c r="N48" i="37" s="1"/>
  <c r="O48" i="37" s="1"/>
  <c r="N47" i="37"/>
  <c r="O47" i="37"/>
  <c r="N46" i="37"/>
  <c r="O46" i="37"/>
  <c r="N45" i="37"/>
  <c r="O45" i="37"/>
  <c r="N44" i="37"/>
  <c r="O44" i="37" s="1"/>
  <c r="N43" i="37"/>
  <c r="O43" i="37" s="1"/>
  <c r="N42" i="37"/>
  <c r="O42" i="37"/>
  <c r="N41" i="37"/>
  <c r="O41" i="37"/>
  <c r="M40" i="37"/>
  <c r="L40" i="37"/>
  <c r="K40" i="37"/>
  <c r="J40" i="37"/>
  <c r="I40" i="37"/>
  <c r="H40" i="37"/>
  <c r="G40" i="37"/>
  <c r="F40" i="37"/>
  <c r="E40" i="37"/>
  <c r="D40" i="37"/>
  <c r="N39" i="37"/>
  <c r="O39" i="37"/>
  <c r="N38" i="37"/>
  <c r="O38" i="37"/>
  <c r="M37" i="37"/>
  <c r="L37" i="37"/>
  <c r="K37" i="37"/>
  <c r="J37" i="37"/>
  <c r="I37" i="37"/>
  <c r="H37" i="37"/>
  <c r="G37" i="37"/>
  <c r="F37" i="37"/>
  <c r="N37" i="37" s="1"/>
  <c r="O37" i="37" s="1"/>
  <c r="E37" i="37"/>
  <c r="D37" i="37"/>
  <c r="N36" i="37"/>
  <c r="O36" i="37" s="1"/>
  <c r="N35" i="37"/>
  <c r="O35" i="37"/>
  <c r="N34" i="37"/>
  <c r="O34" i="37" s="1"/>
  <c r="N33" i="37"/>
  <c r="O33" i="37" s="1"/>
  <c r="N32" i="37"/>
  <c r="O32" i="37"/>
  <c r="N31" i="37"/>
  <c r="O31" i="37" s="1"/>
  <c r="N30" i="37"/>
  <c r="O30" i="37" s="1"/>
  <c r="N29" i="37"/>
  <c r="O29" i="37"/>
  <c r="M28" i="37"/>
  <c r="L28" i="37"/>
  <c r="K28" i="37"/>
  <c r="J28" i="37"/>
  <c r="I28" i="37"/>
  <c r="H28" i="37"/>
  <c r="N28" i="37" s="1"/>
  <c r="O28" i="37" s="1"/>
  <c r="G28" i="37"/>
  <c r="F28" i="37"/>
  <c r="E28" i="37"/>
  <c r="D28" i="37"/>
  <c r="N27" i="37"/>
  <c r="O27" i="37" s="1"/>
  <c r="N26" i="37"/>
  <c r="O26" i="37" s="1"/>
  <c r="N25" i="37"/>
  <c r="O25" i="37" s="1"/>
  <c r="N24" i="37"/>
  <c r="O24" i="37"/>
  <c r="N23" i="37"/>
  <c r="O23" i="37" s="1"/>
  <c r="N22" i="37"/>
  <c r="O22" i="37"/>
  <c r="N21" i="37"/>
  <c r="O21" i="37" s="1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N16" i="37" s="1"/>
  <c r="O16" i="37" s="1"/>
  <c r="D16" i="37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K5" i="37"/>
  <c r="J5" i="37"/>
  <c r="J50" i="37"/>
  <c r="I5" i="37"/>
  <c r="N5" i="37" s="1"/>
  <c r="O5" i="37" s="1"/>
  <c r="H5" i="37"/>
  <c r="G5" i="37"/>
  <c r="F5" i="37"/>
  <c r="E5" i="37"/>
  <c r="D5" i="37"/>
  <c r="N54" i="36"/>
  <c r="O54" i="36" s="1"/>
  <c r="N53" i="36"/>
  <c r="O53" i="36" s="1"/>
  <c r="M52" i="36"/>
  <c r="L52" i="36"/>
  <c r="K52" i="36"/>
  <c r="J52" i="36"/>
  <c r="I52" i="36"/>
  <c r="H52" i="36"/>
  <c r="G52" i="36"/>
  <c r="F52" i="36"/>
  <c r="E52" i="36"/>
  <c r="N52" i="36" s="1"/>
  <c r="O52" i="36" s="1"/>
  <c r="D52" i="36"/>
  <c r="N51" i="36"/>
  <c r="O51" i="36"/>
  <c r="N50" i="36"/>
  <c r="O50" i="36" s="1"/>
  <c r="N49" i="36"/>
  <c r="O49" i="36"/>
  <c r="N48" i="36"/>
  <c r="O48" i="36" s="1"/>
  <c r="N47" i="36"/>
  <c r="O47" i="36" s="1"/>
  <c r="N46" i="36"/>
  <c r="O46" i="36" s="1"/>
  <c r="M45" i="36"/>
  <c r="L45" i="36"/>
  <c r="N45" i="36" s="1"/>
  <c r="O45" i="36" s="1"/>
  <c r="K45" i="36"/>
  <c r="J45" i="36"/>
  <c r="I45" i="36"/>
  <c r="H45" i="36"/>
  <c r="G45" i="36"/>
  <c r="F45" i="36"/>
  <c r="E45" i="36"/>
  <c r="D45" i="36"/>
  <c r="N44" i="36"/>
  <c r="O44" i="36" s="1"/>
  <c r="N43" i="36"/>
  <c r="O43" i="36"/>
  <c r="N42" i="36"/>
  <c r="O42" i="36" s="1"/>
  <c r="N41" i="36"/>
  <c r="O41" i="36"/>
  <c r="M40" i="36"/>
  <c r="L40" i="36"/>
  <c r="K40" i="36"/>
  <c r="J40" i="36"/>
  <c r="I40" i="36"/>
  <c r="H40" i="36"/>
  <c r="G40" i="36"/>
  <c r="F40" i="36"/>
  <c r="N40" i="36" s="1"/>
  <c r="O40" i="36" s="1"/>
  <c r="E40" i="36"/>
  <c r="D40" i="36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N27" i="36"/>
  <c r="O27" i="36"/>
  <c r="N26" i="36"/>
  <c r="O26" i="36"/>
  <c r="N25" i="36"/>
  <c r="O25" i="36"/>
  <c r="N24" i="36"/>
  <c r="O24" i="36"/>
  <c r="N23" i="36"/>
  <c r="O23" i="36"/>
  <c r="N22" i="36"/>
  <c r="O22" i="36" s="1"/>
  <c r="N21" i="36"/>
  <c r="O21" i="36" s="1"/>
  <c r="N20" i="36"/>
  <c r="O20" i="36"/>
  <c r="N19" i="36"/>
  <c r="O19" i="36"/>
  <c r="N18" i="36"/>
  <c r="O18" i="36"/>
  <c r="M17" i="36"/>
  <c r="L17" i="36"/>
  <c r="K17" i="36"/>
  <c r="N17" i="36" s="1"/>
  <c r="O17" i="36" s="1"/>
  <c r="J17" i="36"/>
  <c r="I17" i="36"/>
  <c r="H17" i="36"/>
  <c r="G17" i="36"/>
  <c r="F17" i="36"/>
  <c r="E17" i="36"/>
  <c r="D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/>
  <c r="N10" i="36"/>
  <c r="O10" i="36"/>
  <c r="N9" i="36"/>
  <c r="O9" i="36"/>
  <c r="N8" i="36"/>
  <c r="O8" i="36"/>
  <c r="N7" i="36"/>
  <c r="O7" i="36" s="1"/>
  <c r="N6" i="36"/>
  <c r="O6" i="36" s="1"/>
  <c r="M5" i="36"/>
  <c r="L5" i="36"/>
  <c r="K5" i="36"/>
  <c r="J5" i="36"/>
  <c r="J55" i="36" s="1"/>
  <c r="I5" i="36"/>
  <c r="H5" i="36"/>
  <c r="H55" i="36" s="1"/>
  <c r="G5" i="36"/>
  <c r="F5" i="36"/>
  <c r="F55" i="36" s="1"/>
  <c r="E5" i="36"/>
  <c r="D5" i="36"/>
  <c r="D55" i="36" s="1"/>
  <c r="N54" i="35"/>
  <c r="O54" i="35" s="1"/>
  <c r="N53" i="35"/>
  <c r="O53" i="35"/>
  <c r="N52" i="35"/>
  <c r="O52" i="35"/>
  <c r="M51" i="35"/>
  <c r="L51" i="35"/>
  <c r="K51" i="35"/>
  <c r="J51" i="35"/>
  <c r="I51" i="35"/>
  <c r="H51" i="35"/>
  <c r="G51" i="35"/>
  <c r="F51" i="35"/>
  <c r="E51" i="35"/>
  <c r="D51" i="35"/>
  <c r="N50" i="35"/>
  <c r="O50" i="35"/>
  <c r="N49" i="35"/>
  <c r="O49" i="35" s="1"/>
  <c r="N48" i="35"/>
  <c r="O48" i="35" s="1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4" i="35"/>
  <c r="O44" i="35" s="1"/>
  <c r="N43" i="35"/>
  <c r="O43" i="35"/>
  <c r="M42" i="35"/>
  <c r="L42" i="35"/>
  <c r="K42" i="35"/>
  <c r="J42" i="35"/>
  <c r="I42" i="35"/>
  <c r="N42" i="35" s="1"/>
  <c r="O42" i="35" s="1"/>
  <c r="H42" i="35"/>
  <c r="G42" i="35"/>
  <c r="F42" i="35"/>
  <c r="E42" i="35"/>
  <c r="D42" i="35"/>
  <c r="N41" i="35"/>
  <c r="O41" i="35"/>
  <c r="N40" i="35"/>
  <c r="O40" i="35"/>
  <c r="N39" i="35"/>
  <c r="O39" i="35" s="1"/>
  <c r="N38" i="35"/>
  <c r="O38" i="35" s="1"/>
  <c r="N37" i="35"/>
  <c r="O37" i="35" s="1"/>
  <c r="N36" i="35"/>
  <c r="O36" i="35" s="1"/>
  <c r="N35" i="35"/>
  <c r="O35" i="35"/>
  <c r="N34" i="35"/>
  <c r="O34" i="35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N31" i="35" s="1"/>
  <c r="O31" i="35" s="1"/>
  <c r="D31" i="35"/>
  <c r="N30" i="35"/>
  <c r="O30" i="35" s="1"/>
  <c r="N29" i="35"/>
  <c r="O29" i="35" s="1"/>
  <c r="N28" i="35"/>
  <c r="O28" i="35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/>
  <c r="N21" i="35"/>
  <c r="O21" i="35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H55" i="35" s="1"/>
  <c r="G17" i="35"/>
  <c r="F17" i="35"/>
  <c r="E17" i="35"/>
  <c r="D17" i="35"/>
  <c r="N16" i="35"/>
  <c r="O16" i="35" s="1"/>
  <c r="N15" i="35"/>
  <c r="O15" i="35" s="1"/>
  <c r="N14" i="35"/>
  <c r="O14" i="35"/>
  <c r="M13" i="35"/>
  <c r="L13" i="35"/>
  <c r="K13" i="35"/>
  <c r="J13" i="35"/>
  <c r="I13" i="35"/>
  <c r="N13" i="35" s="1"/>
  <c r="H13" i="35"/>
  <c r="G13" i="35"/>
  <c r="F13" i="35"/>
  <c r="E13" i="35"/>
  <c r="D13" i="35"/>
  <c r="N12" i="35"/>
  <c r="O12" i="35" s="1"/>
  <c r="N11" i="35"/>
  <c r="O11" i="35" s="1"/>
  <c r="N10" i="35"/>
  <c r="O10" i="35"/>
  <c r="N9" i="35"/>
  <c r="O9" i="35"/>
  <c r="N8" i="35"/>
  <c r="O8" i="35"/>
  <c r="N7" i="35"/>
  <c r="O7" i="35"/>
  <c r="N6" i="35"/>
  <c r="O6" i="35" s="1"/>
  <c r="M5" i="35"/>
  <c r="L5" i="35"/>
  <c r="K5" i="35"/>
  <c r="J5" i="35"/>
  <c r="I5" i="35"/>
  <c r="H5" i="35"/>
  <c r="G5" i="35"/>
  <c r="F5" i="35"/>
  <c r="E5" i="35"/>
  <c r="D5" i="35"/>
  <c r="D55" i="35" s="1"/>
  <c r="N58" i="34"/>
  <c r="O58" i="34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/>
  <c r="N55" i="34"/>
  <c r="O55" i="34"/>
  <c r="N54" i="34"/>
  <c r="O54" i="34"/>
  <c r="N53" i="34"/>
  <c r="O53" i="34" s="1"/>
  <c r="N52" i="34"/>
  <c r="O52" i="34" s="1"/>
  <c r="N51" i="34"/>
  <c r="O51" i="34"/>
  <c r="M50" i="34"/>
  <c r="L50" i="34"/>
  <c r="K50" i="34"/>
  <c r="J50" i="34"/>
  <c r="I50" i="34"/>
  <c r="H50" i="34"/>
  <c r="G50" i="34"/>
  <c r="F50" i="34"/>
  <c r="E50" i="34"/>
  <c r="D50" i="34"/>
  <c r="N49" i="34"/>
  <c r="O49" i="34"/>
  <c r="N48" i="34"/>
  <c r="O48" i="34"/>
  <c r="N47" i="34"/>
  <c r="O47" i="34"/>
  <c r="M46" i="34"/>
  <c r="L46" i="34"/>
  <c r="K46" i="34"/>
  <c r="J46" i="34"/>
  <c r="I46" i="34"/>
  <c r="I59" i="34" s="1"/>
  <c r="H46" i="34"/>
  <c r="G46" i="34"/>
  <c r="F46" i="34"/>
  <c r="N46" i="34" s="1"/>
  <c r="O46" i="34" s="1"/>
  <c r="E46" i="34"/>
  <c r="D46" i="34"/>
  <c r="N45" i="34"/>
  <c r="O45" i="34" s="1"/>
  <c r="N44" i="34"/>
  <c r="O44" i="34" s="1"/>
  <c r="N43" i="34"/>
  <c r="O43" i="34" s="1"/>
  <c r="N42" i="34"/>
  <c r="O42" i="34" s="1"/>
  <c r="N41" i="34"/>
  <c r="O41" i="34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G59" i="34" s="1"/>
  <c r="F34" i="34"/>
  <c r="E34" i="34"/>
  <c r="N34" i="34" s="1"/>
  <c r="O34" i="34" s="1"/>
  <c r="D34" i="34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M59" i="34"/>
  <c r="L5" i="34"/>
  <c r="L59" i="34" s="1"/>
  <c r="K5" i="34"/>
  <c r="K59" i="34" s="1"/>
  <c r="J5" i="34"/>
  <c r="J59" i="34"/>
  <c r="I5" i="34"/>
  <c r="H5" i="34"/>
  <c r="H59" i="34" s="1"/>
  <c r="G5" i="34"/>
  <c r="F5" i="34"/>
  <c r="N5" i="34"/>
  <c r="O5" i="34" s="1"/>
  <c r="E5" i="34"/>
  <c r="E59" i="34" s="1"/>
  <c r="D5" i="34"/>
  <c r="D59" i="34" s="1"/>
  <c r="N32" i="33"/>
  <c r="O32" i="33" s="1"/>
  <c r="N33" i="33"/>
  <c r="O33" i="33" s="1"/>
  <c r="N34" i="33"/>
  <c r="O34" i="33" s="1"/>
  <c r="N35" i="33"/>
  <c r="O35" i="33"/>
  <c r="N36" i="33"/>
  <c r="O36" i="33"/>
  <c r="N37" i="33"/>
  <c r="O37" i="33" s="1"/>
  <c r="N38" i="33"/>
  <c r="O38" i="33" s="1"/>
  <c r="N39" i="33"/>
  <c r="O39" i="33" s="1"/>
  <c r="N40" i="33"/>
  <c r="O40" i="33" s="1"/>
  <c r="N41" i="33"/>
  <c r="O41" i="33"/>
  <c r="N42" i="33"/>
  <c r="O42" i="33"/>
  <c r="N43" i="33"/>
  <c r="O43" i="33" s="1"/>
  <c r="N18" i="33"/>
  <c r="O18" i="33" s="1"/>
  <c r="N19" i="33"/>
  <c r="O19" i="33" s="1"/>
  <c r="N20" i="33"/>
  <c r="O20" i="33" s="1"/>
  <c r="N21" i="33"/>
  <c r="O21" i="33"/>
  <c r="N22" i="33"/>
  <c r="O22" i="33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/>
  <c r="N29" i="33"/>
  <c r="O29" i="33" s="1"/>
  <c r="N30" i="33"/>
  <c r="O30" i="33" s="1"/>
  <c r="N8" i="33"/>
  <c r="O8" i="33" s="1"/>
  <c r="E31" i="33"/>
  <c r="F31" i="33"/>
  <c r="G31" i="33"/>
  <c r="H31" i="33"/>
  <c r="I31" i="33"/>
  <c r="J31" i="33"/>
  <c r="K31" i="33"/>
  <c r="L31" i="33"/>
  <c r="M31" i="33"/>
  <c r="D31" i="33"/>
  <c r="N31" i="33" s="1"/>
  <c r="O31" i="33" s="1"/>
  <c r="E16" i="33"/>
  <c r="F16" i="33"/>
  <c r="G16" i="33"/>
  <c r="H16" i="33"/>
  <c r="I16" i="33"/>
  <c r="J16" i="33"/>
  <c r="J55" i="33" s="1"/>
  <c r="K16" i="33"/>
  <c r="L16" i="33"/>
  <c r="M16" i="33"/>
  <c r="D16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55" i="33" s="1"/>
  <c r="F5" i="33"/>
  <c r="F55" i="33" s="1"/>
  <c r="G5" i="33"/>
  <c r="H5" i="33"/>
  <c r="H55" i="33"/>
  <c r="I5" i="33"/>
  <c r="J5" i="33"/>
  <c r="K5" i="33"/>
  <c r="L5" i="33"/>
  <c r="L55" i="33" s="1"/>
  <c r="M5" i="33"/>
  <c r="D5" i="33"/>
  <c r="E53" i="33"/>
  <c r="F53" i="33"/>
  <c r="G53" i="33"/>
  <c r="H53" i="33"/>
  <c r="I53" i="33"/>
  <c r="J53" i="33"/>
  <c r="K53" i="33"/>
  <c r="L53" i="33"/>
  <c r="M53" i="33"/>
  <c r="D53" i="33"/>
  <c r="N54" i="33"/>
  <c r="O54" i="33" s="1"/>
  <c r="N49" i="33"/>
  <c r="O49" i="33" s="1"/>
  <c r="N50" i="33"/>
  <c r="O50" i="33" s="1"/>
  <c r="N51" i="33"/>
  <c r="O51" i="33"/>
  <c r="N52" i="33"/>
  <c r="O52" i="33"/>
  <c r="N48" i="33"/>
  <c r="O48" i="33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E44" i="33"/>
  <c r="F44" i="33"/>
  <c r="G44" i="33"/>
  <c r="N44" i="33" s="1"/>
  <c r="O44" i="33" s="1"/>
  <c r="H44" i="33"/>
  <c r="I44" i="33"/>
  <c r="I55" i="33" s="1"/>
  <c r="J44" i="33"/>
  <c r="K44" i="33"/>
  <c r="L44" i="33"/>
  <c r="M44" i="33"/>
  <c r="M55" i="33"/>
  <c r="D44" i="33"/>
  <c r="N46" i="33"/>
  <c r="O46" i="33"/>
  <c r="N45" i="33"/>
  <c r="O45" i="33"/>
  <c r="N15" i="33"/>
  <c r="O15" i="33"/>
  <c r="N7" i="33"/>
  <c r="O7" i="33" s="1"/>
  <c r="N9" i="33"/>
  <c r="O9" i="33" s="1"/>
  <c r="N10" i="33"/>
  <c r="O10" i="33" s="1"/>
  <c r="N11" i="33"/>
  <c r="O11" i="33"/>
  <c r="N12" i="33"/>
  <c r="O12" i="33"/>
  <c r="N6" i="33"/>
  <c r="O6" i="33"/>
  <c r="N17" i="33"/>
  <c r="O17" i="33" s="1"/>
  <c r="N14" i="33"/>
  <c r="O14" i="33" s="1"/>
  <c r="M55" i="35"/>
  <c r="L55" i="35"/>
  <c r="F55" i="35"/>
  <c r="G55" i="36"/>
  <c r="M55" i="36"/>
  <c r="I55" i="36"/>
  <c r="N5" i="36"/>
  <c r="O5" i="36" s="1"/>
  <c r="G50" i="37"/>
  <c r="K50" i="37"/>
  <c r="L50" i="37"/>
  <c r="M50" i="37"/>
  <c r="E50" i="37"/>
  <c r="I50" i="37"/>
  <c r="G58" i="38"/>
  <c r="M58" i="38"/>
  <c r="E58" i="38"/>
  <c r="N5" i="33"/>
  <c r="O5" i="33" s="1"/>
  <c r="O13" i="35"/>
  <c r="J53" i="39"/>
  <c r="F53" i="39"/>
  <c r="H53" i="39"/>
  <c r="N16" i="39"/>
  <c r="O16" i="39" s="1"/>
  <c r="N27" i="39"/>
  <c r="O27" i="39"/>
  <c r="D53" i="39"/>
  <c r="M51" i="40"/>
  <c r="F51" i="40"/>
  <c r="L51" i="40"/>
  <c r="H51" i="40"/>
  <c r="G51" i="40"/>
  <c r="K51" i="40"/>
  <c r="N36" i="40"/>
  <c r="O36" i="40" s="1"/>
  <c r="I51" i="40"/>
  <c r="N41" i="40"/>
  <c r="O41" i="40"/>
  <c r="N13" i="40"/>
  <c r="O13" i="40" s="1"/>
  <c r="D51" i="40"/>
  <c r="D55" i="33"/>
  <c r="N50" i="34"/>
  <c r="O50" i="34"/>
  <c r="J58" i="38"/>
  <c r="E53" i="39"/>
  <c r="M53" i="41"/>
  <c r="L53" i="41"/>
  <c r="O16" i="41"/>
  <c r="J53" i="41"/>
  <c r="N5" i="41"/>
  <c r="O5" i="41"/>
  <c r="H53" i="41"/>
  <c r="N37" i="41"/>
  <c r="O37" i="41"/>
  <c r="F53" i="41"/>
  <c r="N49" i="41"/>
  <c r="O49" i="41" s="1"/>
  <c r="E53" i="41"/>
  <c r="N42" i="41"/>
  <c r="O42" i="41" s="1"/>
  <c r="G53" i="41"/>
  <c r="D53" i="41"/>
  <c r="N13" i="41"/>
  <c r="O13" i="41"/>
  <c r="J53" i="42"/>
  <c r="O13" i="42"/>
  <c r="M53" i="42"/>
  <c r="N39" i="42"/>
  <c r="O39" i="42"/>
  <c r="L53" i="42"/>
  <c r="N5" i="42"/>
  <c r="O5" i="42" s="1"/>
  <c r="N51" i="42"/>
  <c r="O51" i="42" s="1"/>
  <c r="H53" i="42"/>
  <c r="N44" i="42"/>
  <c r="O44" i="42"/>
  <c r="F53" i="42"/>
  <c r="D53" i="42"/>
  <c r="O29" i="42"/>
  <c r="L51" i="43"/>
  <c r="J51" i="43"/>
  <c r="M51" i="43"/>
  <c r="N49" i="43"/>
  <c r="O49" i="43"/>
  <c r="H51" i="43"/>
  <c r="N42" i="43"/>
  <c r="O42" i="43" s="1"/>
  <c r="F51" i="43"/>
  <c r="N51" i="43" s="1"/>
  <c r="O51" i="43" s="1"/>
  <c r="E51" i="43"/>
  <c r="I51" i="43"/>
  <c r="N27" i="43"/>
  <c r="O27" i="43" s="1"/>
  <c r="D51" i="43"/>
  <c r="N5" i="43"/>
  <c r="O5" i="43"/>
  <c r="L47" i="44"/>
  <c r="M47" i="44"/>
  <c r="N33" i="44"/>
  <c r="O33" i="44"/>
  <c r="N13" i="44"/>
  <c r="O13" i="44"/>
  <c r="J47" i="44"/>
  <c r="K47" i="44"/>
  <c r="N16" i="44"/>
  <c r="O16" i="44"/>
  <c r="N5" i="44"/>
  <c r="O5" i="44" s="1"/>
  <c r="F47" i="44"/>
  <c r="I47" i="44"/>
  <c r="G47" i="44"/>
  <c r="N38" i="44"/>
  <c r="O38" i="44" s="1"/>
  <c r="E47" i="44"/>
  <c r="N47" i="44" s="1"/>
  <c r="O47" i="44" s="1"/>
  <c r="H47" i="44"/>
  <c r="N23" i="44"/>
  <c r="O23" i="44"/>
  <c r="D47" i="44"/>
  <c r="K52" i="45"/>
  <c r="N43" i="45"/>
  <c r="O43" i="45" s="1"/>
  <c r="G52" i="45"/>
  <c r="F52" i="45"/>
  <c r="O49" i="46"/>
  <c r="P49" i="46" s="1"/>
  <c r="O42" i="46"/>
  <c r="P42" i="46"/>
  <c r="O37" i="46"/>
  <c r="P37" i="46"/>
  <c r="O27" i="46"/>
  <c r="P27" i="46" s="1"/>
  <c r="O17" i="46"/>
  <c r="P17" i="46" s="1"/>
  <c r="J51" i="46"/>
  <c r="K51" i="46"/>
  <c r="I51" i="46"/>
  <c r="L51" i="46"/>
  <c r="D51" i="46"/>
  <c r="O51" i="46" s="1"/>
  <c r="P51" i="46" s="1"/>
  <c r="O12" i="46"/>
  <c r="P12" i="46" s="1"/>
  <c r="M51" i="46"/>
  <c r="N51" i="46"/>
  <c r="F51" i="46"/>
  <c r="E51" i="46"/>
  <c r="G51" i="46"/>
  <c r="H51" i="46"/>
  <c r="O5" i="46"/>
  <c r="P5" i="46"/>
  <c r="H52" i="45"/>
  <c r="D52" i="45"/>
  <c r="O50" i="47" l="1"/>
  <c r="P50" i="47" s="1"/>
  <c r="E53" i="42"/>
  <c r="N26" i="41"/>
  <c r="O26" i="41" s="1"/>
  <c r="I53" i="41"/>
  <c r="N13" i="43"/>
  <c r="O13" i="43" s="1"/>
  <c r="G55" i="33"/>
  <c r="N53" i="41"/>
  <c r="O53" i="41" s="1"/>
  <c r="N16" i="33"/>
  <c r="O16" i="33" s="1"/>
  <c r="N17" i="35"/>
  <c r="O17" i="35" s="1"/>
  <c r="E55" i="35"/>
  <c r="N55" i="35" s="1"/>
  <c r="O55" i="35" s="1"/>
  <c r="K55" i="36"/>
  <c r="N5" i="38"/>
  <c r="O5" i="38" s="1"/>
  <c r="D58" i="38"/>
  <c r="K55" i="35"/>
  <c r="N51" i="35"/>
  <c r="O51" i="35" s="1"/>
  <c r="E51" i="40"/>
  <c r="N29" i="36"/>
  <c r="O29" i="36" s="1"/>
  <c r="N40" i="37"/>
  <c r="O40" i="37" s="1"/>
  <c r="D50" i="37"/>
  <c r="N13" i="39"/>
  <c r="O13" i="39" s="1"/>
  <c r="K53" i="39"/>
  <c r="N53" i="39" s="1"/>
  <c r="O53" i="39" s="1"/>
  <c r="G53" i="42"/>
  <c r="N53" i="33"/>
  <c r="O53" i="33" s="1"/>
  <c r="I55" i="35"/>
  <c r="K55" i="33"/>
  <c r="J55" i="35"/>
  <c r="N5" i="35"/>
  <c r="O5" i="35" s="1"/>
  <c r="N45" i="35"/>
  <c r="O45" i="35" s="1"/>
  <c r="G55" i="35"/>
  <c r="L55" i="36"/>
  <c r="F50" i="37"/>
  <c r="I58" i="38"/>
  <c r="N52" i="38"/>
  <c r="O52" i="38" s="1"/>
  <c r="N38" i="45"/>
  <c r="O38" i="45" s="1"/>
  <c r="N53" i="42"/>
  <c r="O53" i="42" s="1"/>
  <c r="N59" i="34"/>
  <c r="O59" i="34" s="1"/>
  <c r="N5" i="40"/>
  <c r="O5" i="40" s="1"/>
  <c r="J51" i="40"/>
  <c r="N51" i="40" s="1"/>
  <c r="O51" i="40" s="1"/>
  <c r="F59" i="34"/>
  <c r="N13" i="34"/>
  <c r="O13" i="34" s="1"/>
  <c r="E55" i="36"/>
  <c r="N55" i="36" s="1"/>
  <c r="O55" i="36" s="1"/>
  <c r="N13" i="36"/>
  <c r="O13" i="36" s="1"/>
  <c r="N13" i="37"/>
  <c r="O13" i="37" s="1"/>
  <c r="H50" i="37"/>
  <c r="K58" i="38"/>
  <c r="L53" i="39"/>
  <c r="N5" i="39"/>
  <c r="O5" i="39" s="1"/>
  <c r="N50" i="37" l="1"/>
  <c r="O50" i="37" s="1"/>
  <c r="N55" i="33"/>
  <c r="O55" i="33" s="1"/>
  <c r="N58" i="38"/>
  <c r="O58" i="38" s="1"/>
</calcChain>
</file>

<file path=xl/sharedStrings.xml><?xml version="1.0" encoding="utf-8"?>
<sst xmlns="http://schemas.openxmlformats.org/spreadsheetml/2006/main" count="1035" uniqueCount="156">
  <si>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</si>
  <si>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</si>
  <si>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</si>
  <si>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</si>
  <si>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</si>
  <si>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</si>
  <si>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</si>
  <si>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</si>
  <si>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</si>
  <si>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</si>
  <si>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</si>
  <si>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</si>
  <si>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Water</t>
  </si>
  <si>
    <t>Utility Service Tax - Other</t>
  </si>
  <si>
    <t>Communications Services Taxes</t>
  </si>
  <si>
    <t>Permits, Fees, and Special Assessments</t>
  </si>
  <si>
    <t>Other Permits, Fees, and Special Assessments</t>
  </si>
  <si>
    <t>Federal Grant - General Government</t>
  </si>
  <si>
    <t>Intergovernmental Revenue</t>
  </si>
  <si>
    <t>Federal Grant - Economic Environment</t>
  </si>
  <si>
    <t>State Grant - Public Safety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</si>
  <si>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</si>
  <si>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</si>
  <si>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</si>
  <si>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</si>
  <si>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</si>
  <si>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</si>
  <si>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</si>
  <si>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</si>
  <si>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</si>
  <si>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</si>
  <si>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</si>
  <si>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</si>
  <si>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</si>
  <si>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</si>
  <si>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</si>
  <si>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</si>
  <si>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</si>
  <si>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</si>
  <si>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</si>
  <si>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</si>
  <si>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</si>
  <si>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</si>
  <si>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</si>
  <si>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</si>
  <si>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</si>
  <si>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</si>
  <si>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Economic Environment - Housing</t>
  </si>
  <si>
    <t>Culture / Recreation - Parks and Recreation</t>
  </si>
  <si>
    <t>Culture / Recreation - Cultural Services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</si>
  <si>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</si>
  <si>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</si>
  <si>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</si>
  <si>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</si>
  <si>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</si>
  <si>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</si>
  <si>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</si>
  <si>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Disposition of Fixed Assets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</si>
  <si>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</si>
  <si>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</si>
  <si>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</si>
  <si>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</si>
  <si>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</si>
  <si>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</si>
  <si>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</si>
  <si>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</si>
  <si>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</si>
  <si>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</si>
  <si>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</si>
  <si>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Green Cove Springs Revenues Reported by Account Code and Fund Type</t>
  </si>
  <si>
    <t>Local Fiscal Year Ended September 30, 2010</t>
  </si>
  <si>
    <t>Franchise Fee - Electricity</t>
  </si>
  <si>
    <t>Franchise Fee - Other</t>
  </si>
  <si>
    <t>Federal Grant - Other Federal Grants</t>
  </si>
  <si>
    <t>State Grant - Transportation - Other Transportation</t>
  </si>
  <si>
    <t>State Shared Revenues - Public Safety - Other Public Safety</t>
  </si>
  <si>
    <t>State Shared Revenues - Culture / Recreation</t>
  </si>
  <si>
    <t>State Shared Revenues - Other</t>
  </si>
  <si>
    <t>Grants from Other Local Units - Other</t>
  </si>
  <si>
    <t>Other Charges for Services</t>
  </si>
  <si>
    <t>Other Judgments, Fines, and Forfeits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</si>
  <si>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</si>
  <si>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</si>
  <si>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</si>
  <si>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</si>
  <si>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Culture / Recreation</t>
  </si>
  <si>
    <t>Grants from Other Local Units - Public Safety</t>
  </si>
  <si>
    <t>Proprietary Non-Operating Sources - Capital Contributions from State Government</t>
  </si>
  <si>
    <t>Proprietary Non-Operating Sources - Capital Contributions from Private Source</t>
  </si>
  <si>
    <t>2011 Municipal Population:</t>
  </si>
  <si>
    <t>Local Fiscal Year Ended September 30, 2012</t>
  </si>
  <si>
    <t>State Grant - General Government</t>
  </si>
  <si>
    <t>Court-Ordered Judgments and Fines - As Decided by Traffic Court</t>
  </si>
  <si>
    <t>Federal Fines and Forfeits</t>
  </si>
  <si>
    <t>Proprietary Non-Operating Sources - Federal Grants and Donations</t>
  </si>
  <si>
    <t>2012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</si>
  <si>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</si>
  <si>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</si>
  <si>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</si>
  <si>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</si>
  <si>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Federal Grant - Public Safety</t>
  </si>
  <si>
    <t>State Shared Revenues - Physical Environment - Other Physical Environment</t>
  </si>
  <si>
    <t>Grants from Other Local Units - Economic Environment</t>
  </si>
  <si>
    <t>Physical Environment - Water / Sewer Combination Utility</t>
  </si>
  <si>
    <t>Judgments and Fines - Other Court-Ordered</t>
  </si>
  <si>
    <t>Rents and Royalties</t>
  </si>
  <si>
    <t>Proceeds - Debt Proceeds</t>
  </si>
  <si>
    <t>Proceeds of General Capital Asset Dispositions - Sales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</si>
  <si>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</si>
  <si>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</si>
  <si>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</si>
  <si>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</si>
  <si>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</si>
  <si>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</si>
  <si>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</si>
  <si>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</si>
  <si>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</si>
  <si>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</si>
  <si>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</si>
  <si>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Sales - Disposition of Fixed Assets</t>
  </si>
  <si>
    <t>Proprietary Non-Operating - Other Grants and Donations</t>
  </si>
  <si>
    <t>Proprietary Non-Operating - Capital Contributions from Private Source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</si>
  <si>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</si>
  <si>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</si>
  <si>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</si>
  <si>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</si>
  <si>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</si>
  <si>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</si>
  <si>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</si>
  <si>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</si>
  <si>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Physical Environment - Sewer / Wastewater</t>
  </si>
  <si>
    <t>Federal Grant - Physical Environment - Other Physical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</si>
  <si>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</si>
  <si>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</si>
  <si>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</si>
  <si>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</si>
  <si>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</si>
  <si>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</si>
  <si>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</si>
  <si>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Impact Fees - Residential - Physical Environment</t>
  </si>
  <si>
    <t>Impact Fees - Residential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</si>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</sst>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144</v>
      </c>
      <c r="N4" s="35" t="s">
        <v>9</v>
      </c>
      <c r="O4" s="35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146</v>
      </c>
      <c r="B5" s="26"/>
      <c r="C5" s="26"/>
      <c r="D5" s="27">
        <f>SUM(D6:D11)</f>
        <v>3418323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3418323</v>
      </c>
      <c r="P5" s="33">
        <f>(O5/P$52)</f>
        <v>334.01631815516902</v>
      </c>
      <c r="Q5" s="6"/>
    </row>
    <row r="6" spans="1:134">
      <c r="A6" s="12"/>
      <c r="B6" s="25">
        <v>311</v>
      </c>
      <c r="C6" s="20" t="s">
        <v>2</v>
      </c>
      <c r="D6" s="46">
        <v>2042197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2042197</v>
      </c>
      <c r="P6" s="47">
        <f>(O6/P$52)</f>
        <v>199.55022474105922</v>
      </c>
      <c r="Q6" s="9"/>
    </row>
    <row r="7" spans="1:134">
      <c r="A7" s="12"/>
      <c r="B7" s="25">
        <v>312.41000000000003</v>
      </c>
      <c r="C7" s="20" t="s">
        <v>147</v>
      </c>
      <c r="D7" s="46">
        <v>706933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706933</v>
      </c>
      <c r="P7" s="47">
        <f>(O7/P$52)</f>
        <v>69.076900527652924</v>
      </c>
      <c r="Q7" s="9"/>
    </row>
    <row r="8" spans="1:134">
      <c r="A8" s="12"/>
      <c r="B8" s="25">
        <v>314.3</v>
      </c>
      <c r="C8" s="20" t="s">
        <v>12</v>
      </c>
      <c r="D8" s="46">
        <v>137441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137441</v>
      </c>
      <c r="P8" s="47">
        <f>(O8/P$52)</f>
        <v>13.429841704123509</v>
      </c>
      <c r="Q8" s="9"/>
    </row>
    <row r="9" spans="1:134">
      <c r="A9" s="12"/>
      <c r="B9" s="25">
        <v>314.89999999999998</v>
      </c>
      <c r="C9" s="20" t="s">
        <v>13</v>
      </c>
      <c r="D9" s="46">
        <v>54641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54641</v>
      </c>
      <c r="P9" s="47">
        <f>(O9/P$52)</f>
        <v>5.339163572405706</v>
      </c>
      <c r="Q9" s="9"/>
    </row>
    <row r="10" spans="1:134">
      <c r="A10" s="12"/>
      <c r="B10" s="25">
        <v>315.10000000000002</v>
      </c>
      <c r="C10" s="20" t="s">
        <v>148</v>
      </c>
      <c r="D10" s="46">
        <v>441579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441579</v>
      </c>
      <c r="P10" s="47">
        <f>(O10/P$52)</f>
        <v>43.148231385577489</v>
      </c>
      <c r="Q10" s="9"/>
    </row>
    <row r="11" spans="1:134">
      <c r="A11" s="12"/>
      <c r="B11" s="25">
        <v>316</v>
      </c>
      <c r="C11" s="20" t="s">
        <v>111</v>
      </c>
      <c r="D11" s="46">
        <v>35532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35532</v>
      </c>
      <c r="P11" s="47">
        <f>(O11/P$52)</f>
        <v>3.4719562243502051</v>
      </c>
      <c r="Q11" s="9"/>
    </row>
    <row r="12" spans="1:134" ht="15.75">
      <c r="A12" s="29" t="s">
        <v>15</v>
      </c>
      <c r="B12" s="30"/>
      <c r="C12" s="31"/>
      <c r="D12" s="32">
        <f>SUM(D13:D16)</f>
        <v>9248</v>
      </c>
      <c r="E12" s="32">
        <f>SUM(E13:E16)</f>
        <v>184132</v>
      </c>
      <c r="F12" s="32">
        <f>SUM(F13:F16)</f>
        <v>0</v>
      </c>
      <c r="G12" s="32">
        <f>SUM(G13:G16)</f>
        <v>0</v>
      </c>
      <c r="H12" s="32">
        <f>SUM(H13:H16)</f>
        <v>0</v>
      </c>
      <c r="I12" s="32">
        <f>SUM(I13:I16)</f>
        <v>112225</v>
      </c>
      <c r="J12" s="32">
        <f>SUM(J13:J16)</f>
        <v>0</v>
      </c>
      <c r="K12" s="32">
        <f>SUM(K13:K16)</f>
        <v>0</v>
      </c>
      <c r="L12" s="32">
        <f>SUM(L13:L16)</f>
        <v>0</v>
      </c>
      <c r="M12" s="32">
        <f>SUM(M13:M16)</f>
        <v>0</v>
      </c>
      <c r="N12" s="32">
        <f>SUM(N13:N16)</f>
        <v>0</v>
      </c>
      <c r="O12" s="44">
        <f>SUM(D12:N12)</f>
        <v>305605</v>
      </c>
      <c r="P12" s="45">
        <f>(O12/P$52)</f>
        <v>29.86173539183115</v>
      </c>
      <c r="Q12" s="10"/>
    </row>
    <row r="13" spans="1:134">
      <c r="A13" s="12"/>
      <c r="B13" s="25">
        <v>322</v>
      </c>
      <c r="C13" s="20" t="s">
        <v>149</v>
      </c>
      <c r="D13" s="46">
        <v>0</v>
      </c>
      <c r="E13" s="46">
        <v>182110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182110</v>
      </c>
      <c r="P13" s="47">
        <f>(O13/P$52)</f>
        <v>17.794606214578856</v>
      </c>
      <c r="Q13" s="9"/>
    </row>
    <row r="14" spans="1:134">
      <c r="A14" s="12"/>
      <c r="B14" s="25">
        <v>323.89999999999998</v>
      </c>
      <c r="C14" s="20" t="s">
        <v>72</v>
      </c>
      <c r="D14" s="46">
        <v>9248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6" si="1">SUM(D14:N14)</f>
        <v>9248</v>
      </c>
      <c r="P14" s="47">
        <f>(O14/P$52)</f>
        <v>0.90365448504983392</v>
      </c>
      <c r="Q14" s="9"/>
    </row>
    <row r="15" spans="1:134">
      <c r="A15" s="12"/>
      <c r="B15" s="25">
        <v>324.20999999999998</v>
      </c>
      <c r="C15" s="20" t="s">
        <v>139</v>
      </c>
      <c r="D15" s="46">
        <v>0</v>
      </c>
      <c r="E15" s="46">
        <v>2022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2022</v>
      </c>
      <c r="P15" s="47">
        <f>(O15/P$52)</f>
        <v>0.1975767051006449</v>
      </c>
      <c r="Q15" s="9"/>
    </row>
    <row r="16" spans="1:134">
      <c r="A16" s="12"/>
      <c r="B16" s="25">
        <v>324.91000000000003</v>
      </c>
      <c r="C16" s="20" t="s">
        <v>140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112225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112225</v>
      </c>
      <c r="P16" s="47">
        <f>(O16/P$52)</f>
        <v>10.965897987101817</v>
      </c>
      <c r="Q16" s="9"/>
    </row>
    <row r="17" spans="1:17" ht="15.75">
      <c r="A17" s="29" t="s">
        <v>150</v>
      </c>
      <c r="B17" s="30"/>
      <c r="C17" s="31"/>
      <c r="D17" s="32">
        <f>SUM(D18:D25)</f>
        <v>3521327</v>
      </c>
      <c r="E17" s="32">
        <f>SUM(E18:E25)</f>
        <v>0</v>
      </c>
      <c r="F17" s="32">
        <f>SUM(F18:F25)</f>
        <v>0</v>
      </c>
      <c r="G17" s="32">
        <f>SUM(G18:G25)</f>
        <v>0</v>
      </c>
      <c r="H17" s="32">
        <f>SUM(H18:H25)</f>
        <v>0</v>
      </c>
      <c r="I17" s="32">
        <f>SUM(I18:I25)</f>
        <v>1214897</v>
      </c>
      <c r="J17" s="32">
        <f>SUM(J18:J25)</f>
        <v>0</v>
      </c>
      <c r="K17" s="32">
        <f>SUM(K18:K25)</f>
        <v>0</v>
      </c>
      <c r="L17" s="32">
        <f>SUM(L18:L25)</f>
        <v>0</v>
      </c>
      <c r="M17" s="32">
        <f>SUM(M18:M25)</f>
        <v>0</v>
      </c>
      <c r="N17" s="32">
        <f>SUM(N18:N25)</f>
        <v>0</v>
      </c>
      <c r="O17" s="44">
        <f>SUM(D17:N17)</f>
        <v>4736224</v>
      </c>
      <c r="P17" s="45">
        <f>(O17/P$52)</f>
        <v>462.79304279851476</v>
      </c>
      <c r="Q17" s="10"/>
    </row>
    <row r="18" spans="1:17">
      <c r="A18" s="12"/>
      <c r="B18" s="25">
        <v>331.2</v>
      </c>
      <c r="C18" s="20" t="s">
        <v>100</v>
      </c>
      <c r="D18" s="46">
        <v>1236933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1236933</v>
      </c>
      <c r="P18" s="47">
        <f>(O18/P$52)</f>
        <v>120.86505765096736</v>
      </c>
      <c r="Q18" s="9"/>
    </row>
    <row r="19" spans="1:17">
      <c r="A19" s="12"/>
      <c r="B19" s="25">
        <v>331.35</v>
      </c>
      <c r="C19" s="20" t="s">
        <v>130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1214897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3" si="2">SUM(D19:N19)</f>
        <v>1214897</v>
      </c>
      <c r="P19" s="47">
        <f>(O19/P$52)</f>
        <v>118.71184287668555</v>
      </c>
      <c r="Q19" s="9"/>
    </row>
    <row r="20" spans="1:17">
      <c r="A20" s="12"/>
      <c r="B20" s="25">
        <v>335.14</v>
      </c>
      <c r="C20" s="20" t="s">
        <v>113</v>
      </c>
      <c r="D20" s="46">
        <v>1849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1849</v>
      </c>
      <c r="P20" s="47">
        <f>(O20/P$52)</f>
        <v>0.18067226890756302</v>
      </c>
      <c r="Q20" s="9"/>
    </row>
    <row r="21" spans="1:17">
      <c r="A21" s="12"/>
      <c r="B21" s="25">
        <v>335.15</v>
      </c>
      <c r="C21" s="20" t="s">
        <v>114</v>
      </c>
      <c r="D21" s="46">
        <v>5595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5595</v>
      </c>
      <c r="P21" s="47">
        <f>(O21/P$52)</f>
        <v>0.54670705491498928</v>
      </c>
      <c r="Q21" s="9"/>
    </row>
    <row r="22" spans="1:17">
      <c r="A22" s="12"/>
      <c r="B22" s="25">
        <v>335.18</v>
      </c>
      <c r="C22" s="20" t="s">
        <v>151</v>
      </c>
      <c r="D22" s="46">
        <v>560739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560739</v>
      </c>
      <c r="P22" s="47">
        <f>(O22/P$52)</f>
        <v>54.791772522962674</v>
      </c>
      <c r="Q22" s="9"/>
    </row>
    <row r="23" spans="1:17">
      <c r="A23" s="12"/>
      <c r="B23" s="25">
        <v>335.19</v>
      </c>
      <c r="C23" s="20" t="s">
        <v>152</v>
      </c>
      <c r="D23" s="46">
        <v>1247165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1247165</v>
      </c>
      <c r="P23" s="47">
        <f>(O23/P$52)</f>
        <v>121.86486222395935</v>
      </c>
      <c r="Q23" s="9"/>
    </row>
    <row r="24" spans="1:17">
      <c r="A24" s="12"/>
      <c r="B24" s="25">
        <v>335.48</v>
      </c>
      <c r="C24" s="20" t="s">
        <v>27</v>
      </c>
      <c r="D24" s="46">
        <v>103774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5" si="3">SUM(D24:N24)</f>
        <v>103774</v>
      </c>
      <c r="P24" s="47">
        <f>(O24/P$52)</f>
        <v>10.140121164744968</v>
      </c>
      <c r="Q24" s="9"/>
    </row>
    <row r="25" spans="1:17">
      <c r="A25" s="12"/>
      <c r="B25" s="25">
        <v>335.9</v>
      </c>
      <c r="C25" s="20" t="s">
        <v>77</v>
      </c>
      <c r="D25" s="46">
        <v>365272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365272</v>
      </c>
      <c r="P25" s="47">
        <f>(O25/P$52)</f>
        <v>35.692007035372285</v>
      </c>
      <c r="Q25" s="9"/>
    </row>
    <row r="26" spans="1:17" ht="15.75">
      <c r="A26" s="29" t="s">
        <v>36</v>
      </c>
      <c r="B26" s="30"/>
      <c r="C26" s="31"/>
      <c r="D26" s="32">
        <f>SUM(D27:D35)</f>
        <v>788106</v>
      </c>
      <c r="E26" s="32">
        <f>SUM(E27:E35)</f>
        <v>0</v>
      </c>
      <c r="F26" s="32">
        <f>SUM(F27:F35)</f>
        <v>0</v>
      </c>
      <c r="G26" s="32">
        <f>SUM(G27:G35)</f>
        <v>0</v>
      </c>
      <c r="H26" s="32">
        <f>SUM(H27:H35)</f>
        <v>0</v>
      </c>
      <c r="I26" s="32">
        <f>SUM(I27:I35)</f>
        <v>22888192</v>
      </c>
      <c r="J26" s="32">
        <f>SUM(J27:J35)</f>
        <v>454252</v>
      </c>
      <c r="K26" s="32">
        <f>SUM(K27:K35)</f>
        <v>0</v>
      </c>
      <c r="L26" s="32">
        <f>SUM(L27:L35)</f>
        <v>0</v>
      </c>
      <c r="M26" s="32">
        <f>SUM(M27:M35)</f>
        <v>0</v>
      </c>
      <c r="N26" s="32">
        <f>SUM(N27:N35)</f>
        <v>0</v>
      </c>
      <c r="O26" s="32">
        <f>SUM(D26:N26)</f>
        <v>24130550</v>
      </c>
      <c r="P26" s="45">
        <f>(O26/P$52)</f>
        <v>2357.8805940981042</v>
      </c>
      <c r="Q26" s="10"/>
    </row>
    <row r="27" spans="1:17">
      <c r="A27" s="12"/>
      <c r="B27" s="25">
        <v>341.2</v>
      </c>
      <c r="C27" s="20" t="s">
        <v>116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454252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5" si="4">SUM(D27:N27)</f>
        <v>454252</v>
      </c>
      <c r="P27" s="47">
        <f>(O27/P$52)</f>
        <v>44.386554621848738</v>
      </c>
      <c r="Q27" s="9"/>
    </row>
    <row r="28" spans="1:17">
      <c r="A28" s="12"/>
      <c r="B28" s="25">
        <v>341.3</v>
      </c>
      <c r="C28" s="20" t="s">
        <v>117</v>
      </c>
      <c r="D28" s="46">
        <v>282195</v>
      </c>
      <c r="E28" s="46">
        <v>0</v>
      </c>
      <c r="F28" s="46">
        <v>0</v>
      </c>
      <c r="G28" s="46">
        <v>0</v>
      </c>
      <c r="H28" s="46">
        <v>0</v>
      </c>
      <c r="I28" s="46">
        <v>15970371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16252566</v>
      </c>
      <c r="P28" s="47">
        <f>(O28/P$52)</f>
        <v>1588.0951729529022</v>
      </c>
      <c r="Q28" s="9"/>
    </row>
    <row r="29" spans="1:17">
      <c r="A29" s="12"/>
      <c r="B29" s="25">
        <v>341.9</v>
      </c>
      <c r="C29" s="20" t="s">
        <v>118</v>
      </c>
      <c r="D29" s="46">
        <v>60628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60628</v>
      </c>
      <c r="P29" s="47">
        <f>(O29/P$52)</f>
        <v>5.9241743208911473</v>
      </c>
      <c r="Q29" s="9"/>
    </row>
    <row r="30" spans="1:17">
      <c r="A30" s="12"/>
      <c r="B30" s="25">
        <v>343.3</v>
      </c>
      <c r="C30" s="20" t="s">
        <v>42</v>
      </c>
      <c r="D30" s="46">
        <v>140176</v>
      </c>
      <c r="E30" s="46">
        <v>0</v>
      </c>
      <c r="F30" s="46">
        <v>0</v>
      </c>
      <c r="G30" s="46">
        <v>0</v>
      </c>
      <c r="H30" s="46">
        <v>0</v>
      </c>
      <c r="I30" s="46">
        <v>1991721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2131897</v>
      </c>
      <c r="P30" s="47">
        <f>(O30/P$52)</f>
        <v>208.31512605042016</v>
      </c>
      <c r="Q30" s="9"/>
    </row>
    <row r="31" spans="1:17">
      <c r="A31" s="12"/>
      <c r="B31" s="25">
        <v>343.4</v>
      </c>
      <c r="C31" s="20" t="s">
        <v>43</v>
      </c>
      <c r="D31" s="46">
        <v>68449</v>
      </c>
      <c r="E31" s="46">
        <v>0</v>
      </c>
      <c r="F31" s="46">
        <v>0</v>
      </c>
      <c r="G31" s="46">
        <v>0</v>
      </c>
      <c r="H31" s="46">
        <v>0</v>
      </c>
      <c r="I31" s="46">
        <v>851044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919493</v>
      </c>
      <c r="P31" s="47">
        <f>(O31/P$52)</f>
        <v>89.846882939222198</v>
      </c>
      <c r="Q31" s="9"/>
    </row>
    <row r="32" spans="1:17">
      <c r="A32" s="12"/>
      <c r="B32" s="25">
        <v>343.5</v>
      </c>
      <c r="C32" s="20" t="s">
        <v>44</v>
      </c>
      <c r="D32" s="46">
        <v>160645</v>
      </c>
      <c r="E32" s="46">
        <v>0</v>
      </c>
      <c r="F32" s="46">
        <v>0</v>
      </c>
      <c r="G32" s="46">
        <v>0</v>
      </c>
      <c r="H32" s="46">
        <v>0</v>
      </c>
      <c r="I32" s="46">
        <v>3242192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3402837</v>
      </c>
      <c r="P32" s="47">
        <f>(O32/P$52)</f>
        <v>332.5031268321282</v>
      </c>
      <c r="Q32" s="9"/>
    </row>
    <row r="33" spans="1:17">
      <c r="A33" s="12"/>
      <c r="B33" s="25">
        <v>343.6</v>
      </c>
      <c r="C33" s="20" t="s">
        <v>103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832864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832864</v>
      </c>
      <c r="P33" s="47">
        <f>(O33/P$52)</f>
        <v>81.38205980066445</v>
      </c>
      <c r="Q33" s="9"/>
    </row>
    <row r="34" spans="1:17">
      <c r="A34" s="12"/>
      <c r="B34" s="25">
        <v>347.2</v>
      </c>
      <c r="C34" s="20" t="s">
        <v>48</v>
      </c>
      <c r="D34" s="46">
        <v>25836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25836</v>
      </c>
      <c r="P34" s="47">
        <f>(O34/P$52)</f>
        <v>2.5245260895055694</v>
      </c>
      <c r="Q34" s="9"/>
    </row>
    <row r="35" spans="1:17">
      <c r="A35" s="12"/>
      <c r="B35" s="25">
        <v>347.4</v>
      </c>
      <c r="C35" s="20" t="s">
        <v>50</v>
      </c>
      <c r="D35" s="46">
        <v>50177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50177</v>
      </c>
      <c r="P35" s="47">
        <f>(O35/P$52)</f>
        <v>4.9029704905217901</v>
      </c>
      <c r="Q35" s="9"/>
    </row>
    <row r="36" spans="1:17" ht="15.75">
      <c r="A36" s="29" t="s">
        <v>37</v>
      </c>
      <c r="B36" s="30"/>
      <c r="C36" s="31"/>
      <c r="D36" s="32">
        <f>SUM(D37:D40)</f>
        <v>1148049</v>
      </c>
      <c r="E36" s="32">
        <f>SUM(E37:E40)</f>
        <v>0</v>
      </c>
      <c r="F36" s="32">
        <f>SUM(F37:F40)</f>
        <v>0</v>
      </c>
      <c r="G36" s="32">
        <f>SUM(G37:G40)</f>
        <v>0</v>
      </c>
      <c r="H36" s="32">
        <f>SUM(H37:H40)</f>
        <v>0</v>
      </c>
      <c r="I36" s="32">
        <f>SUM(I37:I40)</f>
        <v>0</v>
      </c>
      <c r="J36" s="32">
        <f>SUM(J37:J40)</f>
        <v>0</v>
      </c>
      <c r="K36" s="32">
        <f>SUM(K37:K40)</f>
        <v>0</v>
      </c>
      <c r="L36" s="32">
        <f>SUM(L37:L40)</f>
        <v>0</v>
      </c>
      <c r="M36" s="32">
        <f>SUM(M37:M40)</f>
        <v>0</v>
      </c>
      <c r="N36" s="32">
        <f>SUM(N37:N40)</f>
        <v>0</v>
      </c>
      <c r="O36" s="32">
        <f>SUM(D36:N36)</f>
        <v>1148049</v>
      </c>
      <c r="P36" s="45">
        <f>(O36/P$52)</f>
        <v>112.17989056087551</v>
      </c>
      <c r="Q36" s="10"/>
    </row>
    <row r="37" spans="1:17">
      <c r="A37" s="13"/>
      <c r="B37" s="39">
        <v>351.1</v>
      </c>
      <c r="C37" s="21" t="s">
        <v>53</v>
      </c>
      <c r="D37" s="46">
        <v>22560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22560</v>
      </c>
      <c r="P37" s="47">
        <f>(O37/P$52)</f>
        <v>2.2044166503810825</v>
      </c>
      <c r="Q37" s="9"/>
    </row>
    <row r="38" spans="1:17">
      <c r="A38" s="13"/>
      <c r="B38" s="39">
        <v>351.5</v>
      </c>
      <c r="C38" s="21" t="s">
        <v>92</v>
      </c>
      <c r="D38" s="46">
        <v>1034443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0" si="5">SUM(D38:N38)</f>
        <v>1034443</v>
      </c>
      <c r="P38" s="47">
        <f>(O38/P$52)</f>
        <v>101.07905022474105</v>
      </c>
      <c r="Q38" s="9"/>
    </row>
    <row r="39" spans="1:17">
      <c r="A39" s="13"/>
      <c r="B39" s="39">
        <v>354</v>
      </c>
      <c r="C39" s="21" t="s">
        <v>54</v>
      </c>
      <c r="D39" s="46">
        <v>54938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54938</v>
      </c>
      <c r="P39" s="47">
        <f>(O39/P$52)</f>
        <v>5.3681844830955638</v>
      </c>
      <c r="Q39" s="9"/>
    </row>
    <row r="40" spans="1:17">
      <c r="A40" s="13"/>
      <c r="B40" s="39">
        <v>355</v>
      </c>
      <c r="C40" s="21" t="s">
        <v>93</v>
      </c>
      <c r="D40" s="46">
        <v>36108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36108</v>
      </c>
      <c r="P40" s="47">
        <f>(O40/P$52)</f>
        <v>3.5282392026578071</v>
      </c>
      <c r="Q40" s="9"/>
    </row>
    <row r="41" spans="1:17" ht="15.75">
      <c r="A41" s="29" t="s">
        <v>3</v>
      </c>
      <c r="B41" s="30"/>
      <c r="C41" s="31"/>
      <c r="D41" s="32">
        <f>SUM(D42:D47)</f>
        <v>403887</v>
      </c>
      <c r="E41" s="32">
        <f>SUM(E42:E47)</f>
        <v>14650</v>
      </c>
      <c r="F41" s="32">
        <f>SUM(F42:F47)</f>
        <v>0</v>
      </c>
      <c r="G41" s="32">
        <f>SUM(G42:G47)</f>
        <v>45000</v>
      </c>
      <c r="H41" s="32">
        <f>SUM(H42:H47)</f>
        <v>0</v>
      </c>
      <c r="I41" s="32">
        <f>SUM(I42:I47)</f>
        <v>95659</v>
      </c>
      <c r="J41" s="32">
        <f>SUM(J42:J47)</f>
        <v>0</v>
      </c>
      <c r="K41" s="32">
        <f>SUM(K42:K47)</f>
        <v>-753305</v>
      </c>
      <c r="L41" s="32">
        <f>SUM(L42:L47)</f>
        <v>0</v>
      </c>
      <c r="M41" s="32">
        <f>SUM(M42:M47)</f>
        <v>0</v>
      </c>
      <c r="N41" s="32">
        <f>SUM(N42:N47)</f>
        <v>0</v>
      </c>
      <c r="O41" s="32">
        <f>SUM(D41:N41)</f>
        <v>-194109</v>
      </c>
      <c r="P41" s="45">
        <f>(O41/P$52)</f>
        <v>-18.967070549149891</v>
      </c>
      <c r="Q41" s="10"/>
    </row>
    <row r="42" spans="1:17">
      <c r="A42" s="12"/>
      <c r="B42" s="25">
        <v>361.1</v>
      </c>
      <c r="C42" s="20" t="s">
        <v>55</v>
      </c>
      <c r="D42" s="46">
        <v>17287</v>
      </c>
      <c r="E42" s="46">
        <v>0</v>
      </c>
      <c r="F42" s="46">
        <v>0</v>
      </c>
      <c r="G42" s="46">
        <v>0</v>
      </c>
      <c r="H42" s="46">
        <v>0</v>
      </c>
      <c r="I42" s="46">
        <v>43391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60678</v>
      </c>
      <c r="P42" s="47">
        <f>(O42/P$52)</f>
        <v>5.9290599960914596</v>
      </c>
      <c r="Q42" s="9"/>
    </row>
    <row r="43" spans="1:17">
      <c r="A43" s="12"/>
      <c r="B43" s="25">
        <v>361.3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-1121289</v>
      </c>
      <c r="L43" s="46">
        <v>0</v>
      </c>
      <c r="M43" s="46">
        <v>0</v>
      </c>
      <c r="N43" s="46">
        <v>0</v>
      </c>
      <c r="O43" s="46">
        <f t="shared" ref="O43:O49" si="6">SUM(D43:N43)</f>
        <v>-1121289</v>
      </c>
      <c r="P43" s="47">
        <f>(O43/P$52)</f>
        <v>-109.56507719366816</v>
      </c>
      <c r="Q43" s="9"/>
    </row>
    <row r="44" spans="1:17">
      <c r="A44" s="12"/>
      <c r="B44" s="25">
        <v>362</v>
      </c>
      <c r="C44" s="20" t="s">
        <v>105</v>
      </c>
      <c r="D44" s="46">
        <v>123772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123772</v>
      </c>
      <c r="P44" s="47">
        <f>(O44/P$52)</f>
        <v>12.094195817862028</v>
      </c>
      <c r="Q44" s="9"/>
    </row>
    <row r="45" spans="1:17">
      <c r="A45" s="12"/>
      <c r="B45" s="25">
        <v>364</v>
      </c>
      <c r="C45" s="20" t="s">
        <v>119</v>
      </c>
      <c r="D45" s="46">
        <v>38342</v>
      </c>
      <c r="E45" s="46">
        <v>0</v>
      </c>
      <c r="F45" s="46">
        <v>0</v>
      </c>
      <c r="G45" s="46">
        <v>0</v>
      </c>
      <c r="H45" s="46">
        <v>0</v>
      </c>
      <c r="I45" s="46">
        <v>26551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64893</v>
      </c>
      <c r="P45" s="47">
        <f>(O45/P$52)</f>
        <v>6.3409224154778192</v>
      </c>
      <c r="Q45" s="9"/>
    </row>
    <row r="46" spans="1:17">
      <c r="A46" s="12"/>
      <c r="B46" s="25">
        <v>368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367984</v>
      </c>
      <c r="L46" s="46">
        <v>0</v>
      </c>
      <c r="M46" s="46">
        <v>0</v>
      </c>
      <c r="N46" s="46">
        <v>0</v>
      </c>
      <c r="O46" s="46">
        <f t="shared" si="6"/>
        <v>367984</v>
      </c>
      <c r="P46" s="47">
        <f>(O46/P$52)</f>
        <v>35.957006058237248</v>
      </c>
      <c r="Q46" s="9"/>
    </row>
    <row r="47" spans="1:17">
      <c r="A47" s="12"/>
      <c r="B47" s="25">
        <v>369.9</v>
      </c>
      <c r="C47" s="20" t="s">
        <v>59</v>
      </c>
      <c r="D47" s="46">
        <v>224486</v>
      </c>
      <c r="E47" s="46">
        <v>14650</v>
      </c>
      <c r="F47" s="46">
        <v>0</v>
      </c>
      <c r="G47" s="46">
        <v>45000</v>
      </c>
      <c r="H47" s="46">
        <v>0</v>
      </c>
      <c r="I47" s="46">
        <v>25717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309853</v>
      </c>
      <c r="P47" s="47">
        <f>(O47/P$52)</f>
        <v>30.276822356849717</v>
      </c>
      <c r="Q47" s="9"/>
    </row>
    <row r="48" spans="1:17" ht="15.75">
      <c r="A48" s="29" t="s">
        <v>38</v>
      </c>
      <c r="B48" s="30"/>
      <c r="C48" s="31"/>
      <c r="D48" s="32">
        <f>SUM(D49:D49)</f>
        <v>1105000</v>
      </c>
      <c r="E48" s="32">
        <f>SUM(E49:E49)</f>
        <v>0</v>
      </c>
      <c r="F48" s="32">
        <f>SUM(F49:F49)</f>
        <v>0</v>
      </c>
      <c r="G48" s="32">
        <f>SUM(G49:G49)</f>
        <v>240797</v>
      </c>
      <c r="H48" s="32">
        <f>SUM(H49:H49)</f>
        <v>0</v>
      </c>
      <c r="I48" s="32">
        <f>SUM(I49:I49)</f>
        <v>0</v>
      </c>
      <c r="J48" s="32">
        <f>SUM(J49:J49)</f>
        <v>0</v>
      </c>
      <c r="K48" s="32">
        <f>SUM(K49:K49)</f>
        <v>0</v>
      </c>
      <c r="L48" s="32">
        <f>SUM(L49:L49)</f>
        <v>0</v>
      </c>
      <c r="M48" s="32">
        <f>SUM(M49:M49)</f>
        <v>0</v>
      </c>
      <c r="N48" s="32">
        <f>SUM(N49:N49)</f>
        <v>0</v>
      </c>
      <c r="O48" s="32">
        <f t="shared" si="6"/>
        <v>1345797</v>
      </c>
      <c r="P48" s="45">
        <f>(O48/P$52)</f>
        <v>131.50254055110418</v>
      </c>
      <c r="Q48" s="9"/>
    </row>
    <row r="49" spans="1:120" ht="15.75" thickBot="1">
      <c r="A49" s="12"/>
      <c r="B49" s="25">
        <v>381</v>
      </c>
      <c r="C49" s="20" t="s">
        <v>60</v>
      </c>
      <c r="D49" s="46">
        <v>1105000</v>
      </c>
      <c r="E49" s="46">
        <v>0</v>
      </c>
      <c r="F49" s="46">
        <v>0</v>
      </c>
      <c r="G49" s="46">
        <v>240797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1345797</v>
      </c>
      <c r="P49" s="47">
        <f>(O49/P$52)</f>
        <v>131.50254055110418</v>
      </c>
      <c r="Q49" s="9"/>
    </row>
    <row r="50" spans="1:120" ht="16.5" thickBot="1">
      <c r="A50" s="14" t="s">
        <v>51</v>
      </c>
      <c r="B50" s="23"/>
      <c r="C50" s="22"/>
      <c r="D50" s="15">
        <f>SUM(D5,D12,D17,D26,D36,D41,D48)</f>
        <v>10393940</v>
      </c>
      <c r="E50" s="15">
        <f>SUM(E5,E12,E17,E26,E36,E41,E48)</f>
        <v>198782</v>
      </c>
      <c r="F50" s="15">
        <f>SUM(F5,F12,F17,F26,F36,F41,F48)</f>
        <v>0</v>
      </c>
      <c r="G50" s="15">
        <f>SUM(G5,G12,G17,G26,G36,G41,G48)</f>
        <v>285797</v>
      </c>
      <c r="H50" s="15">
        <f>SUM(H5,H12,H17,H26,H36,H41,H48)</f>
        <v>0</v>
      </c>
      <c r="I50" s="15">
        <f>SUM(I5,I12,I17,I26,I36,I41,I48)</f>
        <v>24310973</v>
      </c>
      <c r="J50" s="15">
        <f>SUM(J5,J12,J17,J26,J36,J41,J48)</f>
        <v>454252</v>
      </c>
      <c r="K50" s="15">
        <f>SUM(K5,K12,K17,K26,K36,K41,K48)</f>
        <v>-753305</v>
      </c>
      <c r="L50" s="15">
        <f>SUM(L5,L12,L17,L26,L36,L41,L48)</f>
        <v>0</v>
      </c>
      <c r="M50" s="15">
        <f>SUM(M5,M12,M17,M26,M36,M41,M48)</f>
        <v>0</v>
      </c>
      <c r="N50" s="15">
        <f>SUM(N5,N12,N17,N26,N36,N41,N48)</f>
        <v>0</v>
      </c>
      <c r="O50" s="15">
        <f>SUM(D50:N50)</f>
        <v>34890439</v>
      </c>
      <c r="P50" s="38">
        <f>(O50/P$52)</f>
        <v>3409.267051006449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155</v>
      </c>
      <c r="N52" s="48"/>
      <c r="O52" s="48"/>
      <c r="P52" s="43">
        <v>10234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83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2394239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2394239</v>
      </c>
      <c r="O5" s="33">
        <f t="shared" ref="O5:O36" si="1">(N5/O$60)</f>
        <v>343.9998563218391</v>
      </c>
      <c r="P5" s="6"/>
    </row>
    <row r="6" spans="1:133">
      <c r="A6" s="12"/>
      <c r="B6" s="25">
        <v>311</v>
      </c>
      <c r="C6" s="20" t="s">
        <v>2</v>
      </c>
      <c r="D6" s="46">
        <v>934526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934526</v>
      </c>
      <c r="O6" s="47">
        <f t="shared" si="1"/>
        <v>134.27097701149424</v>
      </c>
      <c r="P6" s="9"/>
    </row>
    <row r="7" spans="1:133">
      <c r="A7" s="12"/>
      <c r="B7" s="25">
        <v>312.10000000000002</v>
      </c>
      <c r="C7" s="20" t="s">
        <v>10</v>
      </c>
      <c r="D7" s="46">
        <v>255132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255132</v>
      </c>
      <c r="O7" s="47">
        <f t="shared" si="1"/>
        <v>36.656896551724138</v>
      </c>
      <c r="P7" s="9"/>
    </row>
    <row r="8" spans="1:133">
      <c r="A8" s="12"/>
      <c r="B8" s="25">
        <v>312.60000000000002</v>
      </c>
      <c r="C8" s="20" t="s">
        <v>11</v>
      </c>
      <c r="D8" s="46">
        <v>678831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678831</v>
      </c>
      <c r="O8" s="47">
        <f t="shared" si="1"/>
        <v>97.533189655172407</v>
      </c>
      <c r="P8" s="9"/>
    </row>
    <row r="9" spans="1:133">
      <c r="A9" s="12"/>
      <c r="B9" s="25">
        <v>314.3</v>
      </c>
      <c r="C9" s="20" t="s">
        <v>12</v>
      </c>
      <c r="D9" s="46">
        <v>82973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82973</v>
      </c>
      <c r="O9" s="47">
        <f t="shared" si="1"/>
        <v>11.921408045977012</v>
      </c>
      <c r="P9" s="9"/>
    </row>
    <row r="10" spans="1:133">
      <c r="A10" s="12"/>
      <c r="B10" s="25">
        <v>314.89999999999998</v>
      </c>
      <c r="C10" s="20" t="s">
        <v>13</v>
      </c>
      <c r="D10" s="46">
        <v>65418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65418</v>
      </c>
      <c r="O10" s="47">
        <f t="shared" si="1"/>
        <v>9.3991379310344829</v>
      </c>
      <c r="P10" s="9"/>
    </row>
    <row r="11" spans="1:133">
      <c r="A11" s="12"/>
      <c r="B11" s="25">
        <v>315</v>
      </c>
      <c r="C11" s="20" t="s">
        <v>110</v>
      </c>
      <c r="D11" s="46">
        <v>340909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340909</v>
      </c>
      <c r="O11" s="47">
        <f t="shared" si="1"/>
        <v>48.981178160919541</v>
      </c>
      <c r="P11" s="9"/>
    </row>
    <row r="12" spans="1:133">
      <c r="A12" s="12"/>
      <c r="B12" s="25">
        <v>316</v>
      </c>
      <c r="C12" s="20" t="s">
        <v>111</v>
      </c>
      <c r="D12" s="46">
        <v>36450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36450</v>
      </c>
      <c r="O12" s="47">
        <f t="shared" si="1"/>
        <v>5.2370689655172411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2372</v>
      </c>
      <c r="E13" s="32">
        <f t="shared" si="3"/>
        <v>100814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103186</v>
      </c>
      <c r="O13" s="45">
        <f t="shared" si="1"/>
        <v>14.825574712643679</v>
      </c>
      <c r="P13" s="10"/>
    </row>
    <row r="14" spans="1:133">
      <c r="A14" s="12"/>
      <c r="B14" s="25">
        <v>322</v>
      </c>
      <c r="C14" s="20" t="s">
        <v>0</v>
      </c>
      <c r="D14" s="46">
        <v>-4491</v>
      </c>
      <c r="E14" s="46">
        <v>100814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96323</v>
      </c>
      <c r="O14" s="47">
        <f t="shared" si="1"/>
        <v>13.839511494252873</v>
      </c>
      <c r="P14" s="9"/>
    </row>
    <row r="15" spans="1:133">
      <c r="A15" s="12"/>
      <c r="B15" s="25">
        <v>323.89999999999998</v>
      </c>
      <c r="C15" s="20" t="s">
        <v>72</v>
      </c>
      <c r="D15" s="46">
        <v>6863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6863</v>
      </c>
      <c r="O15" s="47">
        <f t="shared" si="1"/>
        <v>0.98606321839080457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SUM(D17:D26)</f>
        <v>650527</v>
      </c>
      <c r="E16" s="32">
        <f t="shared" si="5"/>
        <v>637768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20001</v>
      </c>
      <c r="N16" s="44">
        <f t="shared" si="4"/>
        <v>1308296</v>
      </c>
      <c r="O16" s="45">
        <f t="shared" si="1"/>
        <v>187.97356321839081</v>
      </c>
      <c r="P16" s="10"/>
    </row>
    <row r="17" spans="1:16">
      <c r="A17" s="12"/>
      <c r="B17" s="25">
        <v>331.2</v>
      </c>
      <c r="C17" s="20" t="s">
        <v>100</v>
      </c>
      <c r="D17" s="46">
        <v>20653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20653</v>
      </c>
      <c r="O17" s="47">
        <f t="shared" si="1"/>
        <v>2.9673850574712644</v>
      </c>
      <c r="P17" s="9"/>
    </row>
    <row r="18" spans="1:16">
      <c r="A18" s="12"/>
      <c r="B18" s="25">
        <v>331.5</v>
      </c>
      <c r="C18" s="20" t="s">
        <v>19</v>
      </c>
      <c r="D18" s="46">
        <v>0</v>
      </c>
      <c r="E18" s="46">
        <v>611768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611768</v>
      </c>
      <c r="O18" s="47">
        <f t="shared" si="1"/>
        <v>87.897701149425288</v>
      </c>
      <c r="P18" s="9"/>
    </row>
    <row r="19" spans="1:16">
      <c r="A19" s="12"/>
      <c r="B19" s="25">
        <v>335.12</v>
      </c>
      <c r="C19" s="20" t="s">
        <v>112</v>
      </c>
      <c r="D19" s="46">
        <v>195913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195913</v>
      </c>
      <c r="O19" s="47">
        <f t="shared" si="1"/>
        <v>28.148419540229884</v>
      </c>
      <c r="P19" s="9"/>
    </row>
    <row r="20" spans="1:16">
      <c r="A20" s="12"/>
      <c r="B20" s="25">
        <v>335.14</v>
      </c>
      <c r="C20" s="20" t="s">
        <v>113</v>
      </c>
      <c r="D20" s="46">
        <v>2288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2288</v>
      </c>
      <c r="O20" s="47">
        <f t="shared" si="1"/>
        <v>0.32873563218390806</v>
      </c>
      <c r="P20" s="9"/>
    </row>
    <row r="21" spans="1:16">
      <c r="A21" s="12"/>
      <c r="B21" s="25">
        <v>335.15</v>
      </c>
      <c r="C21" s="20" t="s">
        <v>114</v>
      </c>
      <c r="D21" s="46">
        <v>1419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1419</v>
      </c>
      <c r="O21" s="47">
        <f t="shared" si="1"/>
        <v>0.20387931034482759</v>
      </c>
      <c r="P21" s="9"/>
    </row>
    <row r="22" spans="1:16">
      <c r="A22" s="12"/>
      <c r="B22" s="25">
        <v>335.18</v>
      </c>
      <c r="C22" s="20" t="s">
        <v>115</v>
      </c>
      <c r="D22" s="46">
        <v>323798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323798</v>
      </c>
      <c r="O22" s="47">
        <f t="shared" si="1"/>
        <v>46.522701149425288</v>
      </c>
      <c r="P22" s="9"/>
    </row>
    <row r="23" spans="1:16">
      <c r="A23" s="12"/>
      <c r="B23" s="25">
        <v>335.49</v>
      </c>
      <c r="C23" s="20" t="s">
        <v>27</v>
      </c>
      <c r="D23" s="46">
        <v>79956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79956</v>
      </c>
      <c r="O23" s="47">
        <f t="shared" si="1"/>
        <v>11.487931034482759</v>
      </c>
      <c r="P23" s="9"/>
    </row>
    <row r="24" spans="1:16">
      <c r="A24" s="12"/>
      <c r="B24" s="25">
        <v>337.2</v>
      </c>
      <c r="C24" s="20" t="s">
        <v>86</v>
      </c>
      <c r="D24" s="46">
        <v>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9000</v>
      </c>
      <c r="O24" s="47">
        <f t="shared" si="1"/>
        <v>1.2931034482758621</v>
      </c>
      <c r="P24" s="9"/>
    </row>
    <row r="25" spans="1:16">
      <c r="A25" s="12"/>
      <c r="B25" s="25">
        <v>337.5</v>
      </c>
      <c r="C25" s="20" t="s">
        <v>102</v>
      </c>
      <c r="D25" s="46">
        <v>17500</v>
      </c>
      <c r="E25" s="46">
        <v>26000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43500</v>
      </c>
      <c r="O25" s="47">
        <f t="shared" si="1"/>
        <v>6.25</v>
      </c>
      <c r="P25" s="9"/>
    </row>
    <row r="26" spans="1:16">
      <c r="A26" s="12"/>
      <c r="B26" s="25">
        <v>337.7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20001</v>
      </c>
      <c r="N26" s="46">
        <f t="shared" si="4"/>
        <v>20001</v>
      </c>
      <c r="O26" s="47">
        <f t="shared" si="1"/>
        <v>2.8737068965517243</v>
      </c>
      <c r="P26" s="9"/>
    </row>
    <row r="27" spans="1:16" ht="15.75">
      <c r="A27" s="29" t="s">
        <v>36</v>
      </c>
      <c r="B27" s="30"/>
      <c r="C27" s="31"/>
      <c r="D27" s="32">
        <f t="shared" ref="D27:M27" si="6">SUM(D28:D39)</f>
        <v>251693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17261655</v>
      </c>
      <c r="J27" s="32">
        <f t="shared" si="6"/>
        <v>350636</v>
      </c>
      <c r="K27" s="32">
        <f t="shared" si="6"/>
        <v>0</v>
      </c>
      <c r="L27" s="32">
        <f t="shared" si="6"/>
        <v>0</v>
      </c>
      <c r="M27" s="32">
        <f t="shared" si="6"/>
        <v>6166</v>
      </c>
      <c r="N27" s="32">
        <f t="shared" si="4"/>
        <v>17870150</v>
      </c>
      <c r="O27" s="45">
        <f t="shared" si="1"/>
        <v>2567.5502873563219</v>
      </c>
      <c r="P27" s="10"/>
    </row>
    <row r="28" spans="1:16">
      <c r="A28" s="12"/>
      <c r="B28" s="25">
        <v>341.2</v>
      </c>
      <c r="C28" s="20" t="s">
        <v>116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350636</v>
      </c>
      <c r="K28" s="46">
        <v>0</v>
      </c>
      <c r="L28" s="46">
        <v>0</v>
      </c>
      <c r="M28" s="46">
        <v>0</v>
      </c>
      <c r="N28" s="46">
        <f t="shared" ref="N28:N39" si="7">SUM(D28:M28)</f>
        <v>350636</v>
      </c>
      <c r="O28" s="47">
        <f t="shared" si="1"/>
        <v>50.378735632183911</v>
      </c>
      <c r="P28" s="9"/>
    </row>
    <row r="29" spans="1:16">
      <c r="A29" s="12"/>
      <c r="B29" s="25">
        <v>341.3</v>
      </c>
      <c r="C29" s="20" t="s">
        <v>117</v>
      </c>
      <c r="D29" s="46">
        <v>205000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205000</v>
      </c>
      <c r="O29" s="47">
        <f t="shared" si="1"/>
        <v>29.454022988505749</v>
      </c>
      <c r="P29" s="9"/>
    </row>
    <row r="30" spans="1:16">
      <c r="A30" s="12"/>
      <c r="B30" s="25">
        <v>341.9</v>
      </c>
      <c r="C30" s="20" t="s">
        <v>118</v>
      </c>
      <c r="D30" s="46">
        <v>13542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13542</v>
      </c>
      <c r="O30" s="47">
        <f t="shared" si="1"/>
        <v>1.9456896551724139</v>
      </c>
      <c r="P30" s="9"/>
    </row>
    <row r="31" spans="1:16">
      <c r="A31" s="12"/>
      <c r="B31" s="25">
        <v>343.1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13510774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13510774</v>
      </c>
      <c r="O31" s="47">
        <f t="shared" si="1"/>
        <v>1941.2031609195403</v>
      </c>
      <c r="P31" s="9"/>
    </row>
    <row r="32" spans="1:16">
      <c r="A32" s="12"/>
      <c r="B32" s="25">
        <v>343.3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1264144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1264144</v>
      </c>
      <c r="O32" s="47">
        <f t="shared" si="1"/>
        <v>181.62988505747126</v>
      </c>
      <c r="P32" s="9"/>
    </row>
    <row r="33" spans="1:16">
      <c r="A33" s="12"/>
      <c r="B33" s="25">
        <v>343.4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885991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885991</v>
      </c>
      <c r="O33" s="47">
        <f t="shared" si="1"/>
        <v>127.29755747126437</v>
      </c>
      <c r="P33" s="9"/>
    </row>
    <row r="34" spans="1:16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1462741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1462741</v>
      </c>
      <c r="O34" s="47">
        <f t="shared" si="1"/>
        <v>210.16393678160921</v>
      </c>
      <c r="P34" s="9"/>
    </row>
    <row r="35" spans="1:16">
      <c r="A35" s="12"/>
      <c r="B35" s="25">
        <v>343.6</v>
      </c>
      <c r="C35" s="20" t="s">
        <v>103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39850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39850</v>
      </c>
      <c r="O35" s="47">
        <f t="shared" si="1"/>
        <v>5.7255747126436782</v>
      </c>
      <c r="P35" s="9"/>
    </row>
    <row r="36" spans="1:16">
      <c r="A36" s="12"/>
      <c r="B36" s="25">
        <v>347.2</v>
      </c>
      <c r="C36" s="20" t="s">
        <v>48</v>
      </c>
      <c r="D36" s="46">
        <v>16855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16855</v>
      </c>
      <c r="O36" s="47">
        <f t="shared" si="1"/>
        <v>2.4216954022988504</v>
      </c>
      <c r="P36" s="9"/>
    </row>
    <row r="37" spans="1:16">
      <c r="A37" s="12"/>
      <c r="B37" s="25">
        <v>347.3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6166</v>
      </c>
      <c r="N37" s="46">
        <f t="shared" si="7"/>
        <v>6166</v>
      </c>
      <c r="O37" s="47">
        <f t="shared" ref="O37:O58" si="8">(N37/O$60)</f>
        <v>0.88591954022988506</v>
      </c>
      <c r="P37" s="9"/>
    </row>
    <row r="38" spans="1:16">
      <c r="A38" s="12"/>
      <c r="B38" s="25">
        <v>347.4</v>
      </c>
      <c r="C38" s="20" t="s">
        <v>50</v>
      </c>
      <c r="D38" s="46">
        <v>12820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12820</v>
      </c>
      <c r="O38" s="47">
        <f t="shared" si="8"/>
        <v>1.8419540229885059</v>
      </c>
      <c r="P38" s="9"/>
    </row>
    <row r="39" spans="1:16">
      <c r="A39" s="12"/>
      <c r="B39" s="25">
        <v>349</v>
      </c>
      <c r="C39" s="20" t="s">
        <v>79</v>
      </c>
      <c r="D39" s="46">
        <v>3476</v>
      </c>
      <c r="E39" s="46">
        <v>0</v>
      </c>
      <c r="F39" s="46">
        <v>0</v>
      </c>
      <c r="G39" s="46">
        <v>0</v>
      </c>
      <c r="H39" s="46">
        <v>0</v>
      </c>
      <c r="I39" s="46">
        <v>98155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101631</v>
      </c>
      <c r="O39" s="47">
        <f t="shared" si="8"/>
        <v>14.602155172413793</v>
      </c>
      <c r="P39" s="9"/>
    </row>
    <row r="40" spans="1:16" ht="15.75">
      <c r="A40" s="29" t="s">
        <v>37</v>
      </c>
      <c r="B40" s="30"/>
      <c r="C40" s="31"/>
      <c r="D40" s="32">
        <f t="shared" ref="D40:M40" si="9">SUM(D41:D44)</f>
        <v>779981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8" si="10">SUM(D40:M40)</f>
        <v>779981</v>
      </c>
      <c r="O40" s="45">
        <f t="shared" si="8"/>
        <v>112.0662356321839</v>
      </c>
      <c r="P40" s="10"/>
    </row>
    <row r="41" spans="1:16">
      <c r="A41" s="13"/>
      <c r="B41" s="39">
        <v>351.1</v>
      </c>
      <c r="C41" s="21" t="s">
        <v>53</v>
      </c>
      <c r="D41" s="46">
        <v>23683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23683</v>
      </c>
      <c r="O41" s="47">
        <f t="shared" si="8"/>
        <v>3.4027298850574712</v>
      </c>
      <c r="P41" s="9"/>
    </row>
    <row r="42" spans="1:16">
      <c r="A42" s="13"/>
      <c r="B42" s="39">
        <v>351.5</v>
      </c>
      <c r="C42" s="21" t="s">
        <v>92</v>
      </c>
      <c r="D42" s="46">
        <v>726159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726159</v>
      </c>
      <c r="O42" s="47">
        <f t="shared" si="8"/>
        <v>104.33318965517242</v>
      </c>
      <c r="P42" s="9"/>
    </row>
    <row r="43" spans="1:16">
      <c r="A43" s="13"/>
      <c r="B43" s="39">
        <v>354</v>
      </c>
      <c r="C43" s="21" t="s">
        <v>54</v>
      </c>
      <c r="D43" s="46">
        <v>2703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2703</v>
      </c>
      <c r="O43" s="47">
        <f t="shared" si="8"/>
        <v>0.38836206896551723</v>
      </c>
      <c r="P43" s="9"/>
    </row>
    <row r="44" spans="1:16">
      <c r="A44" s="13"/>
      <c r="B44" s="39">
        <v>355</v>
      </c>
      <c r="C44" s="21" t="s">
        <v>93</v>
      </c>
      <c r="D44" s="46">
        <v>27436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27436</v>
      </c>
      <c r="O44" s="47">
        <f t="shared" si="8"/>
        <v>3.9419540229885057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66795</v>
      </c>
      <c r="E45" s="32">
        <f t="shared" si="11"/>
        <v>6365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8247</v>
      </c>
      <c r="J45" s="32">
        <f t="shared" si="11"/>
        <v>0</v>
      </c>
      <c r="K45" s="32">
        <f t="shared" si="11"/>
        <v>508799</v>
      </c>
      <c r="L45" s="32">
        <f t="shared" si="11"/>
        <v>0</v>
      </c>
      <c r="M45" s="32">
        <f t="shared" si="11"/>
        <v>0</v>
      </c>
      <c r="N45" s="32">
        <f t="shared" si="10"/>
        <v>590206</v>
      </c>
      <c r="O45" s="45">
        <f t="shared" si="8"/>
        <v>84.799712643678163</v>
      </c>
      <c r="P45" s="10"/>
    </row>
    <row r="46" spans="1:16">
      <c r="A46" s="12"/>
      <c r="B46" s="25">
        <v>361.1</v>
      </c>
      <c r="C46" s="20" t="s">
        <v>55</v>
      </c>
      <c r="D46" s="46">
        <v>4193</v>
      </c>
      <c r="E46" s="46">
        <v>0</v>
      </c>
      <c r="F46" s="46">
        <v>0</v>
      </c>
      <c r="G46" s="46">
        <v>0</v>
      </c>
      <c r="H46" s="46">
        <v>0</v>
      </c>
      <c r="I46" s="46">
        <v>8247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12440</v>
      </c>
      <c r="O46" s="47">
        <f t="shared" si="8"/>
        <v>1.7873563218390804</v>
      </c>
      <c r="P46" s="9"/>
    </row>
    <row r="47" spans="1:16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284622</v>
      </c>
      <c r="L47" s="46">
        <v>0</v>
      </c>
      <c r="M47" s="46">
        <v>0</v>
      </c>
      <c r="N47" s="46">
        <f t="shared" si="10"/>
        <v>284622</v>
      </c>
      <c r="O47" s="47">
        <f t="shared" si="8"/>
        <v>40.893965517241377</v>
      </c>
      <c r="P47" s="9"/>
    </row>
    <row r="48" spans="1:16">
      <c r="A48" s="12"/>
      <c r="B48" s="25">
        <v>362</v>
      </c>
      <c r="C48" s="20" t="s">
        <v>105</v>
      </c>
      <c r="D48" s="46">
        <v>28408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28408</v>
      </c>
      <c r="O48" s="47">
        <f t="shared" si="8"/>
        <v>4.0816091954022991</v>
      </c>
      <c r="P48" s="9"/>
    </row>
    <row r="49" spans="1:119">
      <c r="A49" s="12"/>
      <c r="B49" s="25">
        <v>364</v>
      </c>
      <c r="C49" s="20" t="s">
        <v>119</v>
      </c>
      <c r="D49" s="46">
        <v>4106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4106</v>
      </c>
      <c r="O49" s="47">
        <f t="shared" si="8"/>
        <v>0.58994252873563213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224177</v>
      </c>
      <c r="L50" s="46">
        <v>0</v>
      </c>
      <c r="M50" s="46">
        <v>0</v>
      </c>
      <c r="N50" s="46">
        <f t="shared" si="10"/>
        <v>224177</v>
      </c>
      <c r="O50" s="47">
        <f t="shared" si="8"/>
        <v>32.20933908045977</v>
      </c>
      <c r="P50" s="9"/>
    </row>
    <row r="51" spans="1:119">
      <c r="A51" s="12"/>
      <c r="B51" s="25">
        <v>369.9</v>
      </c>
      <c r="C51" s="20" t="s">
        <v>59</v>
      </c>
      <c r="D51" s="46">
        <v>30088</v>
      </c>
      <c r="E51" s="46">
        <v>6365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36453</v>
      </c>
      <c r="O51" s="47">
        <f t="shared" si="8"/>
        <v>5.2374999999999998</v>
      </c>
      <c r="P51" s="9"/>
    </row>
    <row r="52" spans="1:119" ht="15.75">
      <c r="A52" s="29" t="s">
        <v>38</v>
      </c>
      <c r="B52" s="30"/>
      <c r="C52" s="31"/>
      <c r="D52" s="32">
        <f t="shared" ref="D52:M52" si="12">SUM(D53:D57)</f>
        <v>1407545</v>
      </c>
      <c r="E52" s="32">
        <f t="shared" si="12"/>
        <v>0</v>
      </c>
      <c r="F52" s="32">
        <f t="shared" si="12"/>
        <v>0</v>
      </c>
      <c r="G52" s="32">
        <f t="shared" si="12"/>
        <v>2415000</v>
      </c>
      <c r="H52" s="32">
        <f t="shared" si="12"/>
        <v>0</v>
      </c>
      <c r="I52" s="32">
        <f t="shared" si="12"/>
        <v>9097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15128</v>
      </c>
      <c r="N52" s="32">
        <f t="shared" si="10"/>
        <v>3846770</v>
      </c>
      <c r="O52" s="45">
        <f t="shared" si="8"/>
        <v>552.69683908045977</v>
      </c>
      <c r="P52" s="9"/>
    </row>
    <row r="53" spans="1:119">
      <c r="A53" s="12"/>
      <c r="B53" s="25">
        <v>381</v>
      </c>
      <c r="C53" s="20" t="s">
        <v>60</v>
      </c>
      <c r="D53" s="46">
        <v>1266545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1266545</v>
      </c>
      <c r="O53" s="47">
        <f t="shared" si="8"/>
        <v>181.97485632183907</v>
      </c>
      <c r="P53" s="9"/>
    </row>
    <row r="54" spans="1:119">
      <c r="A54" s="12"/>
      <c r="B54" s="25">
        <v>384</v>
      </c>
      <c r="C54" s="20" t="s">
        <v>106</v>
      </c>
      <c r="D54" s="46">
        <v>0</v>
      </c>
      <c r="E54" s="46">
        <v>0</v>
      </c>
      <c r="F54" s="46">
        <v>0</v>
      </c>
      <c r="G54" s="46">
        <v>2415000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2415000</v>
      </c>
      <c r="O54" s="47">
        <f t="shared" si="8"/>
        <v>346.98275862068965</v>
      </c>
      <c r="P54" s="9"/>
    </row>
    <row r="55" spans="1:119">
      <c r="A55" s="12"/>
      <c r="B55" s="25">
        <v>388.1</v>
      </c>
      <c r="C55" s="20" t="s">
        <v>107</v>
      </c>
      <c r="D55" s="46">
        <v>141000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141000</v>
      </c>
      <c r="O55" s="47">
        <f t="shared" si="8"/>
        <v>20.258620689655171</v>
      </c>
      <c r="P55" s="9"/>
    </row>
    <row r="56" spans="1:119">
      <c r="A56" s="12"/>
      <c r="B56" s="25">
        <v>389.4</v>
      </c>
      <c r="C56" s="20" t="s">
        <v>120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15128</v>
      </c>
      <c r="N56" s="46">
        <f t="shared" si="10"/>
        <v>15128</v>
      </c>
      <c r="O56" s="47">
        <f t="shared" si="8"/>
        <v>2.1735632183908047</v>
      </c>
      <c r="P56" s="9"/>
    </row>
    <row r="57" spans="1:119" ht="15.75" thickBot="1">
      <c r="A57" s="12"/>
      <c r="B57" s="25">
        <v>389.8</v>
      </c>
      <c r="C57" s="20" t="s">
        <v>121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9097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9097</v>
      </c>
      <c r="O57" s="47">
        <f t="shared" si="8"/>
        <v>1.3070402298850574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3">SUM(D5,D13,D16,D27,D40,D45,D52)</f>
        <v>5553152</v>
      </c>
      <c r="E58" s="15">
        <f t="shared" si="13"/>
        <v>744947</v>
      </c>
      <c r="F58" s="15">
        <f t="shared" si="13"/>
        <v>0</v>
      </c>
      <c r="G58" s="15">
        <f t="shared" si="13"/>
        <v>2415000</v>
      </c>
      <c r="H58" s="15">
        <f t="shared" si="13"/>
        <v>0</v>
      </c>
      <c r="I58" s="15">
        <f t="shared" si="13"/>
        <v>17278999</v>
      </c>
      <c r="J58" s="15">
        <f t="shared" si="13"/>
        <v>350636</v>
      </c>
      <c r="K58" s="15">
        <f t="shared" si="13"/>
        <v>508799</v>
      </c>
      <c r="L58" s="15">
        <f t="shared" si="13"/>
        <v>0</v>
      </c>
      <c r="M58" s="15">
        <f t="shared" si="13"/>
        <v>41295</v>
      </c>
      <c r="N58" s="15">
        <f t="shared" si="10"/>
        <v>26892828</v>
      </c>
      <c r="O58" s="38">
        <f t="shared" si="8"/>
        <v>3863.9120689655174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122</v>
      </c>
      <c r="M60" s="48"/>
      <c r="N60" s="48"/>
      <c r="O60" s="43">
        <v>6960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2233922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70453</v>
      </c>
      <c r="L5" s="27">
        <f t="shared" si="0"/>
        <v>0</v>
      </c>
      <c r="M5" s="27">
        <f t="shared" si="0"/>
        <v>0</v>
      </c>
      <c r="N5" s="28">
        <f>SUM(D5:M5)</f>
        <v>2304375</v>
      </c>
      <c r="O5" s="33">
        <f t="shared" ref="O5:O36" si="1">(N5/O$57)</f>
        <v>333.43582694255537</v>
      </c>
      <c r="P5" s="6"/>
    </row>
    <row r="6" spans="1:133">
      <c r="A6" s="12"/>
      <c r="B6" s="25">
        <v>311</v>
      </c>
      <c r="C6" s="20" t="s">
        <v>2</v>
      </c>
      <c r="D6" s="46">
        <v>811826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811826</v>
      </c>
      <c r="O6" s="47">
        <f t="shared" si="1"/>
        <v>117.46867312979309</v>
      </c>
      <c r="P6" s="9"/>
    </row>
    <row r="7" spans="1:133">
      <c r="A7" s="12"/>
      <c r="B7" s="25">
        <v>312.10000000000002</v>
      </c>
      <c r="C7" s="20" t="s">
        <v>10</v>
      </c>
      <c r="D7" s="46">
        <v>269289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269289</v>
      </c>
      <c r="O7" s="47">
        <f t="shared" si="1"/>
        <v>38.965272753581246</v>
      </c>
      <c r="P7" s="9"/>
    </row>
    <row r="8" spans="1:133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70453</v>
      </c>
      <c r="L8" s="46">
        <v>0</v>
      </c>
      <c r="M8" s="46">
        <v>0</v>
      </c>
      <c r="N8" s="46">
        <f>SUM(D8:M8)</f>
        <v>70453</v>
      </c>
      <c r="O8" s="47">
        <f t="shared" si="1"/>
        <v>10.194327883084936</v>
      </c>
      <c r="P8" s="9"/>
    </row>
    <row r="9" spans="1:133">
      <c r="A9" s="12"/>
      <c r="B9" s="25">
        <v>312.60000000000002</v>
      </c>
      <c r="C9" s="20" t="s">
        <v>11</v>
      </c>
      <c r="D9" s="46">
        <v>651527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651527</v>
      </c>
      <c r="O9" s="47">
        <f t="shared" si="1"/>
        <v>94.273911156127909</v>
      </c>
      <c r="P9" s="9"/>
    </row>
    <row r="10" spans="1:133">
      <c r="A10" s="12"/>
      <c r="B10" s="25">
        <v>314.3</v>
      </c>
      <c r="C10" s="20" t="s">
        <v>12</v>
      </c>
      <c r="D10" s="46">
        <v>92765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92765</v>
      </c>
      <c r="O10" s="47">
        <f t="shared" si="1"/>
        <v>13.422804225148314</v>
      </c>
      <c r="P10" s="9"/>
    </row>
    <row r="11" spans="1:133">
      <c r="A11" s="12"/>
      <c r="B11" s="25">
        <v>314.89999999999998</v>
      </c>
      <c r="C11" s="20" t="s">
        <v>13</v>
      </c>
      <c r="D11" s="46">
        <v>66725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66725</v>
      </c>
      <c r="O11" s="47">
        <f t="shared" si="1"/>
        <v>9.6548979887136444</v>
      </c>
      <c r="P11" s="9"/>
    </row>
    <row r="12" spans="1:133">
      <c r="A12" s="12"/>
      <c r="B12" s="25">
        <v>315</v>
      </c>
      <c r="C12" s="20" t="s">
        <v>14</v>
      </c>
      <c r="D12" s="46">
        <v>341790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341790</v>
      </c>
      <c r="O12" s="47">
        <f t="shared" si="1"/>
        <v>49.455939806106208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107304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107304</v>
      </c>
      <c r="O13" s="45">
        <f t="shared" si="1"/>
        <v>15.526551873824339</v>
      </c>
      <c r="P13" s="10"/>
    </row>
    <row r="14" spans="1:133">
      <c r="A14" s="12"/>
      <c r="B14" s="25">
        <v>322</v>
      </c>
      <c r="C14" s="20" t="s">
        <v>0</v>
      </c>
      <c r="D14" s="46">
        <v>67319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67319</v>
      </c>
      <c r="O14" s="47">
        <f t="shared" si="1"/>
        <v>9.7408479236000574</v>
      </c>
      <c r="P14" s="9"/>
    </row>
    <row r="15" spans="1:133">
      <c r="A15" s="12"/>
      <c r="B15" s="25">
        <v>323.10000000000002</v>
      </c>
      <c r="C15" s="20" t="s">
        <v>71</v>
      </c>
      <c r="D15" s="46">
        <v>33615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33615</v>
      </c>
      <c r="O15" s="47">
        <f t="shared" si="1"/>
        <v>4.8639849515265521</v>
      </c>
      <c r="P15" s="9"/>
    </row>
    <row r="16" spans="1:133">
      <c r="A16" s="12"/>
      <c r="B16" s="25">
        <v>323.89999999999998</v>
      </c>
      <c r="C16" s="20" t="s">
        <v>72</v>
      </c>
      <c r="D16" s="46">
        <v>6370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6370</v>
      </c>
      <c r="O16" s="47">
        <f t="shared" si="1"/>
        <v>0.92171899869772822</v>
      </c>
      <c r="P16" s="9"/>
    </row>
    <row r="17" spans="1:16" ht="15.75">
      <c r="A17" s="29" t="s">
        <v>18</v>
      </c>
      <c r="B17" s="30"/>
      <c r="C17" s="31"/>
      <c r="D17" s="32">
        <f t="shared" ref="D17:M17" si="5">SUM(D18:D28)</f>
        <v>654762</v>
      </c>
      <c r="E17" s="32">
        <f t="shared" si="5"/>
        <v>1193362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41052</v>
      </c>
      <c r="N17" s="44">
        <f t="shared" si="4"/>
        <v>1889176</v>
      </c>
      <c r="O17" s="45">
        <f t="shared" si="1"/>
        <v>273.35783533497323</v>
      </c>
      <c r="P17" s="10"/>
    </row>
    <row r="18" spans="1:16">
      <c r="A18" s="12"/>
      <c r="B18" s="25">
        <v>331.5</v>
      </c>
      <c r="C18" s="20" t="s">
        <v>19</v>
      </c>
      <c r="D18" s="46">
        <v>0</v>
      </c>
      <c r="E18" s="46">
        <v>1141362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1141362</v>
      </c>
      <c r="O18" s="47">
        <f t="shared" si="1"/>
        <v>165.1514976125018</v>
      </c>
      <c r="P18" s="9"/>
    </row>
    <row r="19" spans="1:16">
      <c r="A19" s="12"/>
      <c r="B19" s="25">
        <v>334.1</v>
      </c>
      <c r="C19" s="20" t="s">
        <v>91</v>
      </c>
      <c r="D19" s="46">
        <v>14295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14295</v>
      </c>
      <c r="O19" s="47">
        <f t="shared" si="1"/>
        <v>2.0684416148169587</v>
      </c>
      <c r="P19" s="9"/>
    </row>
    <row r="20" spans="1:16">
      <c r="A20" s="12"/>
      <c r="B20" s="25">
        <v>334.2</v>
      </c>
      <c r="C20" s="20" t="s">
        <v>20</v>
      </c>
      <c r="D20" s="46">
        <v>76265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76265</v>
      </c>
      <c r="O20" s="47">
        <f t="shared" si="1"/>
        <v>11.035306033859065</v>
      </c>
      <c r="P20" s="9"/>
    </row>
    <row r="21" spans="1:16">
      <c r="A21" s="12"/>
      <c r="B21" s="25">
        <v>335.12</v>
      </c>
      <c r="C21" s="20" t="s">
        <v>23</v>
      </c>
      <c r="D21" s="46">
        <v>194621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194621</v>
      </c>
      <c r="O21" s="47">
        <f t="shared" si="1"/>
        <v>28.161047605266965</v>
      </c>
      <c r="P21" s="9"/>
    </row>
    <row r="22" spans="1:16">
      <c r="A22" s="12"/>
      <c r="B22" s="25">
        <v>335.14</v>
      </c>
      <c r="C22" s="20" t="s">
        <v>24</v>
      </c>
      <c r="D22" s="46">
        <v>2236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2236</v>
      </c>
      <c r="O22" s="47">
        <f t="shared" si="1"/>
        <v>0.32354217913471278</v>
      </c>
      <c r="P22" s="9"/>
    </row>
    <row r="23" spans="1:16">
      <c r="A23" s="12"/>
      <c r="B23" s="25">
        <v>335.15</v>
      </c>
      <c r="C23" s="20" t="s">
        <v>25</v>
      </c>
      <c r="D23" s="46">
        <v>6579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6579</v>
      </c>
      <c r="O23" s="47">
        <f t="shared" si="1"/>
        <v>0.95196064245405876</v>
      </c>
      <c r="P23" s="9"/>
    </row>
    <row r="24" spans="1:16">
      <c r="A24" s="12"/>
      <c r="B24" s="25">
        <v>335.18</v>
      </c>
      <c r="C24" s="20" t="s">
        <v>26</v>
      </c>
      <c r="D24" s="46">
        <v>312743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312743</v>
      </c>
      <c r="O24" s="47">
        <f t="shared" si="1"/>
        <v>45.252930111416582</v>
      </c>
      <c r="P24" s="9"/>
    </row>
    <row r="25" spans="1:16">
      <c r="A25" s="12"/>
      <c r="B25" s="25">
        <v>335.49</v>
      </c>
      <c r="C25" s="20" t="s">
        <v>27</v>
      </c>
      <c r="D25" s="46">
        <v>4023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4023</v>
      </c>
      <c r="O25" s="47">
        <f t="shared" si="1"/>
        <v>0.58211546809434234</v>
      </c>
      <c r="P25" s="9"/>
    </row>
    <row r="26" spans="1:16">
      <c r="A26" s="12"/>
      <c r="B26" s="25">
        <v>337.2</v>
      </c>
      <c r="C26" s="20" t="s">
        <v>86</v>
      </c>
      <c r="D26" s="46">
        <v>9000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9000</v>
      </c>
      <c r="O26" s="47">
        <f t="shared" si="1"/>
        <v>1.3022717407032267</v>
      </c>
      <c r="P26" s="9"/>
    </row>
    <row r="27" spans="1:16">
      <c r="A27" s="12"/>
      <c r="B27" s="25">
        <v>337.7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41052</v>
      </c>
      <c r="N27" s="46">
        <f t="shared" si="4"/>
        <v>41052</v>
      </c>
      <c r="O27" s="47">
        <f t="shared" si="1"/>
        <v>5.9400954999276516</v>
      </c>
      <c r="P27" s="9"/>
    </row>
    <row r="28" spans="1:16">
      <c r="A28" s="12"/>
      <c r="B28" s="25">
        <v>339</v>
      </c>
      <c r="C28" s="20" t="s">
        <v>31</v>
      </c>
      <c r="D28" s="46">
        <v>35000</v>
      </c>
      <c r="E28" s="46">
        <v>52000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87000</v>
      </c>
      <c r="O28" s="47">
        <f t="shared" si="1"/>
        <v>12.588626826797858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SUM(D30:D39)</f>
        <v>672907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16224900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16897807</v>
      </c>
      <c r="O29" s="45">
        <f t="shared" si="1"/>
        <v>2445.0596151063523</v>
      </c>
      <c r="P29" s="10"/>
    </row>
    <row r="30" spans="1:16">
      <c r="A30" s="12"/>
      <c r="B30" s="25">
        <v>341.3</v>
      </c>
      <c r="C30" s="20" t="s">
        <v>39</v>
      </c>
      <c r="D30" s="46">
        <v>544813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544813</v>
      </c>
      <c r="O30" s="47">
        <f t="shared" si="1"/>
        <v>78.832730429749674</v>
      </c>
      <c r="P30" s="9"/>
    </row>
    <row r="31" spans="1:16">
      <c r="A31" s="12"/>
      <c r="B31" s="25">
        <v>343.1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12554217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12554217</v>
      </c>
      <c r="O31" s="47">
        <f t="shared" si="1"/>
        <v>1816.5557806395602</v>
      </c>
      <c r="P31" s="9"/>
    </row>
    <row r="32" spans="1:16">
      <c r="A32" s="12"/>
      <c r="B32" s="25">
        <v>343.3</v>
      </c>
      <c r="C32" s="20" t="s">
        <v>42</v>
      </c>
      <c r="D32" s="46">
        <v>707</v>
      </c>
      <c r="E32" s="46">
        <v>0</v>
      </c>
      <c r="F32" s="46">
        <v>0</v>
      </c>
      <c r="G32" s="46">
        <v>0</v>
      </c>
      <c r="H32" s="46">
        <v>0</v>
      </c>
      <c r="I32" s="46">
        <v>1273679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1274386</v>
      </c>
      <c r="O32" s="47">
        <f t="shared" si="1"/>
        <v>184.39965272753582</v>
      </c>
      <c r="P32" s="9"/>
    </row>
    <row r="33" spans="1:16">
      <c r="A33" s="12"/>
      <c r="B33" s="25">
        <v>343.4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886154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886154</v>
      </c>
      <c r="O33" s="47">
        <f t="shared" si="1"/>
        <v>128.22370134568081</v>
      </c>
      <c r="P33" s="9"/>
    </row>
    <row r="34" spans="1:16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1407631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1407631</v>
      </c>
      <c r="O34" s="47">
        <f t="shared" si="1"/>
        <v>203.67978584864707</v>
      </c>
      <c r="P34" s="9"/>
    </row>
    <row r="35" spans="1:16">
      <c r="A35" s="12"/>
      <c r="B35" s="25">
        <v>344.9</v>
      </c>
      <c r="C35" s="20" t="s">
        <v>46</v>
      </c>
      <c r="D35" s="46">
        <v>73644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73644</v>
      </c>
      <c r="O35" s="47">
        <f t="shared" si="1"/>
        <v>10.65605556359427</v>
      </c>
      <c r="P35" s="9"/>
    </row>
    <row r="36" spans="1:16">
      <c r="A36" s="12"/>
      <c r="B36" s="25">
        <v>347.2</v>
      </c>
      <c r="C36" s="20" t="s">
        <v>48</v>
      </c>
      <c r="D36" s="46">
        <v>5825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5825</v>
      </c>
      <c r="O36" s="47">
        <f t="shared" si="1"/>
        <v>0.84285920995514396</v>
      </c>
      <c r="P36" s="9"/>
    </row>
    <row r="37" spans="1:16">
      <c r="A37" s="12"/>
      <c r="B37" s="25">
        <v>347.3</v>
      </c>
      <c r="C37" s="20" t="s">
        <v>49</v>
      </c>
      <c r="D37" s="46">
        <v>22740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22740</v>
      </c>
      <c r="O37" s="47">
        <f t="shared" ref="O37:O55" si="8">(N37/O$57)</f>
        <v>3.2904065981768196</v>
      </c>
      <c r="P37" s="9"/>
    </row>
    <row r="38" spans="1:16">
      <c r="A38" s="12"/>
      <c r="B38" s="25">
        <v>347.4</v>
      </c>
      <c r="C38" s="20" t="s">
        <v>50</v>
      </c>
      <c r="D38" s="46">
        <v>1845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1845</v>
      </c>
      <c r="O38" s="47">
        <f t="shared" si="8"/>
        <v>0.26696570684416149</v>
      </c>
      <c r="P38" s="9"/>
    </row>
    <row r="39" spans="1:16">
      <c r="A39" s="12"/>
      <c r="B39" s="25">
        <v>349</v>
      </c>
      <c r="C39" s="20" t="s">
        <v>79</v>
      </c>
      <c r="D39" s="46">
        <v>23333</v>
      </c>
      <c r="E39" s="46">
        <v>0</v>
      </c>
      <c r="F39" s="46">
        <v>0</v>
      </c>
      <c r="G39" s="46">
        <v>0</v>
      </c>
      <c r="H39" s="46">
        <v>0</v>
      </c>
      <c r="I39" s="46">
        <v>103219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126552</v>
      </c>
      <c r="O39" s="47">
        <f t="shared" si="8"/>
        <v>18.311677036608305</v>
      </c>
      <c r="P39" s="9"/>
    </row>
    <row r="40" spans="1:16" ht="15.75">
      <c r="A40" s="29" t="s">
        <v>37</v>
      </c>
      <c r="B40" s="30"/>
      <c r="C40" s="31"/>
      <c r="D40" s="32">
        <f t="shared" ref="D40:M40" si="9">SUM(D41:D44)</f>
        <v>1386654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5" si="10">SUM(D40:M40)</f>
        <v>1386654</v>
      </c>
      <c r="O40" s="45">
        <f t="shared" si="8"/>
        <v>200.64447981478801</v>
      </c>
      <c r="P40" s="10"/>
    </row>
    <row r="41" spans="1:16">
      <c r="A41" s="13"/>
      <c r="B41" s="39">
        <v>351.1</v>
      </c>
      <c r="C41" s="21" t="s">
        <v>53</v>
      </c>
      <c r="D41" s="46">
        <v>31708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31708</v>
      </c>
      <c r="O41" s="47">
        <f t="shared" si="8"/>
        <v>4.5880480393575462</v>
      </c>
      <c r="P41" s="9"/>
    </row>
    <row r="42" spans="1:16">
      <c r="A42" s="13"/>
      <c r="B42" s="39">
        <v>351.5</v>
      </c>
      <c r="C42" s="21" t="s">
        <v>92</v>
      </c>
      <c r="D42" s="46">
        <v>833914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833914</v>
      </c>
      <c r="O42" s="47">
        <f t="shared" si="8"/>
        <v>120.66473737519895</v>
      </c>
      <c r="P42" s="9"/>
    </row>
    <row r="43" spans="1:16">
      <c r="A43" s="13"/>
      <c r="B43" s="39">
        <v>355</v>
      </c>
      <c r="C43" s="21" t="s">
        <v>93</v>
      </c>
      <c r="D43" s="46">
        <v>503379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503379</v>
      </c>
      <c r="O43" s="47">
        <f t="shared" si="8"/>
        <v>72.837360729272177</v>
      </c>
      <c r="P43" s="9"/>
    </row>
    <row r="44" spans="1:16">
      <c r="A44" s="13"/>
      <c r="B44" s="39">
        <v>359</v>
      </c>
      <c r="C44" s="21" t="s">
        <v>80</v>
      </c>
      <c r="D44" s="46">
        <v>17653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17653</v>
      </c>
      <c r="O44" s="47">
        <f t="shared" si="8"/>
        <v>2.5543336709593403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50965</v>
      </c>
      <c r="E45" s="32">
        <f t="shared" si="11"/>
        <v>51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13631</v>
      </c>
      <c r="J45" s="32">
        <f t="shared" si="11"/>
        <v>0</v>
      </c>
      <c r="K45" s="32">
        <f t="shared" si="11"/>
        <v>467111</v>
      </c>
      <c r="L45" s="32">
        <f t="shared" si="11"/>
        <v>0</v>
      </c>
      <c r="M45" s="32">
        <f t="shared" si="11"/>
        <v>10620</v>
      </c>
      <c r="N45" s="32">
        <f t="shared" si="10"/>
        <v>542378</v>
      </c>
      <c r="O45" s="45">
        <f t="shared" si="8"/>
        <v>78.480393575459416</v>
      </c>
      <c r="P45" s="10"/>
    </row>
    <row r="46" spans="1:16">
      <c r="A46" s="12"/>
      <c r="B46" s="25">
        <v>361.1</v>
      </c>
      <c r="C46" s="20" t="s">
        <v>55</v>
      </c>
      <c r="D46" s="46">
        <v>5010</v>
      </c>
      <c r="E46" s="46">
        <v>0</v>
      </c>
      <c r="F46" s="46">
        <v>0</v>
      </c>
      <c r="G46" s="46">
        <v>0</v>
      </c>
      <c r="H46" s="46">
        <v>0</v>
      </c>
      <c r="I46" s="46">
        <v>13631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18641</v>
      </c>
      <c r="O46" s="47">
        <f t="shared" si="8"/>
        <v>2.6972941687165388</v>
      </c>
      <c r="P46" s="9"/>
    </row>
    <row r="47" spans="1:16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329711</v>
      </c>
      <c r="L47" s="46">
        <v>0</v>
      </c>
      <c r="M47" s="46">
        <v>0</v>
      </c>
      <c r="N47" s="46">
        <f t="shared" si="10"/>
        <v>329711</v>
      </c>
      <c r="O47" s="47">
        <f t="shared" si="8"/>
        <v>47.708146433222396</v>
      </c>
      <c r="P47" s="9"/>
    </row>
    <row r="48" spans="1:16">
      <c r="A48" s="12"/>
      <c r="B48" s="25">
        <v>364</v>
      </c>
      <c r="C48" s="20" t="s">
        <v>57</v>
      </c>
      <c r="D48" s="46">
        <v>3266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3266</v>
      </c>
      <c r="O48" s="47">
        <f t="shared" si="8"/>
        <v>0.47257994501519318</v>
      </c>
      <c r="P48" s="9"/>
    </row>
    <row r="49" spans="1:119">
      <c r="A49" s="12"/>
      <c r="B49" s="25">
        <v>366</v>
      </c>
      <c r="C49" s="20" t="s">
        <v>81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10580</v>
      </c>
      <c r="N49" s="46">
        <f t="shared" si="10"/>
        <v>10580</v>
      </c>
      <c r="O49" s="47">
        <f t="shared" si="8"/>
        <v>1.530892779626682</v>
      </c>
      <c r="P49" s="9"/>
    </row>
    <row r="50" spans="1:119">
      <c r="A50" s="12"/>
      <c r="B50" s="25">
        <v>368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137400</v>
      </c>
      <c r="L50" s="46">
        <v>0</v>
      </c>
      <c r="M50" s="46">
        <v>0</v>
      </c>
      <c r="N50" s="46">
        <f t="shared" si="10"/>
        <v>137400</v>
      </c>
      <c r="O50" s="47">
        <f t="shared" si="8"/>
        <v>19.881348574735927</v>
      </c>
      <c r="P50" s="9"/>
    </row>
    <row r="51" spans="1:119">
      <c r="A51" s="12"/>
      <c r="B51" s="25">
        <v>369.9</v>
      </c>
      <c r="C51" s="20" t="s">
        <v>59</v>
      </c>
      <c r="D51" s="46">
        <v>42689</v>
      </c>
      <c r="E51" s="46">
        <v>51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40</v>
      </c>
      <c r="N51" s="46">
        <f t="shared" si="10"/>
        <v>42780</v>
      </c>
      <c r="O51" s="47">
        <f t="shared" si="8"/>
        <v>6.1901316741426715</v>
      </c>
      <c r="P51" s="9"/>
    </row>
    <row r="52" spans="1:119" ht="15.75">
      <c r="A52" s="29" t="s">
        <v>38</v>
      </c>
      <c r="B52" s="30"/>
      <c r="C52" s="31"/>
      <c r="D52" s="32">
        <f t="shared" ref="D52:M52" si="12">SUM(D53:D54)</f>
        <v>1186061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209999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1396060</v>
      </c>
      <c r="O52" s="45">
        <f t="shared" si="8"/>
        <v>202.00549848068297</v>
      </c>
      <c r="P52" s="9"/>
    </row>
    <row r="53" spans="1:119">
      <c r="A53" s="12"/>
      <c r="B53" s="25">
        <v>381</v>
      </c>
      <c r="C53" s="20" t="s">
        <v>60</v>
      </c>
      <c r="D53" s="46">
        <v>1186061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1186061</v>
      </c>
      <c r="O53" s="47">
        <f t="shared" si="8"/>
        <v>171.61930256113442</v>
      </c>
      <c r="P53" s="9"/>
    </row>
    <row r="54" spans="1:119" ht="15.75" thickBot="1">
      <c r="A54" s="12"/>
      <c r="B54" s="25">
        <v>389.2</v>
      </c>
      <c r="C54" s="20" t="s">
        <v>94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209999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209999</v>
      </c>
      <c r="O54" s="47">
        <f t="shared" si="8"/>
        <v>30.386195919548545</v>
      </c>
      <c r="P54" s="9"/>
    </row>
    <row r="55" spans="1:119" ht="16.5" thickBot="1">
      <c r="A55" s="14" t="s">
        <v>51</v>
      </c>
      <c r="B55" s="23"/>
      <c r="C55" s="22"/>
      <c r="D55" s="15">
        <f t="shared" ref="D55:M55" si="13">SUM(D5,D13,D17,D29,D40,D45,D52)</f>
        <v>6292575</v>
      </c>
      <c r="E55" s="15">
        <f t="shared" si="13"/>
        <v>1193413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16448530</v>
      </c>
      <c r="J55" s="15">
        <f t="shared" si="13"/>
        <v>0</v>
      </c>
      <c r="K55" s="15">
        <f t="shared" si="13"/>
        <v>537564</v>
      </c>
      <c r="L55" s="15">
        <f t="shared" si="13"/>
        <v>0</v>
      </c>
      <c r="M55" s="15">
        <f t="shared" si="13"/>
        <v>51672</v>
      </c>
      <c r="N55" s="15">
        <f t="shared" si="10"/>
        <v>24523754</v>
      </c>
      <c r="O55" s="38">
        <f t="shared" si="8"/>
        <v>3548.5102011286353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95</v>
      </c>
      <c r="M57" s="48"/>
      <c r="N57" s="48"/>
      <c r="O57" s="43">
        <v>6911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2285291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71900</v>
      </c>
      <c r="L5" s="27">
        <f t="shared" si="0"/>
        <v>0</v>
      </c>
      <c r="M5" s="27">
        <f t="shared" si="0"/>
        <v>0</v>
      </c>
      <c r="N5" s="28">
        <f>SUM(D5:M5)</f>
        <v>2357191</v>
      </c>
      <c r="O5" s="33">
        <f t="shared" ref="O5:O36" si="1">(N5/O$57)</f>
        <v>341.72093360394319</v>
      </c>
      <c r="P5" s="6"/>
    </row>
    <row r="6" spans="1:133">
      <c r="A6" s="12"/>
      <c r="B6" s="25">
        <v>311</v>
      </c>
      <c r="C6" s="20" t="s">
        <v>2</v>
      </c>
      <c r="D6" s="46">
        <v>851112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851112</v>
      </c>
      <c r="O6" s="47">
        <f t="shared" si="1"/>
        <v>123.38532908089302</v>
      </c>
      <c r="P6" s="9"/>
    </row>
    <row r="7" spans="1:133">
      <c r="A7" s="12"/>
      <c r="B7" s="25">
        <v>312.10000000000002</v>
      </c>
      <c r="C7" s="20" t="s">
        <v>10</v>
      </c>
      <c r="D7" s="46">
        <v>287578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287578</v>
      </c>
      <c r="O7" s="47">
        <f t="shared" si="1"/>
        <v>41.690055088431428</v>
      </c>
      <c r="P7" s="9"/>
    </row>
    <row r="8" spans="1:133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71900</v>
      </c>
      <c r="L8" s="46">
        <v>0</v>
      </c>
      <c r="M8" s="46">
        <v>0</v>
      </c>
      <c r="N8" s="46">
        <f>SUM(D8:M8)</f>
        <v>71900</v>
      </c>
      <c r="O8" s="47">
        <f t="shared" si="1"/>
        <v>10.42331110466802</v>
      </c>
      <c r="P8" s="9"/>
    </row>
    <row r="9" spans="1:133">
      <c r="A9" s="12"/>
      <c r="B9" s="25">
        <v>312.60000000000002</v>
      </c>
      <c r="C9" s="20" t="s">
        <v>11</v>
      </c>
      <c r="D9" s="46">
        <v>624587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624587</v>
      </c>
      <c r="O9" s="47">
        <f t="shared" si="1"/>
        <v>90.546100318933028</v>
      </c>
      <c r="P9" s="9"/>
    </row>
    <row r="10" spans="1:133">
      <c r="A10" s="12"/>
      <c r="B10" s="25">
        <v>314.3</v>
      </c>
      <c r="C10" s="20" t="s">
        <v>12</v>
      </c>
      <c r="D10" s="46">
        <v>100804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100804</v>
      </c>
      <c r="O10" s="47">
        <f t="shared" si="1"/>
        <v>14.613511162655842</v>
      </c>
      <c r="P10" s="9"/>
    </row>
    <row r="11" spans="1:133">
      <c r="A11" s="12"/>
      <c r="B11" s="25">
        <v>314.89999999999998</v>
      </c>
      <c r="C11" s="20" t="s">
        <v>13</v>
      </c>
      <c r="D11" s="46">
        <v>71290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71290</v>
      </c>
      <c r="O11" s="47">
        <f t="shared" si="1"/>
        <v>10.334879675268194</v>
      </c>
      <c r="P11" s="9"/>
    </row>
    <row r="12" spans="1:133">
      <c r="A12" s="12"/>
      <c r="B12" s="25">
        <v>315</v>
      </c>
      <c r="C12" s="20" t="s">
        <v>14</v>
      </c>
      <c r="D12" s="46">
        <v>349920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349920</v>
      </c>
      <c r="O12" s="47">
        <f t="shared" si="1"/>
        <v>50.727747173093647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90590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90590</v>
      </c>
      <c r="O13" s="45">
        <f t="shared" si="1"/>
        <v>13.132792113656132</v>
      </c>
      <c r="P13" s="10"/>
    </row>
    <row r="14" spans="1:133">
      <c r="A14" s="12"/>
      <c r="B14" s="25">
        <v>322</v>
      </c>
      <c r="C14" s="20" t="s">
        <v>0</v>
      </c>
      <c r="D14" s="46">
        <v>47468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47468</v>
      </c>
      <c r="O14" s="47">
        <f t="shared" si="1"/>
        <v>6.8814149028703975</v>
      </c>
      <c r="P14" s="9"/>
    </row>
    <row r="15" spans="1:133">
      <c r="A15" s="12"/>
      <c r="B15" s="25">
        <v>323.10000000000002</v>
      </c>
      <c r="C15" s="20" t="s">
        <v>71</v>
      </c>
      <c r="D15" s="46">
        <v>33840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33840</v>
      </c>
      <c r="O15" s="47">
        <f t="shared" si="1"/>
        <v>4.9057697883444478</v>
      </c>
      <c r="P15" s="9"/>
    </row>
    <row r="16" spans="1:133">
      <c r="A16" s="12"/>
      <c r="B16" s="25">
        <v>323.89999999999998</v>
      </c>
      <c r="C16" s="20" t="s">
        <v>72</v>
      </c>
      <c r="D16" s="46">
        <v>9282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9282</v>
      </c>
      <c r="O16" s="47">
        <f t="shared" si="1"/>
        <v>1.3456074224412873</v>
      </c>
      <c r="P16" s="9"/>
    </row>
    <row r="17" spans="1:16" ht="15.75">
      <c r="A17" s="29" t="s">
        <v>18</v>
      </c>
      <c r="B17" s="30"/>
      <c r="C17" s="31"/>
      <c r="D17" s="32">
        <f t="shared" ref="D17:M17" si="5">SUM(D18:D30)</f>
        <v>1207047</v>
      </c>
      <c r="E17" s="32">
        <f t="shared" si="5"/>
        <v>1215910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2422957</v>
      </c>
      <c r="O17" s="45">
        <f t="shared" si="1"/>
        <v>351.25500144969556</v>
      </c>
      <c r="P17" s="10"/>
    </row>
    <row r="18" spans="1:16">
      <c r="A18" s="12"/>
      <c r="B18" s="25">
        <v>331.5</v>
      </c>
      <c r="C18" s="20" t="s">
        <v>19</v>
      </c>
      <c r="D18" s="46">
        <v>0</v>
      </c>
      <c r="E18" s="46">
        <v>1105028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1105028</v>
      </c>
      <c r="O18" s="47">
        <f t="shared" si="1"/>
        <v>160.19541896201798</v>
      </c>
      <c r="P18" s="9"/>
    </row>
    <row r="19" spans="1:16">
      <c r="A19" s="12"/>
      <c r="B19" s="25">
        <v>331.7</v>
      </c>
      <c r="C19" s="20" t="s">
        <v>85</v>
      </c>
      <c r="D19" s="46">
        <v>18000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18000</v>
      </c>
      <c r="O19" s="47">
        <f t="shared" si="1"/>
        <v>2.6094520150768337</v>
      </c>
      <c r="P19" s="9"/>
    </row>
    <row r="20" spans="1:16">
      <c r="A20" s="12"/>
      <c r="B20" s="25">
        <v>334.2</v>
      </c>
      <c r="C20" s="20" t="s">
        <v>20</v>
      </c>
      <c r="D20" s="46">
        <v>76152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76152</v>
      </c>
      <c r="O20" s="47">
        <f t="shared" si="1"/>
        <v>11.039721658451725</v>
      </c>
      <c r="P20" s="9"/>
    </row>
    <row r="21" spans="1:16">
      <c r="A21" s="12"/>
      <c r="B21" s="25">
        <v>334.49</v>
      </c>
      <c r="C21" s="20" t="s">
        <v>74</v>
      </c>
      <c r="D21" s="46">
        <v>549440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549440</v>
      </c>
      <c r="O21" s="47">
        <f t="shared" si="1"/>
        <v>79.65207306465642</v>
      </c>
      <c r="P21" s="9"/>
    </row>
    <row r="22" spans="1:16">
      <c r="A22" s="12"/>
      <c r="B22" s="25">
        <v>334.7</v>
      </c>
      <c r="C22" s="20" t="s">
        <v>22</v>
      </c>
      <c r="D22" s="46">
        <v>16844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16844</v>
      </c>
      <c r="O22" s="47">
        <f t="shared" si="1"/>
        <v>2.4418672078863439</v>
      </c>
      <c r="P22" s="9"/>
    </row>
    <row r="23" spans="1:16">
      <c r="A23" s="12"/>
      <c r="B23" s="25">
        <v>335.12</v>
      </c>
      <c r="C23" s="20" t="s">
        <v>23</v>
      </c>
      <c r="D23" s="46">
        <v>194017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194017</v>
      </c>
      <c r="O23" s="47">
        <f t="shared" si="1"/>
        <v>28.126558422731225</v>
      </c>
      <c r="P23" s="9"/>
    </row>
    <row r="24" spans="1:16">
      <c r="A24" s="12"/>
      <c r="B24" s="25">
        <v>335.14</v>
      </c>
      <c r="C24" s="20" t="s">
        <v>24</v>
      </c>
      <c r="D24" s="46">
        <v>1996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1996</v>
      </c>
      <c r="O24" s="47">
        <f t="shared" si="1"/>
        <v>0.28935923456074225</v>
      </c>
      <c r="P24" s="9"/>
    </row>
    <row r="25" spans="1:16">
      <c r="A25" s="12"/>
      <c r="B25" s="25">
        <v>335.15</v>
      </c>
      <c r="C25" s="20" t="s">
        <v>25</v>
      </c>
      <c r="D25" s="46">
        <v>6163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6163</v>
      </c>
      <c r="O25" s="47">
        <f t="shared" si="1"/>
        <v>0.89344737605102931</v>
      </c>
      <c r="P25" s="9"/>
    </row>
    <row r="26" spans="1:16">
      <c r="A26" s="12"/>
      <c r="B26" s="25">
        <v>335.18</v>
      </c>
      <c r="C26" s="20" t="s">
        <v>26</v>
      </c>
      <c r="D26" s="46">
        <v>295142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295142</v>
      </c>
      <c r="O26" s="47">
        <f t="shared" si="1"/>
        <v>42.786604812989275</v>
      </c>
      <c r="P26" s="9"/>
    </row>
    <row r="27" spans="1:16">
      <c r="A27" s="12"/>
      <c r="B27" s="25">
        <v>335.49</v>
      </c>
      <c r="C27" s="20" t="s">
        <v>27</v>
      </c>
      <c r="D27" s="46">
        <v>5293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5293</v>
      </c>
      <c r="O27" s="47">
        <f t="shared" si="1"/>
        <v>0.76732386198898228</v>
      </c>
      <c r="P27" s="9"/>
    </row>
    <row r="28" spans="1:16">
      <c r="A28" s="12"/>
      <c r="B28" s="25">
        <v>335.7</v>
      </c>
      <c r="C28" s="20" t="s">
        <v>76</v>
      </c>
      <c r="D28" s="46">
        <v>0</v>
      </c>
      <c r="E28" s="46">
        <v>58882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58882</v>
      </c>
      <c r="O28" s="47">
        <f t="shared" si="1"/>
        <v>8.5360974195418962</v>
      </c>
      <c r="P28" s="9"/>
    </row>
    <row r="29" spans="1:16">
      <c r="A29" s="12"/>
      <c r="B29" s="25">
        <v>337.2</v>
      </c>
      <c r="C29" s="20" t="s">
        <v>86</v>
      </c>
      <c r="D29" s="46">
        <v>9000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9000</v>
      </c>
      <c r="O29" s="47">
        <f t="shared" si="1"/>
        <v>1.3047260075384168</v>
      </c>
      <c r="P29" s="9"/>
    </row>
    <row r="30" spans="1:16">
      <c r="A30" s="12"/>
      <c r="B30" s="25">
        <v>339</v>
      </c>
      <c r="C30" s="20" t="s">
        <v>31</v>
      </c>
      <c r="D30" s="46">
        <v>35000</v>
      </c>
      <c r="E30" s="46">
        <v>52000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87000</v>
      </c>
      <c r="O30" s="47">
        <f t="shared" si="1"/>
        <v>12.612351406204697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SUM(D32:D41)</f>
        <v>661007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17486017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18147024</v>
      </c>
      <c r="O31" s="45">
        <f t="shared" si="1"/>
        <v>2630.7660191359814</v>
      </c>
      <c r="P31" s="10"/>
    </row>
    <row r="32" spans="1:16">
      <c r="A32" s="12"/>
      <c r="B32" s="25">
        <v>341.3</v>
      </c>
      <c r="C32" s="20" t="s">
        <v>39</v>
      </c>
      <c r="D32" s="46">
        <v>528269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8">SUM(D32:M32)</f>
        <v>528269</v>
      </c>
      <c r="O32" s="47">
        <f t="shared" si="1"/>
        <v>76.582922586256885</v>
      </c>
      <c r="P32" s="9"/>
    </row>
    <row r="33" spans="1:16">
      <c r="A33" s="12"/>
      <c r="B33" s="25">
        <v>343.1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13757010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13757010</v>
      </c>
      <c r="O33" s="47">
        <f t="shared" si="1"/>
        <v>1994.3476369962309</v>
      </c>
      <c r="P33" s="9"/>
    </row>
    <row r="34" spans="1:16">
      <c r="A34" s="12"/>
      <c r="B34" s="25">
        <v>343.3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1361165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1361165</v>
      </c>
      <c r="O34" s="47">
        <f t="shared" si="1"/>
        <v>197.32748622789214</v>
      </c>
      <c r="P34" s="9"/>
    </row>
    <row r="35" spans="1:16">
      <c r="A35" s="12"/>
      <c r="B35" s="25">
        <v>343.4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889467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889467</v>
      </c>
      <c r="O35" s="47">
        <f t="shared" si="1"/>
        <v>128.94563641635256</v>
      </c>
      <c r="P35" s="9"/>
    </row>
    <row r="36" spans="1:16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1414810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1414810</v>
      </c>
      <c r="O36" s="47">
        <f t="shared" si="1"/>
        <v>205.10437808060308</v>
      </c>
      <c r="P36" s="9"/>
    </row>
    <row r="37" spans="1:16">
      <c r="A37" s="12"/>
      <c r="B37" s="25">
        <v>344.9</v>
      </c>
      <c r="C37" s="20" t="s">
        <v>46</v>
      </c>
      <c r="D37" s="46">
        <v>70994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70994</v>
      </c>
      <c r="O37" s="47">
        <f t="shared" ref="O37:O55" si="9">(N37/O$57)</f>
        <v>10.291968686575819</v>
      </c>
      <c r="P37" s="9"/>
    </row>
    <row r="38" spans="1:16">
      <c r="A38" s="12"/>
      <c r="B38" s="25">
        <v>347.2</v>
      </c>
      <c r="C38" s="20" t="s">
        <v>48</v>
      </c>
      <c r="D38" s="46">
        <v>6698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6698</v>
      </c>
      <c r="O38" s="47">
        <f t="shared" si="9"/>
        <v>0.97100608872136851</v>
      </c>
      <c r="P38" s="9"/>
    </row>
    <row r="39" spans="1:16">
      <c r="A39" s="12"/>
      <c r="B39" s="25">
        <v>347.3</v>
      </c>
      <c r="C39" s="20" t="s">
        <v>49</v>
      </c>
      <c r="D39" s="46">
        <v>24310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24310</v>
      </c>
      <c r="O39" s="47">
        <f t="shared" si="9"/>
        <v>3.5242099159176572</v>
      </c>
      <c r="P39" s="9"/>
    </row>
    <row r="40" spans="1:16">
      <c r="A40" s="12"/>
      <c r="B40" s="25">
        <v>347.4</v>
      </c>
      <c r="C40" s="20" t="s">
        <v>50</v>
      </c>
      <c r="D40" s="46">
        <v>369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369</v>
      </c>
      <c r="O40" s="47">
        <f t="shared" si="9"/>
        <v>5.3493766309075097E-2</v>
      </c>
      <c r="P40" s="9"/>
    </row>
    <row r="41" spans="1:16">
      <c r="A41" s="12"/>
      <c r="B41" s="25">
        <v>349</v>
      </c>
      <c r="C41" s="20" t="s">
        <v>79</v>
      </c>
      <c r="D41" s="46">
        <v>30367</v>
      </c>
      <c r="E41" s="46">
        <v>0</v>
      </c>
      <c r="F41" s="46">
        <v>0</v>
      </c>
      <c r="G41" s="46">
        <v>0</v>
      </c>
      <c r="H41" s="46">
        <v>0</v>
      </c>
      <c r="I41" s="46">
        <v>63565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93932</v>
      </c>
      <c r="O41" s="47">
        <f t="shared" si="9"/>
        <v>13.617280371122064</v>
      </c>
      <c r="P41" s="9"/>
    </row>
    <row r="42" spans="1:16" ht="15.75">
      <c r="A42" s="29" t="s">
        <v>37</v>
      </c>
      <c r="B42" s="30"/>
      <c r="C42" s="31"/>
      <c r="D42" s="32">
        <f t="shared" ref="D42:M42" si="10">SUM(D43:D44)</f>
        <v>540513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540513</v>
      </c>
      <c r="O42" s="45">
        <f t="shared" si="9"/>
        <v>78.357929834734705</v>
      </c>
      <c r="P42" s="10"/>
    </row>
    <row r="43" spans="1:16">
      <c r="A43" s="13"/>
      <c r="B43" s="39">
        <v>351.1</v>
      </c>
      <c r="C43" s="21" t="s">
        <v>53</v>
      </c>
      <c r="D43" s="46">
        <v>533650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533650</v>
      </c>
      <c r="O43" s="47">
        <f t="shared" si="9"/>
        <v>77.363003769208461</v>
      </c>
      <c r="P43" s="9"/>
    </row>
    <row r="44" spans="1:16">
      <c r="A44" s="13"/>
      <c r="B44" s="39">
        <v>359</v>
      </c>
      <c r="C44" s="21" t="s">
        <v>80</v>
      </c>
      <c r="D44" s="46">
        <v>6863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6863</v>
      </c>
      <c r="O44" s="47">
        <f t="shared" si="9"/>
        <v>0.99492606552623952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SUM(D46:D50)</f>
        <v>26872</v>
      </c>
      <c r="E45" s="32">
        <f t="shared" si="12"/>
        <v>12663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33055</v>
      </c>
      <c r="J45" s="32">
        <f t="shared" si="12"/>
        <v>0</v>
      </c>
      <c r="K45" s="32">
        <f t="shared" si="12"/>
        <v>174876</v>
      </c>
      <c r="L45" s="32">
        <f t="shared" si="12"/>
        <v>0</v>
      </c>
      <c r="M45" s="32">
        <f t="shared" si="12"/>
        <v>0</v>
      </c>
      <c r="N45" s="32">
        <f t="shared" si="11"/>
        <v>247466</v>
      </c>
      <c r="O45" s="45">
        <f t="shared" si="9"/>
        <v>35.8750362423891</v>
      </c>
      <c r="P45" s="10"/>
    </row>
    <row r="46" spans="1:16">
      <c r="A46" s="12"/>
      <c r="B46" s="25">
        <v>361.1</v>
      </c>
      <c r="C46" s="20" t="s">
        <v>55</v>
      </c>
      <c r="D46" s="46">
        <v>12929</v>
      </c>
      <c r="E46" s="46">
        <v>353</v>
      </c>
      <c r="F46" s="46">
        <v>0</v>
      </c>
      <c r="G46" s="46">
        <v>0</v>
      </c>
      <c r="H46" s="46">
        <v>0</v>
      </c>
      <c r="I46" s="46">
        <v>33055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46337</v>
      </c>
      <c r="O46" s="47">
        <f t="shared" si="9"/>
        <v>6.7174543345897364</v>
      </c>
      <c r="P46" s="9"/>
    </row>
    <row r="47" spans="1:16">
      <c r="A47" s="12"/>
      <c r="B47" s="25">
        <v>361.3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1829</v>
      </c>
      <c r="L47" s="46">
        <v>0</v>
      </c>
      <c r="M47" s="46">
        <v>0</v>
      </c>
      <c r="N47" s="46">
        <f t="shared" si="11"/>
        <v>1829</v>
      </c>
      <c r="O47" s="47">
        <f t="shared" si="9"/>
        <v>0.26514931864308494</v>
      </c>
      <c r="P47" s="9"/>
    </row>
    <row r="48" spans="1:16">
      <c r="A48" s="12"/>
      <c r="B48" s="25">
        <v>364</v>
      </c>
      <c r="C48" s="20" t="s">
        <v>57</v>
      </c>
      <c r="D48" s="46">
        <v>5700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5700</v>
      </c>
      <c r="O48" s="47">
        <f t="shared" si="9"/>
        <v>0.82632647144099736</v>
      </c>
      <c r="P48" s="9"/>
    </row>
    <row r="49" spans="1:119">
      <c r="A49" s="12"/>
      <c r="B49" s="25">
        <v>368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173047</v>
      </c>
      <c r="L49" s="46">
        <v>0</v>
      </c>
      <c r="M49" s="46">
        <v>0</v>
      </c>
      <c r="N49" s="46">
        <f t="shared" si="11"/>
        <v>173047</v>
      </c>
      <c r="O49" s="47">
        <f t="shared" si="9"/>
        <v>25.086546825166714</v>
      </c>
      <c r="P49" s="9"/>
    </row>
    <row r="50" spans="1:119">
      <c r="A50" s="12"/>
      <c r="B50" s="25">
        <v>369.9</v>
      </c>
      <c r="C50" s="20" t="s">
        <v>59</v>
      </c>
      <c r="D50" s="46">
        <v>8243</v>
      </c>
      <c r="E50" s="46">
        <v>12310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20553</v>
      </c>
      <c r="O50" s="47">
        <f t="shared" si="9"/>
        <v>2.979559292548565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SUM(D52:D54)</f>
        <v>1645732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384140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2029872</v>
      </c>
      <c r="O51" s="45">
        <f t="shared" si="9"/>
        <v>294.26964337489125</v>
      </c>
      <c r="P51" s="9"/>
    </row>
    <row r="52" spans="1:119">
      <c r="A52" s="12"/>
      <c r="B52" s="25">
        <v>381</v>
      </c>
      <c r="C52" s="20" t="s">
        <v>60</v>
      </c>
      <c r="D52" s="46">
        <v>1645732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1645732</v>
      </c>
      <c r="O52" s="47">
        <f t="shared" si="9"/>
        <v>238.58103798202379</v>
      </c>
      <c r="P52" s="9"/>
    </row>
    <row r="53" spans="1:119">
      <c r="A53" s="12"/>
      <c r="B53" s="25">
        <v>389.6</v>
      </c>
      <c r="C53" s="20" t="s">
        <v>87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100800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100800</v>
      </c>
      <c r="O53" s="47">
        <f t="shared" si="9"/>
        <v>14.612931284430269</v>
      </c>
      <c r="P53" s="9"/>
    </row>
    <row r="54" spans="1:119" ht="15.75" thickBot="1">
      <c r="A54" s="12"/>
      <c r="B54" s="25">
        <v>389.8</v>
      </c>
      <c r="C54" s="20" t="s">
        <v>88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283340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283340</v>
      </c>
      <c r="O54" s="47">
        <f t="shared" si="9"/>
        <v>41.075674108437227</v>
      </c>
      <c r="P54" s="9"/>
    </row>
    <row r="55" spans="1:119" ht="16.5" thickBot="1">
      <c r="A55" s="14" t="s">
        <v>51</v>
      </c>
      <c r="B55" s="23"/>
      <c r="C55" s="22"/>
      <c r="D55" s="15">
        <f t="shared" ref="D55:M55" si="14">SUM(D5,D13,D17,D31,D42,D45,D51)</f>
        <v>6457052</v>
      </c>
      <c r="E55" s="15">
        <f t="shared" si="14"/>
        <v>1228573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17903212</v>
      </c>
      <c r="J55" s="15">
        <f t="shared" si="14"/>
        <v>0</v>
      </c>
      <c r="K55" s="15">
        <f t="shared" si="14"/>
        <v>246776</v>
      </c>
      <c r="L55" s="15">
        <f t="shared" si="14"/>
        <v>0</v>
      </c>
      <c r="M55" s="15">
        <f t="shared" si="14"/>
        <v>0</v>
      </c>
      <c r="N55" s="15">
        <f t="shared" si="11"/>
        <v>25835613</v>
      </c>
      <c r="O55" s="38">
        <f t="shared" si="9"/>
        <v>3745.3773557552913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89</v>
      </c>
      <c r="M57" s="48"/>
      <c r="N57" s="48"/>
      <c r="O57" s="43">
        <v>6898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2415768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75382</v>
      </c>
      <c r="L5" s="27">
        <f t="shared" si="0"/>
        <v>0</v>
      </c>
      <c r="M5" s="27">
        <f t="shared" si="0"/>
        <v>0</v>
      </c>
      <c r="N5" s="28">
        <f>SUM(D5:M5)</f>
        <v>2491150</v>
      </c>
      <c r="O5" s="33">
        <f t="shared" ref="O5:O36" si="1">(N5/O$61)</f>
        <v>360.61812391430226</v>
      </c>
      <c r="P5" s="6"/>
    </row>
    <row r="6" spans="1:133">
      <c r="A6" s="12"/>
      <c r="B6" s="25">
        <v>311</v>
      </c>
      <c r="C6" s="20" t="s">
        <v>2</v>
      </c>
      <c r="D6" s="46">
        <v>979889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979889</v>
      </c>
      <c r="O6" s="47">
        <f t="shared" si="1"/>
        <v>141.84843659525188</v>
      </c>
      <c r="P6" s="9"/>
    </row>
    <row r="7" spans="1:133">
      <c r="A7" s="12"/>
      <c r="B7" s="25">
        <v>312.10000000000002</v>
      </c>
      <c r="C7" s="20" t="s">
        <v>10</v>
      </c>
      <c r="D7" s="46">
        <v>299497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299497</v>
      </c>
      <c r="O7" s="47">
        <f t="shared" si="1"/>
        <v>43.355095541401276</v>
      </c>
      <c r="P7" s="9"/>
    </row>
    <row r="8" spans="1:133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75382</v>
      </c>
      <c r="L8" s="46">
        <v>0</v>
      </c>
      <c r="M8" s="46">
        <v>0</v>
      </c>
      <c r="N8" s="46">
        <f>SUM(D8:M8)</f>
        <v>75382</v>
      </c>
      <c r="O8" s="47">
        <f t="shared" si="1"/>
        <v>10.912275622466705</v>
      </c>
      <c r="P8" s="9"/>
    </row>
    <row r="9" spans="1:133">
      <c r="A9" s="12"/>
      <c r="B9" s="25">
        <v>312.60000000000002</v>
      </c>
      <c r="C9" s="20" t="s">
        <v>11</v>
      </c>
      <c r="D9" s="46">
        <v>632439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632439</v>
      </c>
      <c r="O9" s="47">
        <f t="shared" si="1"/>
        <v>91.551679212507239</v>
      </c>
      <c r="P9" s="9"/>
    </row>
    <row r="10" spans="1:133">
      <c r="A10" s="12"/>
      <c r="B10" s="25">
        <v>314.3</v>
      </c>
      <c r="C10" s="20" t="s">
        <v>12</v>
      </c>
      <c r="D10" s="46">
        <v>82735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82735</v>
      </c>
      <c r="O10" s="47">
        <f t="shared" si="1"/>
        <v>11.976693688477129</v>
      </c>
      <c r="P10" s="9"/>
    </row>
    <row r="11" spans="1:133">
      <c r="A11" s="12"/>
      <c r="B11" s="25">
        <v>314.89999999999998</v>
      </c>
      <c r="C11" s="20" t="s">
        <v>13</v>
      </c>
      <c r="D11" s="46">
        <v>69606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69606</v>
      </c>
      <c r="O11" s="47">
        <f t="shared" si="1"/>
        <v>10.076143601621309</v>
      </c>
      <c r="P11" s="9"/>
    </row>
    <row r="12" spans="1:133">
      <c r="A12" s="12"/>
      <c r="B12" s="25">
        <v>315</v>
      </c>
      <c r="C12" s="20" t="s">
        <v>14</v>
      </c>
      <c r="D12" s="46">
        <v>351602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351602</v>
      </c>
      <c r="O12" s="47">
        <f t="shared" si="1"/>
        <v>50.897799652576722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167768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167768</v>
      </c>
      <c r="O13" s="45">
        <f t="shared" si="1"/>
        <v>24.286045165026056</v>
      </c>
      <c r="P13" s="10"/>
    </row>
    <row r="14" spans="1:133">
      <c r="A14" s="12"/>
      <c r="B14" s="25">
        <v>322</v>
      </c>
      <c r="C14" s="20" t="s">
        <v>0</v>
      </c>
      <c r="D14" s="46">
        <v>84076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84076</v>
      </c>
      <c r="O14" s="47">
        <f t="shared" si="1"/>
        <v>12.170816444701796</v>
      </c>
      <c r="P14" s="9"/>
    </row>
    <row r="15" spans="1:133">
      <c r="A15" s="12"/>
      <c r="B15" s="25">
        <v>323.10000000000002</v>
      </c>
      <c r="C15" s="20" t="s">
        <v>71</v>
      </c>
      <c r="D15" s="46">
        <v>63280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63280</v>
      </c>
      <c r="O15" s="47">
        <f t="shared" si="1"/>
        <v>9.1603937463810077</v>
      </c>
      <c r="P15" s="9"/>
    </row>
    <row r="16" spans="1:133">
      <c r="A16" s="12"/>
      <c r="B16" s="25">
        <v>323.89999999999998</v>
      </c>
      <c r="C16" s="20" t="s">
        <v>72</v>
      </c>
      <c r="D16" s="46">
        <v>11910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11910</v>
      </c>
      <c r="O16" s="47">
        <f t="shared" si="1"/>
        <v>1.724088013896931</v>
      </c>
      <c r="P16" s="9"/>
    </row>
    <row r="17" spans="1:16">
      <c r="A17" s="12"/>
      <c r="B17" s="25">
        <v>329</v>
      </c>
      <c r="C17" s="20" t="s">
        <v>16</v>
      </c>
      <c r="D17" s="46">
        <v>8502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8502</v>
      </c>
      <c r="O17" s="47">
        <f t="shared" si="1"/>
        <v>1.230746960046323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SUM(D19:D33)</f>
        <v>1736351</v>
      </c>
      <c r="E18" s="32">
        <f t="shared" si="5"/>
        <v>1215398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26262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2978011</v>
      </c>
      <c r="O18" s="45">
        <f t="shared" si="1"/>
        <v>431.0959756803706</v>
      </c>
      <c r="P18" s="10"/>
    </row>
    <row r="19" spans="1:16">
      <c r="A19" s="12"/>
      <c r="B19" s="25">
        <v>331.5</v>
      </c>
      <c r="C19" s="20" t="s">
        <v>19</v>
      </c>
      <c r="D19" s="46">
        <v>0</v>
      </c>
      <c r="E19" s="46">
        <v>1116931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1116931</v>
      </c>
      <c r="O19" s="47">
        <f t="shared" si="1"/>
        <v>161.68659525188187</v>
      </c>
      <c r="P19" s="9"/>
    </row>
    <row r="20" spans="1:16">
      <c r="A20" s="12"/>
      <c r="B20" s="25">
        <v>331.9</v>
      </c>
      <c r="C20" s="20" t="s">
        <v>73</v>
      </c>
      <c r="D20" s="46">
        <v>147912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147912</v>
      </c>
      <c r="O20" s="47">
        <f t="shared" si="1"/>
        <v>21.411696583671105</v>
      </c>
      <c r="P20" s="9"/>
    </row>
    <row r="21" spans="1:16">
      <c r="A21" s="12"/>
      <c r="B21" s="25">
        <v>334.2</v>
      </c>
      <c r="C21" s="20" t="s">
        <v>20</v>
      </c>
      <c r="D21" s="46">
        <v>11442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11442</v>
      </c>
      <c r="O21" s="47">
        <f t="shared" si="1"/>
        <v>1.6563404748118125</v>
      </c>
      <c r="P21" s="9"/>
    </row>
    <row r="22" spans="1:16">
      <c r="A22" s="12"/>
      <c r="B22" s="25">
        <v>334.35</v>
      </c>
      <c r="C22" s="20" t="s">
        <v>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26262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26262</v>
      </c>
      <c r="O22" s="47">
        <f t="shared" si="1"/>
        <v>3.8016792125072381</v>
      </c>
      <c r="P22" s="9"/>
    </row>
    <row r="23" spans="1:16">
      <c r="A23" s="12"/>
      <c r="B23" s="25">
        <v>334.49</v>
      </c>
      <c r="C23" s="20" t="s">
        <v>74</v>
      </c>
      <c r="D23" s="46">
        <v>13154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13154</v>
      </c>
      <c r="O23" s="47">
        <f t="shared" si="1"/>
        <v>1.904169079328315</v>
      </c>
      <c r="P23" s="9"/>
    </row>
    <row r="24" spans="1:16">
      <c r="A24" s="12"/>
      <c r="B24" s="25">
        <v>335.12</v>
      </c>
      <c r="C24" s="20" t="s">
        <v>23</v>
      </c>
      <c r="D24" s="46">
        <v>193766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193766</v>
      </c>
      <c r="O24" s="47">
        <f t="shared" si="1"/>
        <v>28.049507817023741</v>
      </c>
      <c r="P24" s="9"/>
    </row>
    <row r="25" spans="1:16">
      <c r="A25" s="12"/>
      <c r="B25" s="25">
        <v>335.14</v>
      </c>
      <c r="C25" s="20" t="s">
        <v>24</v>
      </c>
      <c r="D25" s="46">
        <v>2559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2559</v>
      </c>
      <c r="O25" s="47">
        <f t="shared" si="1"/>
        <v>0.37044006948465547</v>
      </c>
      <c r="P25" s="9"/>
    </row>
    <row r="26" spans="1:16">
      <c r="A26" s="12"/>
      <c r="B26" s="25">
        <v>335.15</v>
      </c>
      <c r="C26" s="20" t="s">
        <v>25</v>
      </c>
      <c r="D26" s="46">
        <v>10105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10105</v>
      </c>
      <c r="O26" s="47">
        <f t="shared" si="1"/>
        <v>1.4627967573827447</v>
      </c>
      <c r="P26" s="9"/>
    </row>
    <row r="27" spans="1:16">
      <c r="A27" s="12"/>
      <c r="B27" s="25">
        <v>335.18</v>
      </c>
      <c r="C27" s="20" t="s">
        <v>26</v>
      </c>
      <c r="D27" s="46">
        <v>293884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293884</v>
      </c>
      <c r="O27" s="47">
        <f t="shared" si="1"/>
        <v>42.542559351476548</v>
      </c>
      <c r="P27" s="9"/>
    </row>
    <row r="28" spans="1:16">
      <c r="A28" s="12"/>
      <c r="B28" s="25">
        <v>335.29</v>
      </c>
      <c r="C28" s="20" t="s">
        <v>75</v>
      </c>
      <c r="D28" s="46">
        <v>75596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75596</v>
      </c>
      <c r="O28" s="47">
        <f t="shared" si="1"/>
        <v>10.943254198031267</v>
      </c>
      <c r="P28" s="9"/>
    </row>
    <row r="29" spans="1:16">
      <c r="A29" s="12"/>
      <c r="B29" s="25">
        <v>335.49</v>
      </c>
      <c r="C29" s="20" t="s">
        <v>27</v>
      </c>
      <c r="D29" s="46">
        <v>4194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4194</v>
      </c>
      <c r="O29" s="47">
        <f t="shared" si="1"/>
        <v>0.60712217718587147</v>
      </c>
      <c r="P29" s="9"/>
    </row>
    <row r="30" spans="1:16">
      <c r="A30" s="12"/>
      <c r="B30" s="25">
        <v>335.7</v>
      </c>
      <c r="C30" s="20" t="s">
        <v>76</v>
      </c>
      <c r="D30" s="46">
        <v>0</v>
      </c>
      <c r="E30" s="46">
        <v>41467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41467</v>
      </c>
      <c r="O30" s="47">
        <f t="shared" si="1"/>
        <v>6.0027504342790969</v>
      </c>
      <c r="P30" s="9"/>
    </row>
    <row r="31" spans="1:16">
      <c r="A31" s="12"/>
      <c r="B31" s="25">
        <v>335.9</v>
      </c>
      <c r="C31" s="20" t="s">
        <v>77</v>
      </c>
      <c r="D31" s="46">
        <v>7994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7994</v>
      </c>
      <c r="O31" s="47">
        <f t="shared" si="1"/>
        <v>1.1572090330052114</v>
      </c>
      <c r="P31" s="9"/>
    </row>
    <row r="32" spans="1:16">
      <c r="A32" s="12"/>
      <c r="B32" s="25">
        <v>337.9</v>
      </c>
      <c r="C32" s="20" t="s">
        <v>78</v>
      </c>
      <c r="D32" s="46">
        <v>947876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947876</v>
      </c>
      <c r="O32" s="47">
        <f t="shared" si="1"/>
        <v>137.21424435437174</v>
      </c>
      <c r="P32" s="9"/>
    </row>
    <row r="33" spans="1:16">
      <c r="A33" s="12"/>
      <c r="B33" s="25">
        <v>339</v>
      </c>
      <c r="C33" s="20" t="s">
        <v>31</v>
      </c>
      <c r="D33" s="46">
        <v>27869</v>
      </c>
      <c r="E33" s="46">
        <v>57000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84869</v>
      </c>
      <c r="O33" s="47">
        <f t="shared" si="1"/>
        <v>12.285610885929357</v>
      </c>
      <c r="P33" s="9"/>
    </row>
    <row r="34" spans="1:16" ht="15.75">
      <c r="A34" s="29" t="s">
        <v>36</v>
      </c>
      <c r="B34" s="30"/>
      <c r="C34" s="31"/>
      <c r="D34" s="32">
        <f t="shared" ref="D34:M34" si="7">SUM(D35:D45)</f>
        <v>140460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19168652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19309112</v>
      </c>
      <c r="O34" s="45">
        <f t="shared" si="1"/>
        <v>2795.1812391430226</v>
      </c>
      <c r="P34" s="10"/>
    </row>
    <row r="35" spans="1:16">
      <c r="A35" s="12"/>
      <c r="B35" s="25">
        <v>341.3</v>
      </c>
      <c r="C35" s="20" t="s">
        <v>39</v>
      </c>
      <c r="D35" s="46">
        <v>7618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8">SUM(D35:M35)</f>
        <v>7618</v>
      </c>
      <c r="O35" s="47">
        <f t="shared" si="1"/>
        <v>1.1027793862188766</v>
      </c>
      <c r="P35" s="9"/>
    </row>
    <row r="36" spans="1:16">
      <c r="A36" s="12"/>
      <c r="B36" s="25">
        <v>341.9</v>
      </c>
      <c r="C36" s="20" t="s">
        <v>40</v>
      </c>
      <c r="D36" s="46">
        <v>5400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5400</v>
      </c>
      <c r="O36" s="47">
        <f t="shared" si="1"/>
        <v>0.78170237405906196</v>
      </c>
      <c r="P36" s="9"/>
    </row>
    <row r="37" spans="1:16">
      <c r="A37" s="12"/>
      <c r="B37" s="25">
        <v>343.1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15698670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15698670</v>
      </c>
      <c r="O37" s="47">
        <f t="shared" ref="O37:O59" si="9">(N37/O$61)</f>
        <v>2272.5347423277358</v>
      </c>
      <c r="P37" s="9"/>
    </row>
    <row r="38" spans="1:16">
      <c r="A38" s="12"/>
      <c r="B38" s="25">
        <v>343.3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1122503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1122503</v>
      </c>
      <c r="O38" s="47">
        <f t="shared" si="9"/>
        <v>162.49319629415172</v>
      </c>
      <c r="P38" s="9"/>
    </row>
    <row r="39" spans="1:16">
      <c r="A39" s="12"/>
      <c r="B39" s="25">
        <v>343.4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886311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886311</v>
      </c>
      <c r="O39" s="47">
        <f t="shared" si="9"/>
        <v>128.30211349160393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1290172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1290172</v>
      </c>
      <c r="O40" s="47">
        <f t="shared" si="9"/>
        <v>186.76491024898669</v>
      </c>
      <c r="P40" s="9"/>
    </row>
    <row r="41" spans="1:16">
      <c r="A41" s="12"/>
      <c r="B41" s="25">
        <v>344.9</v>
      </c>
      <c r="C41" s="20" t="s">
        <v>46</v>
      </c>
      <c r="D41" s="46">
        <v>56561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56561</v>
      </c>
      <c r="O41" s="47">
        <f t="shared" si="9"/>
        <v>8.1877533294730753</v>
      </c>
      <c r="P41" s="9"/>
    </row>
    <row r="42" spans="1:16">
      <c r="A42" s="12"/>
      <c r="B42" s="25">
        <v>347.2</v>
      </c>
      <c r="C42" s="20" t="s">
        <v>48</v>
      </c>
      <c r="D42" s="46">
        <v>6892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6892</v>
      </c>
      <c r="O42" s="47">
        <f t="shared" si="9"/>
        <v>0.99768384481760275</v>
      </c>
      <c r="P42" s="9"/>
    </row>
    <row r="43" spans="1:16">
      <c r="A43" s="12"/>
      <c r="B43" s="25">
        <v>347.3</v>
      </c>
      <c r="C43" s="20" t="s">
        <v>49</v>
      </c>
      <c r="D43" s="46">
        <v>28501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28501</v>
      </c>
      <c r="O43" s="47">
        <f t="shared" si="9"/>
        <v>4.1257961783439487</v>
      </c>
      <c r="P43" s="9"/>
    </row>
    <row r="44" spans="1:16">
      <c r="A44" s="12"/>
      <c r="B44" s="25">
        <v>347.4</v>
      </c>
      <c r="C44" s="20" t="s">
        <v>50</v>
      </c>
      <c r="D44" s="46">
        <v>5059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5059</v>
      </c>
      <c r="O44" s="47">
        <f t="shared" si="9"/>
        <v>0.73233931673422115</v>
      </c>
      <c r="P44" s="9"/>
    </row>
    <row r="45" spans="1:16">
      <c r="A45" s="12"/>
      <c r="B45" s="25">
        <v>349</v>
      </c>
      <c r="C45" s="20" t="s">
        <v>79</v>
      </c>
      <c r="D45" s="46">
        <v>30429</v>
      </c>
      <c r="E45" s="46">
        <v>0</v>
      </c>
      <c r="F45" s="46">
        <v>0</v>
      </c>
      <c r="G45" s="46">
        <v>0</v>
      </c>
      <c r="H45" s="46">
        <v>0</v>
      </c>
      <c r="I45" s="46">
        <v>170996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201425</v>
      </c>
      <c r="O45" s="47">
        <f t="shared" si="9"/>
        <v>29.15822235089751</v>
      </c>
      <c r="P45" s="9"/>
    </row>
    <row r="46" spans="1:16" ht="15.75">
      <c r="A46" s="29" t="s">
        <v>37</v>
      </c>
      <c r="B46" s="30"/>
      <c r="C46" s="31"/>
      <c r="D46" s="32">
        <f t="shared" ref="D46:M46" si="10">SUM(D47:D49)</f>
        <v>56853</v>
      </c>
      <c r="E46" s="32">
        <f t="shared" si="10"/>
        <v>270031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9" si="11">SUM(D46:M46)</f>
        <v>326884</v>
      </c>
      <c r="O46" s="45">
        <f t="shared" si="9"/>
        <v>47.319629415170816</v>
      </c>
      <c r="P46" s="10"/>
    </row>
    <row r="47" spans="1:16">
      <c r="A47" s="13"/>
      <c r="B47" s="39">
        <v>351.1</v>
      </c>
      <c r="C47" s="21" t="s">
        <v>53</v>
      </c>
      <c r="D47" s="46">
        <v>56693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56693</v>
      </c>
      <c r="O47" s="47">
        <f t="shared" si="9"/>
        <v>8.2068616097278522</v>
      </c>
      <c r="P47" s="9"/>
    </row>
    <row r="48" spans="1:16">
      <c r="A48" s="13"/>
      <c r="B48" s="39">
        <v>354</v>
      </c>
      <c r="C48" s="21" t="s">
        <v>54</v>
      </c>
      <c r="D48" s="46">
        <v>160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160</v>
      </c>
      <c r="O48" s="47">
        <f t="shared" si="9"/>
        <v>2.3161551823972205E-2</v>
      </c>
      <c r="P48" s="9"/>
    </row>
    <row r="49" spans="1:119">
      <c r="A49" s="13"/>
      <c r="B49" s="39">
        <v>359</v>
      </c>
      <c r="C49" s="21" t="s">
        <v>80</v>
      </c>
      <c r="D49" s="46">
        <v>0</v>
      </c>
      <c r="E49" s="46">
        <v>270031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270031</v>
      </c>
      <c r="O49" s="47">
        <f t="shared" si="9"/>
        <v>39.089606253618996</v>
      </c>
      <c r="P49" s="9"/>
    </row>
    <row r="50" spans="1:119" ht="15.75">
      <c r="A50" s="29" t="s">
        <v>3</v>
      </c>
      <c r="B50" s="30"/>
      <c r="C50" s="31"/>
      <c r="D50" s="32">
        <f t="shared" ref="D50:M50" si="12">SUM(D51:D56)</f>
        <v>97485</v>
      </c>
      <c r="E50" s="32">
        <f t="shared" si="12"/>
        <v>19858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38997</v>
      </c>
      <c r="J50" s="32">
        <f t="shared" si="12"/>
        <v>0</v>
      </c>
      <c r="K50" s="32">
        <f t="shared" si="12"/>
        <v>300806</v>
      </c>
      <c r="L50" s="32">
        <f t="shared" si="12"/>
        <v>0</v>
      </c>
      <c r="M50" s="32">
        <f t="shared" si="12"/>
        <v>0</v>
      </c>
      <c r="N50" s="32">
        <f t="shared" si="11"/>
        <v>457146</v>
      </c>
      <c r="O50" s="45">
        <f t="shared" si="9"/>
        <v>66.176317313259986</v>
      </c>
      <c r="P50" s="10"/>
    </row>
    <row r="51" spans="1:119">
      <c r="A51" s="12"/>
      <c r="B51" s="25">
        <v>361.1</v>
      </c>
      <c r="C51" s="20" t="s">
        <v>55</v>
      </c>
      <c r="D51" s="46">
        <v>25474</v>
      </c>
      <c r="E51" s="46">
        <v>240</v>
      </c>
      <c r="F51" s="46">
        <v>0</v>
      </c>
      <c r="G51" s="46">
        <v>0</v>
      </c>
      <c r="H51" s="46">
        <v>0</v>
      </c>
      <c r="I51" s="46">
        <v>38997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64711</v>
      </c>
      <c r="O51" s="47">
        <f t="shared" si="9"/>
        <v>9.3675448755066597</v>
      </c>
      <c r="P51" s="9"/>
    </row>
    <row r="52" spans="1:119">
      <c r="A52" s="12"/>
      <c r="B52" s="25">
        <v>361.3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120112</v>
      </c>
      <c r="L52" s="46">
        <v>0</v>
      </c>
      <c r="M52" s="46">
        <v>0</v>
      </c>
      <c r="N52" s="46">
        <f t="shared" si="11"/>
        <v>120112</v>
      </c>
      <c r="O52" s="47">
        <f t="shared" si="9"/>
        <v>17.387376954255934</v>
      </c>
      <c r="P52" s="9"/>
    </row>
    <row r="53" spans="1:119">
      <c r="A53" s="12"/>
      <c r="B53" s="25">
        <v>364</v>
      </c>
      <c r="C53" s="20" t="s">
        <v>57</v>
      </c>
      <c r="D53" s="46">
        <v>2866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2866</v>
      </c>
      <c r="O53" s="47">
        <f t="shared" si="9"/>
        <v>0.41488129704690213</v>
      </c>
      <c r="P53" s="9"/>
    </row>
    <row r="54" spans="1:119">
      <c r="A54" s="12"/>
      <c r="B54" s="25">
        <v>366</v>
      </c>
      <c r="C54" s="20" t="s">
        <v>81</v>
      </c>
      <c r="D54" s="46">
        <v>7500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7500</v>
      </c>
      <c r="O54" s="47">
        <f t="shared" si="9"/>
        <v>1.0856977417486973</v>
      </c>
      <c r="P54" s="9"/>
    </row>
    <row r="55" spans="1:119">
      <c r="A55" s="12"/>
      <c r="B55" s="25">
        <v>368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180694</v>
      </c>
      <c r="L55" s="46">
        <v>0</v>
      </c>
      <c r="M55" s="46">
        <v>0</v>
      </c>
      <c r="N55" s="46">
        <f t="shared" si="11"/>
        <v>180694</v>
      </c>
      <c r="O55" s="47">
        <f t="shared" si="9"/>
        <v>26.157209033005213</v>
      </c>
      <c r="P55" s="9"/>
    </row>
    <row r="56" spans="1:119">
      <c r="A56" s="12"/>
      <c r="B56" s="25">
        <v>369.9</v>
      </c>
      <c r="C56" s="20" t="s">
        <v>59</v>
      </c>
      <c r="D56" s="46">
        <v>61645</v>
      </c>
      <c r="E56" s="46">
        <v>19618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81263</v>
      </c>
      <c r="O56" s="47">
        <f t="shared" si="9"/>
        <v>11.763607411696583</v>
      </c>
      <c r="P56" s="9"/>
    </row>
    <row r="57" spans="1:119" ht="15.75">
      <c r="A57" s="29" t="s">
        <v>38</v>
      </c>
      <c r="B57" s="30"/>
      <c r="C57" s="31"/>
      <c r="D57" s="32">
        <f t="shared" ref="D57:M57" si="13">SUM(D58:D58)</f>
        <v>1546679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1546679</v>
      </c>
      <c r="O57" s="45">
        <f t="shared" si="9"/>
        <v>223.89678633468444</v>
      </c>
      <c r="P57" s="9"/>
    </row>
    <row r="58" spans="1:119" ht="15.75" thickBot="1">
      <c r="A58" s="12"/>
      <c r="B58" s="25">
        <v>381</v>
      </c>
      <c r="C58" s="20" t="s">
        <v>60</v>
      </c>
      <c r="D58" s="46">
        <v>1546679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1546679</v>
      </c>
      <c r="O58" s="47">
        <f t="shared" si="9"/>
        <v>223.89678633468444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4">SUM(D5,D13,D18,D34,D46,D50,D57)</f>
        <v>6161364</v>
      </c>
      <c r="E59" s="15">
        <f t="shared" si="14"/>
        <v>1505287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19233911</v>
      </c>
      <c r="J59" s="15">
        <f t="shared" si="14"/>
        <v>0</v>
      </c>
      <c r="K59" s="15">
        <f t="shared" si="14"/>
        <v>376188</v>
      </c>
      <c r="L59" s="15">
        <f t="shared" si="14"/>
        <v>0</v>
      </c>
      <c r="M59" s="15">
        <f t="shared" si="14"/>
        <v>0</v>
      </c>
      <c r="N59" s="15">
        <f t="shared" si="11"/>
        <v>27276750</v>
      </c>
      <c r="O59" s="38">
        <f t="shared" si="9"/>
        <v>3948.5741169658368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82</v>
      </c>
      <c r="M61" s="48"/>
      <c r="N61" s="48"/>
      <c r="O61" s="43">
        <v>6908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2488694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79450</v>
      </c>
      <c r="L5" s="27">
        <f t="shared" si="0"/>
        <v>0</v>
      </c>
      <c r="M5" s="27">
        <f t="shared" si="0"/>
        <v>0</v>
      </c>
      <c r="N5" s="28">
        <f>SUM(D5:M5)</f>
        <v>2568144</v>
      </c>
      <c r="O5" s="33">
        <f t="shared" ref="O5:O36" si="1">(N5/O$57)</f>
        <v>392.44254278728607</v>
      </c>
      <c r="P5" s="6"/>
    </row>
    <row r="6" spans="1:133">
      <c r="A6" s="12"/>
      <c r="B6" s="25">
        <v>311</v>
      </c>
      <c r="C6" s="20" t="s">
        <v>2</v>
      </c>
      <c r="D6" s="46">
        <v>1017891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1017891</v>
      </c>
      <c r="O6" s="47">
        <f t="shared" si="1"/>
        <v>155.54569070904645</v>
      </c>
      <c r="P6" s="9"/>
    </row>
    <row r="7" spans="1:133">
      <c r="A7" s="12"/>
      <c r="B7" s="25">
        <v>312.10000000000002</v>
      </c>
      <c r="C7" s="20" t="s">
        <v>10</v>
      </c>
      <c r="D7" s="46">
        <v>292051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292051</v>
      </c>
      <c r="O7" s="47">
        <f t="shared" si="1"/>
        <v>44.628820293398533</v>
      </c>
      <c r="P7" s="9"/>
    </row>
    <row r="8" spans="1:133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79450</v>
      </c>
      <c r="L8" s="46">
        <v>0</v>
      </c>
      <c r="M8" s="46">
        <v>0</v>
      </c>
      <c r="N8" s="46">
        <f>SUM(D8:M8)</f>
        <v>79450</v>
      </c>
      <c r="O8" s="47">
        <f t="shared" si="1"/>
        <v>12.140892420537897</v>
      </c>
      <c r="P8" s="9"/>
    </row>
    <row r="9" spans="1:133">
      <c r="A9" s="12"/>
      <c r="B9" s="25">
        <v>312.60000000000002</v>
      </c>
      <c r="C9" s="20" t="s">
        <v>11</v>
      </c>
      <c r="D9" s="46">
        <v>616023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616023</v>
      </c>
      <c r="O9" s="47">
        <f t="shared" si="1"/>
        <v>94.135544009779949</v>
      </c>
      <c r="P9" s="9"/>
    </row>
    <row r="10" spans="1:133">
      <c r="A10" s="12"/>
      <c r="B10" s="25">
        <v>314.3</v>
      </c>
      <c r="C10" s="20" t="s">
        <v>12</v>
      </c>
      <c r="D10" s="46">
        <v>77393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77393</v>
      </c>
      <c r="O10" s="47">
        <f t="shared" si="1"/>
        <v>11.826558679706601</v>
      </c>
      <c r="P10" s="9"/>
    </row>
    <row r="11" spans="1:133">
      <c r="A11" s="12"/>
      <c r="B11" s="25">
        <v>314.89999999999998</v>
      </c>
      <c r="C11" s="20" t="s">
        <v>13</v>
      </c>
      <c r="D11" s="46">
        <v>70079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70079</v>
      </c>
      <c r="O11" s="47">
        <f t="shared" si="1"/>
        <v>10.708893643031784</v>
      </c>
      <c r="P11" s="9"/>
    </row>
    <row r="12" spans="1:133">
      <c r="A12" s="12"/>
      <c r="B12" s="25">
        <v>315</v>
      </c>
      <c r="C12" s="20" t="s">
        <v>14</v>
      </c>
      <c r="D12" s="46">
        <v>415257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415257</v>
      </c>
      <c r="O12" s="47">
        <f t="shared" si="1"/>
        <v>63.456143031784841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123884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123884</v>
      </c>
      <c r="O13" s="45">
        <f t="shared" si="1"/>
        <v>18.930929095354522</v>
      </c>
      <c r="P13" s="10"/>
    </row>
    <row r="14" spans="1:133">
      <c r="A14" s="12"/>
      <c r="B14" s="25">
        <v>322</v>
      </c>
      <c r="C14" s="20" t="s">
        <v>0</v>
      </c>
      <c r="D14" s="46">
        <v>68520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68520</v>
      </c>
      <c r="O14" s="47">
        <f t="shared" si="1"/>
        <v>10.470660146699267</v>
      </c>
      <c r="P14" s="9"/>
    </row>
    <row r="15" spans="1:133">
      <c r="A15" s="12"/>
      <c r="B15" s="25">
        <v>329</v>
      </c>
      <c r="C15" s="20" t="s">
        <v>16</v>
      </c>
      <c r="D15" s="46">
        <v>55364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55364</v>
      </c>
      <c r="O15" s="47">
        <f t="shared" si="1"/>
        <v>8.4602689486552567</v>
      </c>
      <c r="P15" s="9"/>
    </row>
    <row r="16" spans="1:133" ht="15.75">
      <c r="A16" s="29" t="s">
        <v>18</v>
      </c>
      <c r="B16" s="30"/>
      <c r="C16" s="31"/>
      <c r="D16" s="32">
        <f>SUM(D17:D30)</f>
        <v>810325</v>
      </c>
      <c r="E16" s="32">
        <f t="shared" ref="E16:M16" si="4">SUM(E17:E30)</f>
        <v>1161715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511940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2483980</v>
      </c>
      <c r="O16" s="45">
        <f t="shared" si="1"/>
        <v>379.58129584352076</v>
      </c>
      <c r="P16" s="10"/>
    </row>
    <row r="17" spans="1:16">
      <c r="A17" s="12"/>
      <c r="B17" s="25">
        <v>331.1</v>
      </c>
      <c r="C17" s="20" t="s">
        <v>17</v>
      </c>
      <c r="D17" s="46">
        <v>63900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63900</v>
      </c>
      <c r="O17" s="47">
        <f t="shared" si="1"/>
        <v>9.7646699266503667</v>
      </c>
      <c r="P17" s="9"/>
    </row>
    <row r="18" spans="1:16">
      <c r="A18" s="12"/>
      <c r="B18" s="25">
        <v>331.5</v>
      </c>
      <c r="C18" s="20" t="s">
        <v>19</v>
      </c>
      <c r="D18" s="46">
        <v>0</v>
      </c>
      <c r="E18" s="46">
        <v>1109910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5">SUM(D18:M18)</f>
        <v>1109910</v>
      </c>
      <c r="O18" s="47">
        <f t="shared" si="1"/>
        <v>169.60727383863082</v>
      </c>
      <c r="P18" s="9"/>
    </row>
    <row r="19" spans="1:16">
      <c r="A19" s="12"/>
      <c r="B19" s="25">
        <v>334.2</v>
      </c>
      <c r="C19" s="20" t="s">
        <v>20</v>
      </c>
      <c r="D19" s="46">
        <v>15635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15635</v>
      </c>
      <c r="O19" s="47">
        <f t="shared" si="1"/>
        <v>2.3892114914425426</v>
      </c>
      <c r="P19" s="9"/>
    </row>
    <row r="20" spans="1:16">
      <c r="A20" s="12"/>
      <c r="B20" s="25">
        <v>334.35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511940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511940</v>
      </c>
      <c r="O20" s="47">
        <f t="shared" si="1"/>
        <v>78.230440097799516</v>
      </c>
      <c r="P20" s="9"/>
    </row>
    <row r="21" spans="1:16">
      <c r="A21" s="12"/>
      <c r="B21" s="25">
        <v>334.7</v>
      </c>
      <c r="C21" s="20" t="s">
        <v>22</v>
      </c>
      <c r="D21" s="46">
        <v>135611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135611</v>
      </c>
      <c r="O21" s="47">
        <f t="shared" si="1"/>
        <v>20.722952322738386</v>
      </c>
      <c r="P21" s="9"/>
    </row>
    <row r="22" spans="1:16">
      <c r="A22" s="12"/>
      <c r="B22" s="25">
        <v>335.12</v>
      </c>
      <c r="C22" s="20" t="s">
        <v>23</v>
      </c>
      <c r="D22" s="46">
        <v>193612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193612</v>
      </c>
      <c r="O22" s="47">
        <f t="shared" si="1"/>
        <v>29.586185819070906</v>
      </c>
      <c r="P22" s="9"/>
    </row>
    <row r="23" spans="1:16">
      <c r="A23" s="12"/>
      <c r="B23" s="25">
        <v>335.14</v>
      </c>
      <c r="C23" s="20" t="s">
        <v>24</v>
      </c>
      <c r="D23" s="46">
        <v>2672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2672</v>
      </c>
      <c r="O23" s="47">
        <f t="shared" si="1"/>
        <v>0.40831295843520782</v>
      </c>
      <c r="P23" s="9"/>
    </row>
    <row r="24" spans="1:16">
      <c r="A24" s="12"/>
      <c r="B24" s="25">
        <v>335.15</v>
      </c>
      <c r="C24" s="20" t="s">
        <v>25</v>
      </c>
      <c r="D24" s="46">
        <v>6544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6544</v>
      </c>
      <c r="O24" s="47">
        <f t="shared" si="1"/>
        <v>1</v>
      </c>
      <c r="P24" s="9"/>
    </row>
    <row r="25" spans="1:16">
      <c r="A25" s="12"/>
      <c r="B25" s="25">
        <v>335.18</v>
      </c>
      <c r="C25" s="20" t="s">
        <v>26</v>
      </c>
      <c r="D25" s="46">
        <v>303906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303906</v>
      </c>
      <c r="O25" s="47">
        <f t="shared" si="1"/>
        <v>46.440403422982882</v>
      </c>
      <c r="P25" s="9"/>
    </row>
    <row r="26" spans="1:16">
      <c r="A26" s="12"/>
      <c r="B26" s="25">
        <v>335.49</v>
      </c>
      <c r="C26" s="20" t="s">
        <v>27</v>
      </c>
      <c r="D26" s="46">
        <v>4235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4235</v>
      </c>
      <c r="O26" s="47">
        <f t="shared" si="1"/>
        <v>0.64715770171149145</v>
      </c>
      <c r="P26" s="9"/>
    </row>
    <row r="27" spans="1:16">
      <c r="A27" s="12"/>
      <c r="B27" s="25">
        <v>337.1</v>
      </c>
      <c r="C27" s="20" t="s">
        <v>28</v>
      </c>
      <c r="D27" s="46">
        <v>18690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18690</v>
      </c>
      <c r="O27" s="47">
        <f t="shared" si="1"/>
        <v>2.8560513447432765</v>
      </c>
      <c r="P27" s="9"/>
    </row>
    <row r="28" spans="1:16">
      <c r="A28" s="12"/>
      <c r="B28" s="25">
        <v>337.7</v>
      </c>
      <c r="C28" s="20" t="s">
        <v>29</v>
      </c>
      <c r="D28" s="46">
        <v>30000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30000</v>
      </c>
      <c r="O28" s="47">
        <f t="shared" si="1"/>
        <v>4.5843520782396086</v>
      </c>
      <c r="P28" s="9"/>
    </row>
    <row r="29" spans="1:16">
      <c r="A29" s="12"/>
      <c r="B29" s="25">
        <v>338</v>
      </c>
      <c r="C29" s="20" t="s">
        <v>30</v>
      </c>
      <c r="D29" s="46">
        <v>5520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5520</v>
      </c>
      <c r="O29" s="47">
        <f t="shared" si="1"/>
        <v>0.84352078239608796</v>
      </c>
      <c r="P29" s="9"/>
    </row>
    <row r="30" spans="1:16">
      <c r="A30" s="12"/>
      <c r="B30" s="25">
        <v>339</v>
      </c>
      <c r="C30" s="20" t="s">
        <v>31</v>
      </c>
      <c r="D30" s="46">
        <v>30000</v>
      </c>
      <c r="E30" s="46">
        <v>51805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81805</v>
      </c>
      <c r="O30" s="47">
        <f t="shared" si="1"/>
        <v>12.500764058679707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SUM(D32:D43)</f>
        <v>151931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19895227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20047158</v>
      </c>
      <c r="O31" s="45">
        <f t="shared" si="1"/>
        <v>3063.4410146699265</v>
      </c>
      <c r="P31" s="10"/>
    </row>
    <row r="32" spans="1:16">
      <c r="A32" s="12"/>
      <c r="B32" s="25">
        <v>341.3</v>
      </c>
      <c r="C32" s="20" t="s">
        <v>39</v>
      </c>
      <c r="D32" s="46">
        <v>17920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3" si="7">SUM(D32:M32)</f>
        <v>17920</v>
      </c>
      <c r="O32" s="47">
        <f t="shared" si="1"/>
        <v>2.7383863080684598</v>
      </c>
      <c r="P32" s="9"/>
    </row>
    <row r="33" spans="1:16">
      <c r="A33" s="12"/>
      <c r="B33" s="25">
        <v>341.9</v>
      </c>
      <c r="C33" s="20" t="s">
        <v>40</v>
      </c>
      <c r="D33" s="46">
        <v>9300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9300</v>
      </c>
      <c r="O33" s="47">
        <f t="shared" si="1"/>
        <v>1.4211491442542787</v>
      </c>
      <c r="P33" s="9"/>
    </row>
    <row r="34" spans="1:16">
      <c r="A34" s="12"/>
      <c r="B34" s="25">
        <v>343.1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16457329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16457329</v>
      </c>
      <c r="O34" s="47">
        <f t="shared" si="1"/>
        <v>2514.8730134474326</v>
      </c>
      <c r="P34" s="9"/>
    </row>
    <row r="35" spans="1:16">
      <c r="A35" s="12"/>
      <c r="B35" s="25">
        <v>343.3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1042872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1042872</v>
      </c>
      <c r="O35" s="47">
        <f t="shared" si="1"/>
        <v>159.36308068459658</v>
      </c>
      <c r="P35" s="9"/>
    </row>
    <row r="36" spans="1:16">
      <c r="A36" s="12"/>
      <c r="B36" s="25">
        <v>343.4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875278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875278</v>
      </c>
      <c r="O36" s="47">
        <f t="shared" si="1"/>
        <v>133.75275061124694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1245579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1245579</v>
      </c>
      <c r="O37" s="47">
        <f t="shared" ref="O37:O55" si="8">(N37/O$57)</f>
        <v>190.3390892420538</v>
      </c>
      <c r="P37" s="9"/>
    </row>
    <row r="38" spans="1:16">
      <c r="A38" s="12"/>
      <c r="B38" s="25">
        <v>343.9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274169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274169</v>
      </c>
      <c r="O38" s="47">
        <f t="shared" si="8"/>
        <v>41.896240831295842</v>
      </c>
      <c r="P38" s="9"/>
    </row>
    <row r="39" spans="1:16">
      <c r="A39" s="12"/>
      <c r="B39" s="25">
        <v>344.9</v>
      </c>
      <c r="C39" s="20" t="s">
        <v>46</v>
      </c>
      <c r="D39" s="46">
        <v>66568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66568</v>
      </c>
      <c r="O39" s="47">
        <f t="shared" si="8"/>
        <v>10.17237163814181</v>
      </c>
      <c r="P39" s="9"/>
    </row>
    <row r="40" spans="1:16">
      <c r="A40" s="12"/>
      <c r="B40" s="25">
        <v>345.1</v>
      </c>
      <c r="C40" s="20" t="s">
        <v>47</v>
      </c>
      <c r="D40" s="46">
        <v>24828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24828</v>
      </c>
      <c r="O40" s="47">
        <f t="shared" si="8"/>
        <v>3.7940097799511001</v>
      </c>
      <c r="P40" s="9"/>
    </row>
    <row r="41" spans="1:16">
      <c r="A41" s="12"/>
      <c r="B41" s="25">
        <v>347.2</v>
      </c>
      <c r="C41" s="20" t="s">
        <v>48</v>
      </c>
      <c r="D41" s="46">
        <v>16898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16898</v>
      </c>
      <c r="O41" s="47">
        <f t="shared" si="8"/>
        <v>2.5822127139364301</v>
      </c>
      <c r="P41" s="9"/>
    </row>
    <row r="42" spans="1:16">
      <c r="A42" s="12"/>
      <c r="B42" s="25">
        <v>347.3</v>
      </c>
      <c r="C42" s="20" t="s">
        <v>49</v>
      </c>
      <c r="D42" s="46">
        <v>11795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11795</v>
      </c>
      <c r="O42" s="47">
        <f t="shared" si="8"/>
        <v>1.8024144254278729</v>
      </c>
      <c r="P42" s="9"/>
    </row>
    <row r="43" spans="1:16">
      <c r="A43" s="12"/>
      <c r="B43" s="25">
        <v>347.4</v>
      </c>
      <c r="C43" s="20" t="s">
        <v>50</v>
      </c>
      <c r="D43" s="46">
        <v>4622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4622</v>
      </c>
      <c r="O43" s="47">
        <f t="shared" si="8"/>
        <v>0.70629584352078245</v>
      </c>
      <c r="P43" s="9"/>
    </row>
    <row r="44" spans="1:16" ht="15.75">
      <c r="A44" s="29" t="s">
        <v>37</v>
      </c>
      <c r="B44" s="30"/>
      <c r="C44" s="31"/>
      <c r="D44" s="32">
        <f t="shared" ref="D44:M44" si="9">SUM(D45:D46)</f>
        <v>53957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5" si="10">SUM(D44:M44)</f>
        <v>53957</v>
      </c>
      <c r="O44" s="45">
        <f t="shared" si="8"/>
        <v>8.2452628361858196</v>
      </c>
      <c r="P44" s="10"/>
    </row>
    <row r="45" spans="1:16">
      <c r="A45" s="13"/>
      <c r="B45" s="39">
        <v>351.1</v>
      </c>
      <c r="C45" s="21" t="s">
        <v>53</v>
      </c>
      <c r="D45" s="46">
        <v>53877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53877</v>
      </c>
      <c r="O45" s="47">
        <f t="shared" si="8"/>
        <v>8.2330378973105134</v>
      </c>
      <c r="P45" s="9"/>
    </row>
    <row r="46" spans="1:16">
      <c r="A46" s="13"/>
      <c r="B46" s="39">
        <v>354</v>
      </c>
      <c r="C46" s="21" t="s">
        <v>54</v>
      </c>
      <c r="D46" s="46">
        <v>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80</v>
      </c>
      <c r="O46" s="47">
        <f t="shared" si="8"/>
        <v>1.2224938875305624E-2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SUM(D48:D52)</f>
        <v>129534</v>
      </c>
      <c r="E47" s="32">
        <f t="shared" si="11"/>
        <v>5072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162802</v>
      </c>
      <c r="J47" s="32">
        <f t="shared" si="11"/>
        <v>0</v>
      </c>
      <c r="K47" s="32">
        <f t="shared" si="11"/>
        <v>30467</v>
      </c>
      <c r="L47" s="32">
        <f t="shared" si="11"/>
        <v>0</v>
      </c>
      <c r="M47" s="32">
        <f t="shared" si="11"/>
        <v>0</v>
      </c>
      <c r="N47" s="32">
        <f t="shared" si="10"/>
        <v>327875</v>
      </c>
      <c r="O47" s="45">
        <f t="shared" si="8"/>
        <v>50.103147921760389</v>
      </c>
      <c r="P47" s="10"/>
    </row>
    <row r="48" spans="1:16">
      <c r="A48" s="12"/>
      <c r="B48" s="25">
        <v>361.1</v>
      </c>
      <c r="C48" s="20" t="s">
        <v>55</v>
      </c>
      <c r="D48" s="46">
        <v>78864</v>
      </c>
      <c r="E48" s="46">
        <v>316</v>
      </c>
      <c r="F48" s="46">
        <v>0</v>
      </c>
      <c r="G48" s="46">
        <v>0</v>
      </c>
      <c r="H48" s="46">
        <v>0</v>
      </c>
      <c r="I48" s="46">
        <v>162802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241982</v>
      </c>
      <c r="O48" s="47">
        <f t="shared" si="8"/>
        <v>36.97768948655257</v>
      </c>
      <c r="P48" s="9"/>
    </row>
    <row r="49" spans="1:119">
      <c r="A49" s="12"/>
      <c r="B49" s="25">
        <v>361.3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24315</v>
      </c>
      <c r="L49" s="46">
        <v>0</v>
      </c>
      <c r="M49" s="46">
        <v>0</v>
      </c>
      <c r="N49" s="46">
        <f t="shared" si="10"/>
        <v>24315</v>
      </c>
      <c r="O49" s="47">
        <f t="shared" si="8"/>
        <v>3.7156173594132031</v>
      </c>
      <c r="P49" s="9"/>
    </row>
    <row r="50" spans="1:119">
      <c r="A50" s="12"/>
      <c r="B50" s="25">
        <v>364</v>
      </c>
      <c r="C50" s="20" t="s">
        <v>57</v>
      </c>
      <c r="D50" s="46">
        <v>1470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1470</v>
      </c>
      <c r="O50" s="47">
        <f t="shared" si="8"/>
        <v>0.22463325183374083</v>
      </c>
      <c r="P50" s="9"/>
    </row>
    <row r="51" spans="1:119">
      <c r="A51" s="12"/>
      <c r="B51" s="25">
        <v>368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6152</v>
      </c>
      <c r="L51" s="46">
        <v>0</v>
      </c>
      <c r="M51" s="46">
        <v>0</v>
      </c>
      <c r="N51" s="46">
        <f t="shared" si="10"/>
        <v>6152</v>
      </c>
      <c r="O51" s="47">
        <f t="shared" si="8"/>
        <v>0.94009779951100247</v>
      </c>
      <c r="P51" s="9"/>
    </row>
    <row r="52" spans="1:119">
      <c r="A52" s="12"/>
      <c r="B52" s="25">
        <v>369.9</v>
      </c>
      <c r="C52" s="20" t="s">
        <v>59</v>
      </c>
      <c r="D52" s="46">
        <v>49200</v>
      </c>
      <c r="E52" s="46">
        <v>4756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53956</v>
      </c>
      <c r="O52" s="47">
        <f t="shared" si="8"/>
        <v>8.2451100244498772</v>
      </c>
      <c r="P52" s="9"/>
    </row>
    <row r="53" spans="1:119" ht="15.75">
      <c r="A53" s="29" t="s">
        <v>38</v>
      </c>
      <c r="B53" s="30"/>
      <c r="C53" s="31"/>
      <c r="D53" s="32">
        <f t="shared" ref="D53:M53" si="12">SUM(D54:D54)</f>
        <v>1374336</v>
      </c>
      <c r="E53" s="32">
        <f t="shared" si="12"/>
        <v>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0"/>
        <v>1374336</v>
      </c>
      <c r="O53" s="45">
        <f t="shared" si="8"/>
        <v>210.01466992665036</v>
      </c>
      <c r="P53" s="9"/>
    </row>
    <row r="54" spans="1:119" ht="15.75" thickBot="1">
      <c r="A54" s="12"/>
      <c r="B54" s="25">
        <v>381</v>
      </c>
      <c r="C54" s="20" t="s">
        <v>60</v>
      </c>
      <c r="D54" s="46">
        <v>1374336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1374336</v>
      </c>
      <c r="O54" s="47">
        <f t="shared" si="8"/>
        <v>210.01466992665036</v>
      </c>
      <c r="P54" s="9"/>
    </row>
    <row r="55" spans="1:119" ht="16.5" thickBot="1">
      <c r="A55" s="14" t="s">
        <v>51</v>
      </c>
      <c r="B55" s="23"/>
      <c r="C55" s="22"/>
      <c r="D55" s="15">
        <f t="shared" ref="D55:M55" si="13">SUM(D5,D13,D16,D31,D44,D47,D53)</f>
        <v>5132661</v>
      </c>
      <c r="E55" s="15">
        <f t="shared" si="13"/>
        <v>1166787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20569969</v>
      </c>
      <c r="J55" s="15">
        <f t="shared" si="13"/>
        <v>0</v>
      </c>
      <c r="K55" s="15">
        <f t="shared" si="13"/>
        <v>109917</v>
      </c>
      <c r="L55" s="15">
        <f t="shared" si="13"/>
        <v>0</v>
      </c>
      <c r="M55" s="15">
        <f t="shared" si="13"/>
        <v>0</v>
      </c>
      <c r="N55" s="15">
        <f t="shared" si="10"/>
        <v>26979334</v>
      </c>
      <c r="O55" s="38">
        <f t="shared" si="8"/>
        <v>4122.7588630806849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67</v>
      </c>
      <c r="M57" s="48"/>
      <c r="N57" s="48"/>
      <c r="O57" s="43">
        <v>6544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83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A58:O58"/>
    <mergeCell ref="L57:N5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2593141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81317</v>
      </c>
      <c r="L5" s="27">
        <f t="shared" si="0"/>
        <v>0</v>
      </c>
      <c r="M5" s="27">
        <f t="shared" si="0"/>
        <v>0</v>
      </c>
      <c r="N5" s="28">
        <f>SUM(D5:M5)</f>
        <v>2674458</v>
      </c>
      <c r="O5" s="33">
        <f t="shared" ref="O5:O50" si="1">(N5/O$52)</f>
        <v>408.00274599542337</v>
      </c>
      <c r="P5" s="6"/>
    </row>
    <row r="6" spans="1:133">
      <c r="A6" s="12"/>
      <c r="B6" s="25">
        <v>311</v>
      </c>
      <c r="C6" s="20" t="s">
        <v>2</v>
      </c>
      <c r="D6" s="46">
        <v>1098351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1098351</v>
      </c>
      <c r="O6" s="47">
        <f t="shared" si="1"/>
        <v>167.55926773455377</v>
      </c>
      <c r="P6" s="9"/>
    </row>
    <row r="7" spans="1:133">
      <c r="A7" s="12"/>
      <c r="B7" s="25">
        <v>312.10000000000002</v>
      </c>
      <c r="C7" s="20" t="s">
        <v>10</v>
      </c>
      <c r="D7" s="46">
        <v>283041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283041</v>
      </c>
      <c r="O7" s="47">
        <f t="shared" si="1"/>
        <v>43.179405034324944</v>
      </c>
      <c r="P7" s="9"/>
    </row>
    <row r="8" spans="1:133">
      <c r="A8" s="12"/>
      <c r="B8" s="25">
        <v>312.52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81317</v>
      </c>
      <c r="L8" s="46">
        <v>0</v>
      </c>
      <c r="M8" s="46">
        <v>0</v>
      </c>
      <c r="N8" s="46">
        <f>SUM(D8:M8)</f>
        <v>81317</v>
      </c>
      <c r="O8" s="47">
        <f t="shared" si="1"/>
        <v>12.405339435545384</v>
      </c>
      <c r="P8" s="9"/>
    </row>
    <row r="9" spans="1:133">
      <c r="A9" s="12"/>
      <c r="B9" s="25">
        <v>312.60000000000002</v>
      </c>
      <c r="C9" s="20" t="s">
        <v>11</v>
      </c>
      <c r="D9" s="46">
        <v>683368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683368</v>
      </c>
      <c r="O9" s="47">
        <f t="shared" si="1"/>
        <v>104.251411136537</v>
      </c>
      <c r="P9" s="9"/>
    </row>
    <row r="10" spans="1:133">
      <c r="A10" s="12"/>
      <c r="B10" s="25">
        <v>314.2</v>
      </c>
      <c r="C10" s="20" t="s">
        <v>97</v>
      </c>
      <c r="D10" s="46">
        <v>370925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370925</v>
      </c>
      <c r="O10" s="47">
        <f t="shared" si="1"/>
        <v>56.586575133485887</v>
      </c>
      <c r="P10" s="9"/>
    </row>
    <row r="11" spans="1:133">
      <c r="A11" s="12"/>
      <c r="B11" s="25">
        <v>314.3</v>
      </c>
      <c r="C11" s="20" t="s">
        <v>12</v>
      </c>
      <c r="D11" s="46">
        <v>80496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80496</v>
      </c>
      <c r="O11" s="47">
        <f t="shared" si="1"/>
        <v>12.280091533180778</v>
      </c>
      <c r="P11" s="9"/>
    </row>
    <row r="12" spans="1:133">
      <c r="A12" s="12"/>
      <c r="B12" s="25">
        <v>314.89999999999998</v>
      </c>
      <c r="C12" s="20" t="s">
        <v>13</v>
      </c>
      <c r="D12" s="46">
        <v>76960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76960</v>
      </c>
      <c r="O12" s="47">
        <f t="shared" si="1"/>
        <v>11.740655987795575</v>
      </c>
      <c r="P12" s="9"/>
    </row>
    <row r="13" spans="1:133" ht="15.75">
      <c r="A13" s="29" t="s">
        <v>98</v>
      </c>
      <c r="B13" s="30"/>
      <c r="C13" s="31"/>
      <c r="D13" s="32">
        <f t="shared" ref="D13:M13" si="3">SUM(D14:D15)</f>
        <v>137013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137013</v>
      </c>
      <c r="O13" s="45">
        <f t="shared" si="1"/>
        <v>20.902059496567507</v>
      </c>
      <c r="P13" s="10"/>
    </row>
    <row r="14" spans="1:133">
      <c r="A14" s="12"/>
      <c r="B14" s="25">
        <v>322</v>
      </c>
      <c r="C14" s="20" t="s">
        <v>0</v>
      </c>
      <c r="D14" s="46">
        <v>82284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82284</v>
      </c>
      <c r="O14" s="47">
        <f t="shared" si="1"/>
        <v>12.552860411899314</v>
      </c>
      <c r="P14" s="9"/>
    </row>
    <row r="15" spans="1:133">
      <c r="A15" s="12"/>
      <c r="B15" s="25">
        <v>329</v>
      </c>
      <c r="C15" s="20" t="s">
        <v>99</v>
      </c>
      <c r="D15" s="46">
        <v>54729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54729</v>
      </c>
      <c r="O15" s="47">
        <f t="shared" si="1"/>
        <v>8.3491990846681929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SUM(D17:D27)</f>
        <v>876558</v>
      </c>
      <c r="E16" s="32">
        <f t="shared" si="4"/>
        <v>1125499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2002057</v>
      </c>
      <c r="O16" s="45">
        <f t="shared" si="1"/>
        <v>305.42440884820746</v>
      </c>
      <c r="P16" s="10"/>
    </row>
    <row r="17" spans="1:16">
      <c r="A17" s="12"/>
      <c r="B17" s="25">
        <v>331.5</v>
      </c>
      <c r="C17" s="20" t="s">
        <v>19</v>
      </c>
      <c r="D17" s="46">
        <v>0</v>
      </c>
      <c r="E17" s="46">
        <v>1068843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5">SUM(D17:M17)</f>
        <v>1068843</v>
      </c>
      <c r="O17" s="47">
        <f t="shared" si="1"/>
        <v>163.05766590389015</v>
      </c>
      <c r="P17" s="9"/>
    </row>
    <row r="18" spans="1:16">
      <c r="A18" s="12"/>
      <c r="B18" s="25">
        <v>334.2</v>
      </c>
      <c r="C18" s="20" t="s">
        <v>20</v>
      </c>
      <c r="D18" s="46">
        <v>17965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17965</v>
      </c>
      <c r="O18" s="47">
        <f t="shared" si="1"/>
        <v>2.7406559877955758</v>
      </c>
      <c r="P18" s="9"/>
    </row>
    <row r="19" spans="1:16">
      <c r="A19" s="12"/>
      <c r="B19" s="25">
        <v>334.7</v>
      </c>
      <c r="C19" s="20" t="s">
        <v>22</v>
      </c>
      <c r="D19" s="46">
        <v>217500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217500</v>
      </c>
      <c r="O19" s="47">
        <f t="shared" si="1"/>
        <v>33.180778032036613</v>
      </c>
      <c r="P19" s="9"/>
    </row>
    <row r="20" spans="1:16">
      <c r="A20" s="12"/>
      <c r="B20" s="25">
        <v>335.12</v>
      </c>
      <c r="C20" s="20" t="s">
        <v>23</v>
      </c>
      <c r="D20" s="46">
        <v>196634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196634</v>
      </c>
      <c r="O20" s="47">
        <f t="shared" si="1"/>
        <v>29.997559115179254</v>
      </c>
      <c r="P20" s="9"/>
    </row>
    <row r="21" spans="1:16">
      <c r="A21" s="12"/>
      <c r="B21" s="25">
        <v>335.14</v>
      </c>
      <c r="C21" s="20" t="s">
        <v>24</v>
      </c>
      <c r="D21" s="46">
        <v>3037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3037</v>
      </c>
      <c r="O21" s="47">
        <f t="shared" si="1"/>
        <v>0.46331045003813881</v>
      </c>
      <c r="P21" s="9"/>
    </row>
    <row r="22" spans="1:16">
      <c r="A22" s="12"/>
      <c r="B22" s="25">
        <v>335.15</v>
      </c>
      <c r="C22" s="20" t="s">
        <v>25</v>
      </c>
      <c r="D22" s="46">
        <v>1479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1479</v>
      </c>
      <c r="O22" s="47">
        <f t="shared" si="1"/>
        <v>0.22562929061784898</v>
      </c>
      <c r="P22" s="9"/>
    </row>
    <row r="23" spans="1:16">
      <c r="A23" s="12"/>
      <c r="B23" s="25">
        <v>335.18</v>
      </c>
      <c r="C23" s="20" t="s">
        <v>26</v>
      </c>
      <c r="D23" s="46">
        <v>343349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343349</v>
      </c>
      <c r="O23" s="47">
        <f t="shared" si="1"/>
        <v>52.379710144927536</v>
      </c>
      <c r="P23" s="9"/>
    </row>
    <row r="24" spans="1:16">
      <c r="A24" s="12"/>
      <c r="B24" s="25">
        <v>335.39</v>
      </c>
      <c r="C24" s="20" t="s">
        <v>101</v>
      </c>
      <c r="D24" s="46">
        <v>24744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24744</v>
      </c>
      <c r="O24" s="47">
        <f t="shared" si="1"/>
        <v>3.7748283752860412</v>
      </c>
      <c r="P24" s="9"/>
    </row>
    <row r="25" spans="1:16">
      <c r="A25" s="12"/>
      <c r="B25" s="25">
        <v>335.49</v>
      </c>
      <c r="C25" s="20" t="s">
        <v>27</v>
      </c>
      <c r="D25" s="46">
        <v>46701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46701</v>
      </c>
      <c r="O25" s="47">
        <f t="shared" si="1"/>
        <v>7.1244851258581239</v>
      </c>
      <c r="P25" s="9"/>
    </row>
    <row r="26" spans="1:16">
      <c r="A26" s="12"/>
      <c r="B26" s="25">
        <v>338</v>
      </c>
      <c r="C26" s="20" t="s">
        <v>30</v>
      </c>
      <c r="D26" s="46">
        <v>25149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25149</v>
      </c>
      <c r="O26" s="47">
        <f t="shared" si="1"/>
        <v>3.836613272311213</v>
      </c>
      <c r="P26" s="9"/>
    </row>
    <row r="27" spans="1:16">
      <c r="A27" s="12"/>
      <c r="B27" s="25">
        <v>339</v>
      </c>
      <c r="C27" s="20" t="s">
        <v>31</v>
      </c>
      <c r="D27" s="46">
        <v>0</v>
      </c>
      <c r="E27" s="46">
        <v>56656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56656</v>
      </c>
      <c r="O27" s="47">
        <f t="shared" si="1"/>
        <v>8.6431731502669713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SUM(D29:D36)</f>
        <v>81099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19032452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19113551</v>
      </c>
      <c r="O28" s="45">
        <f t="shared" si="1"/>
        <v>2915.8735316552252</v>
      </c>
      <c r="P28" s="10"/>
    </row>
    <row r="29" spans="1:16">
      <c r="A29" s="12"/>
      <c r="B29" s="25">
        <v>341.9</v>
      </c>
      <c r="C29" s="20" t="s">
        <v>40</v>
      </c>
      <c r="D29" s="46">
        <v>10770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10770</v>
      </c>
      <c r="O29" s="47">
        <f t="shared" si="1"/>
        <v>1.6430205949656751</v>
      </c>
      <c r="P29" s="9"/>
    </row>
    <row r="30" spans="1:16">
      <c r="A30" s="12"/>
      <c r="B30" s="25">
        <v>343.1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15243894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15243894</v>
      </c>
      <c r="O30" s="47">
        <f t="shared" si="1"/>
        <v>2325.5368421052631</v>
      </c>
      <c r="P30" s="9"/>
    </row>
    <row r="31" spans="1:16">
      <c r="A31" s="12"/>
      <c r="B31" s="25">
        <v>343.3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1100236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1100236</v>
      </c>
      <c r="O31" s="47">
        <f t="shared" si="1"/>
        <v>167.84683447749811</v>
      </c>
      <c r="P31" s="9"/>
    </row>
    <row r="32" spans="1:16">
      <c r="A32" s="12"/>
      <c r="B32" s="25">
        <v>343.4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871775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871775</v>
      </c>
      <c r="O32" s="47">
        <f t="shared" si="1"/>
        <v>132.99389778794813</v>
      </c>
      <c r="P32" s="9"/>
    </row>
    <row r="33" spans="1:16">
      <c r="A33" s="12"/>
      <c r="B33" s="25">
        <v>343.5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1294994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1294994</v>
      </c>
      <c r="O33" s="47">
        <f t="shared" si="1"/>
        <v>197.55819984744471</v>
      </c>
      <c r="P33" s="9"/>
    </row>
    <row r="34" spans="1:16">
      <c r="A34" s="12"/>
      <c r="B34" s="25">
        <v>343.9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521553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521553</v>
      </c>
      <c r="O34" s="47">
        <f t="shared" si="1"/>
        <v>79.565675057208239</v>
      </c>
      <c r="P34" s="9"/>
    </row>
    <row r="35" spans="1:16">
      <c r="A35" s="12"/>
      <c r="B35" s="25">
        <v>344.9</v>
      </c>
      <c r="C35" s="20" t="s">
        <v>46</v>
      </c>
      <c r="D35" s="46">
        <v>64929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64929</v>
      </c>
      <c r="O35" s="47">
        <f t="shared" si="1"/>
        <v>9.905263157894737</v>
      </c>
      <c r="P35" s="9"/>
    </row>
    <row r="36" spans="1:16">
      <c r="A36" s="12"/>
      <c r="B36" s="25">
        <v>347.4</v>
      </c>
      <c r="C36" s="20" t="s">
        <v>50</v>
      </c>
      <c r="D36" s="46">
        <v>5400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5400</v>
      </c>
      <c r="O36" s="47">
        <f t="shared" si="1"/>
        <v>0.82379862700228834</v>
      </c>
      <c r="P36" s="9"/>
    </row>
    <row r="37" spans="1:16" ht="15.75">
      <c r="A37" s="29" t="s">
        <v>37</v>
      </c>
      <c r="B37" s="30"/>
      <c r="C37" s="31"/>
      <c r="D37" s="32">
        <f t="shared" ref="D37:M37" si="8">SUM(D38:D39)</f>
        <v>83123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83123</v>
      </c>
      <c r="O37" s="45">
        <f t="shared" si="1"/>
        <v>12.680854309687261</v>
      </c>
      <c r="P37" s="10"/>
    </row>
    <row r="38" spans="1:16">
      <c r="A38" s="13"/>
      <c r="B38" s="39">
        <v>351.9</v>
      </c>
      <c r="C38" s="21" t="s">
        <v>104</v>
      </c>
      <c r="D38" s="46">
        <v>83073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83073</v>
      </c>
      <c r="O38" s="47">
        <f t="shared" si="1"/>
        <v>12.673226544622425</v>
      </c>
      <c r="P38" s="9"/>
    </row>
    <row r="39" spans="1:16">
      <c r="A39" s="13"/>
      <c r="B39" s="39">
        <v>354</v>
      </c>
      <c r="C39" s="21" t="s">
        <v>54</v>
      </c>
      <c r="D39" s="46">
        <v>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50</v>
      </c>
      <c r="O39" s="47">
        <f t="shared" si="1"/>
        <v>7.6277650648360028E-3</v>
      </c>
      <c r="P39" s="9"/>
    </row>
    <row r="40" spans="1:16" ht="15.75">
      <c r="A40" s="29" t="s">
        <v>3</v>
      </c>
      <c r="B40" s="30"/>
      <c r="C40" s="31"/>
      <c r="D40" s="32">
        <f t="shared" ref="D40:M40" si="9">SUM(D41:D47)</f>
        <v>209997</v>
      </c>
      <c r="E40" s="32">
        <f t="shared" si="9"/>
        <v>10959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245411</v>
      </c>
      <c r="J40" s="32">
        <f t="shared" si="9"/>
        <v>0</v>
      </c>
      <c r="K40" s="32">
        <f t="shared" si="9"/>
        <v>-153096</v>
      </c>
      <c r="L40" s="32">
        <f t="shared" si="9"/>
        <v>0</v>
      </c>
      <c r="M40" s="32">
        <f t="shared" si="9"/>
        <v>0</v>
      </c>
      <c r="N40" s="32">
        <f>SUM(D40:M40)</f>
        <v>313271</v>
      </c>
      <c r="O40" s="45">
        <f t="shared" si="1"/>
        <v>47.791151792524794</v>
      </c>
      <c r="P40" s="10"/>
    </row>
    <row r="41" spans="1:16">
      <c r="A41" s="12"/>
      <c r="B41" s="25">
        <v>361.1</v>
      </c>
      <c r="C41" s="20" t="s">
        <v>55</v>
      </c>
      <c r="D41" s="46">
        <v>145939</v>
      </c>
      <c r="E41" s="46">
        <v>6320</v>
      </c>
      <c r="F41" s="46">
        <v>0</v>
      </c>
      <c r="G41" s="46">
        <v>0</v>
      </c>
      <c r="H41" s="46">
        <v>0</v>
      </c>
      <c r="I41" s="46">
        <v>241442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393701</v>
      </c>
      <c r="O41" s="47">
        <f t="shared" si="1"/>
        <v>60.061174675819984</v>
      </c>
      <c r="P41" s="9"/>
    </row>
    <row r="42" spans="1:16">
      <c r="A42" s="12"/>
      <c r="B42" s="25">
        <v>361.3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-160236</v>
      </c>
      <c r="L42" s="46">
        <v>0</v>
      </c>
      <c r="M42" s="46">
        <v>0</v>
      </c>
      <c r="N42" s="46">
        <f t="shared" ref="N42:N47" si="10">SUM(D42:M42)</f>
        <v>-160236</v>
      </c>
      <c r="O42" s="47">
        <f t="shared" si="1"/>
        <v>-24.444851258581235</v>
      </c>
      <c r="P42" s="9"/>
    </row>
    <row r="43" spans="1:16">
      <c r="A43" s="12"/>
      <c r="B43" s="25">
        <v>362</v>
      </c>
      <c r="C43" s="20" t="s">
        <v>105</v>
      </c>
      <c r="D43" s="46">
        <v>28964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28964</v>
      </c>
      <c r="O43" s="47">
        <f t="shared" si="1"/>
        <v>4.4186117467581996</v>
      </c>
      <c r="P43" s="9"/>
    </row>
    <row r="44" spans="1:16">
      <c r="A44" s="12"/>
      <c r="B44" s="25">
        <v>364</v>
      </c>
      <c r="C44" s="20" t="s">
        <v>57</v>
      </c>
      <c r="D44" s="46">
        <v>5703</v>
      </c>
      <c r="E44" s="46">
        <v>0</v>
      </c>
      <c r="F44" s="46">
        <v>0</v>
      </c>
      <c r="G44" s="46">
        <v>0</v>
      </c>
      <c r="H44" s="46">
        <v>0</v>
      </c>
      <c r="I44" s="46">
        <v>3969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9672</v>
      </c>
      <c r="O44" s="47">
        <f t="shared" si="1"/>
        <v>1.4755148741418764</v>
      </c>
      <c r="P44" s="9"/>
    </row>
    <row r="45" spans="1:16">
      <c r="A45" s="12"/>
      <c r="B45" s="25">
        <v>366</v>
      </c>
      <c r="C45" s="20" t="s">
        <v>81</v>
      </c>
      <c r="D45" s="46">
        <v>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1000</v>
      </c>
      <c r="O45" s="47">
        <f t="shared" si="1"/>
        <v>0.15255530129672007</v>
      </c>
      <c r="P45" s="9"/>
    </row>
    <row r="46" spans="1:16">
      <c r="A46" s="12"/>
      <c r="B46" s="25">
        <v>368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7140</v>
      </c>
      <c r="L46" s="46">
        <v>0</v>
      </c>
      <c r="M46" s="46">
        <v>0</v>
      </c>
      <c r="N46" s="46">
        <f t="shared" si="10"/>
        <v>7140</v>
      </c>
      <c r="O46" s="47">
        <f t="shared" si="1"/>
        <v>1.0892448512585813</v>
      </c>
      <c r="P46" s="9"/>
    </row>
    <row r="47" spans="1:16">
      <c r="A47" s="12"/>
      <c r="B47" s="25">
        <v>369.9</v>
      </c>
      <c r="C47" s="20" t="s">
        <v>59</v>
      </c>
      <c r="D47" s="46">
        <v>28391</v>
      </c>
      <c r="E47" s="46">
        <v>4639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33030</v>
      </c>
      <c r="O47" s="47">
        <f t="shared" si="1"/>
        <v>5.0389016018306636</v>
      </c>
      <c r="P47" s="9"/>
    </row>
    <row r="48" spans="1:16" ht="15.75">
      <c r="A48" s="29" t="s">
        <v>38</v>
      </c>
      <c r="B48" s="30"/>
      <c r="C48" s="31"/>
      <c r="D48" s="32">
        <f t="shared" ref="D48:M48" si="11">SUM(D49:D49)</f>
        <v>1254624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1254624</v>
      </c>
      <c r="O48" s="45">
        <f t="shared" si="1"/>
        <v>191.39954233409611</v>
      </c>
      <c r="P48" s="9"/>
    </row>
    <row r="49" spans="1:119" ht="15.75" thickBot="1">
      <c r="A49" s="12"/>
      <c r="B49" s="25">
        <v>381</v>
      </c>
      <c r="C49" s="20" t="s">
        <v>60</v>
      </c>
      <c r="D49" s="46">
        <v>1254624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1254624</v>
      </c>
      <c r="O49" s="47">
        <f t="shared" si="1"/>
        <v>191.39954233409611</v>
      </c>
      <c r="P49" s="9"/>
    </row>
    <row r="50" spans="1:119" ht="16.5" thickBot="1">
      <c r="A50" s="14" t="s">
        <v>51</v>
      </c>
      <c r="B50" s="23"/>
      <c r="C50" s="22"/>
      <c r="D50" s="15">
        <f t="shared" ref="D50:M50" si="12">SUM(D5,D13,D16,D28,D37,D40,D48)</f>
        <v>5235555</v>
      </c>
      <c r="E50" s="15">
        <f t="shared" si="12"/>
        <v>1136458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19277863</v>
      </c>
      <c r="J50" s="15">
        <f t="shared" si="12"/>
        <v>0</v>
      </c>
      <c r="K50" s="15">
        <f t="shared" si="12"/>
        <v>-71779</v>
      </c>
      <c r="L50" s="15">
        <f t="shared" si="12"/>
        <v>0</v>
      </c>
      <c r="M50" s="15">
        <f t="shared" si="12"/>
        <v>0</v>
      </c>
      <c r="N50" s="15">
        <f>SUM(D50:M50)</f>
        <v>25578097</v>
      </c>
      <c r="O50" s="38">
        <f t="shared" si="1"/>
        <v>3902.0742944317317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108</v>
      </c>
      <c r="M52" s="48"/>
      <c r="N52" s="48"/>
      <c r="O52" s="43">
        <v>6555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144</v>
      </c>
      <c r="N4" s="35" t="s">
        <v>9</v>
      </c>
      <c r="O4" s="35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146</v>
      </c>
      <c r="B5" s="26"/>
      <c r="C5" s="26"/>
      <c r="D5" s="27">
        <f t="shared" ref="D5:N5" si="0">SUM(D6:D11)</f>
        <v>3847026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7" si="1">SUM(D5:N5)</f>
        <v>3847026</v>
      </c>
      <c r="P5" s="33">
        <f t="shared" ref="P5:P51" si="2">(O5/P$53)</f>
        <v>386.28637413394921</v>
      </c>
      <c r="Q5" s="6"/>
    </row>
    <row r="6" spans="1:134">
      <c r="A6" s="12"/>
      <c r="B6" s="25">
        <v>311</v>
      </c>
      <c r="C6" s="20" t="s">
        <v>2</v>
      </c>
      <c r="D6" s="46">
        <v>1915494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1915494</v>
      </c>
      <c r="P6" s="47">
        <f t="shared" si="2"/>
        <v>192.33798574154031</v>
      </c>
      <c r="Q6" s="9"/>
    </row>
    <row r="7" spans="1:134">
      <c r="A7" s="12"/>
      <c r="B7" s="25">
        <v>312.41000000000003</v>
      </c>
      <c r="C7" s="20" t="s">
        <v>147</v>
      </c>
      <c r="D7" s="46">
        <v>1332918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1332918</v>
      </c>
      <c r="P7" s="47">
        <f t="shared" si="2"/>
        <v>133.8405462395823</v>
      </c>
      <c r="Q7" s="9"/>
    </row>
    <row r="8" spans="1:134">
      <c r="A8" s="12"/>
      <c r="B8" s="25">
        <v>314.3</v>
      </c>
      <c r="C8" s="20" t="s">
        <v>12</v>
      </c>
      <c r="D8" s="46">
        <v>125498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125498</v>
      </c>
      <c r="P8" s="47">
        <f t="shared" si="2"/>
        <v>12.601466010643639</v>
      </c>
      <c r="Q8" s="9"/>
    </row>
    <row r="9" spans="1:134">
      <c r="A9" s="12"/>
      <c r="B9" s="25">
        <v>314.89999999999998</v>
      </c>
      <c r="C9" s="20" t="s">
        <v>13</v>
      </c>
      <c r="D9" s="46">
        <v>53205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53205</v>
      </c>
      <c r="P9" s="47">
        <f t="shared" si="2"/>
        <v>5.3424038558088158</v>
      </c>
      <c r="Q9" s="9"/>
    </row>
    <row r="10" spans="1:134">
      <c r="A10" s="12"/>
      <c r="B10" s="25">
        <v>315.10000000000002</v>
      </c>
      <c r="C10" s="20" t="s">
        <v>148</v>
      </c>
      <c r="D10" s="46">
        <v>387699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387699</v>
      </c>
      <c r="P10" s="47">
        <f t="shared" si="2"/>
        <v>38.929510995079831</v>
      </c>
      <c r="Q10" s="9"/>
    </row>
    <row r="11" spans="1:134">
      <c r="A11" s="12"/>
      <c r="B11" s="25">
        <v>316</v>
      </c>
      <c r="C11" s="20" t="s">
        <v>111</v>
      </c>
      <c r="D11" s="46">
        <v>32212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32212</v>
      </c>
      <c r="P11" s="47">
        <f t="shared" si="2"/>
        <v>3.2344612912943065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SUM(D13:D16)</f>
        <v>7049</v>
      </c>
      <c r="E12" s="32">
        <f t="shared" si="3"/>
        <v>195195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215670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417914</v>
      </c>
      <c r="P12" s="45">
        <f t="shared" si="2"/>
        <v>41.963450145596944</v>
      </c>
      <c r="Q12" s="10"/>
    </row>
    <row r="13" spans="1:134">
      <c r="A13" s="12"/>
      <c r="B13" s="25">
        <v>322</v>
      </c>
      <c r="C13" s="20" t="s">
        <v>149</v>
      </c>
      <c r="D13" s="46">
        <v>0</v>
      </c>
      <c r="E13" s="46">
        <v>191344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191344</v>
      </c>
      <c r="P13" s="47">
        <f t="shared" si="2"/>
        <v>19.213174013455166</v>
      </c>
      <c r="Q13" s="9"/>
    </row>
    <row r="14" spans="1:134">
      <c r="A14" s="12"/>
      <c r="B14" s="25">
        <v>323.89999999999998</v>
      </c>
      <c r="C14" s="20" t="s">
        <v>72</v>
      </c>
      <c r="D14" s="46">
        <v>7049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7049</v>
      </c>
      <c r="P14" s="47">
        <f t="shared" si="2"/>
        <v>0.70780198815142081</v>
      </c>
      <c r="Q14" s="9"/>
    </row>
    <row r="15" spans="1:134">
      <c r="A15" s="12"/>
      <c r="B15" s="25">
        <v>324.20999999999998</v>
      </c>
      <c r="C15" s="20" t="s">
        <v>139</v>
      </c>
      <c r="D15" s="46">
        <v>0</v>
      </c>
      <c r="E15" s="46">
        <v>3851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3851</v>
      </c>
      <c r="P15" s="47">
        <f t="shared" si="2"/>
        <v>0.38668541018174518</v>
      </c>
      <c r="Q15" s="9"/>
    </row>
    <row r="16" spans="1:134">
      <c r="A16" s="12"/>
      <c r="B16" s="25">
        <v>324.91000000000003</v>
      </c>
      <c r="C16" s="20" t="s">
        <v>140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215670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215670</v>
      </c>
      <c r="P16" s="47">
        <f t="shared" si="2"/>
        <v>21.655788733808617</v>
      </c>
      <c r="Q16" s="9"/>
    </row>
    <row r="17" spans="1:17" ht="15.75">
      <c r="A17" s="29" t="s">
        <v>150</v>
      </c>
      <c r="B17" s="30"/>
      <c r="C17" s="31"/>
      <c r="D17" s="32">
        <f t="shared" ref="D17:N17" si="4">SUM(D18:D26)</f>
        <v>2166167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5926870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8093037</v>
      </c>
      <c r="P17" s="45">
        <f t="shared" si="2"/>
        <v>812.63550557284873</v>
      </c>
      <c r="Q17" s="10"/>
    </row>
    <row r="18" spans="1:17">
      <c r="A18" s="12"/>
      <c r="B18" s="25">
        <v>331.1</v>
      </c>
      <c r="C18" s="20" t="s">
        <v>17</v>
      </c>
      <c r="D18" s="46">
        <v>230107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230107</v>
      </c>
      <c r="P18" s="47">
        <f t="shared" si="2"/>
        <v>23.105432272316499</v>
      </c>
      <c r="Q18" s="9"/>
    </row>
    <row r="19" spans="1:17">
      <c r="A19" s="12"/>
      <c r="B19" s="25">
        <v>331.2</v>
      </c>
      <c r="C19" s="20" t="s">
        <v>100</v>
      </c>
      <c r="D19" s="46">
        <v>6000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6000</v>
      </c>
      <c r="P19" s="47">
        <f t="shared" si="2"/>
        <v>0.60247012752284368</v>
      </c>
      <c r="Q19" s="9"/>
    </row>
    <row r="20" spans="1:17">
      <c r="A20" s="12"/>
      <c r="B20" s="25">
        <v>331.35</v>
      </c>
      <c r="C20" s="20" t="s">
        <v>130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5926870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5926870</v>
      </c>
      <c r="P20" s="47">
        <f t="shared" si="2"/>
        <v>595.12702078521943</v>
      </c>
      <c r="Q20" s="9"/>
    </row>
    <row r="21" spans="1:17">
      <c r="A21" s="12"/>
      <c r="B21" s="25">
        <v>335.14</v>
      </c>
      <c r="C21" s="20" t="s">
        <v>113</v>
      </c>
      <c r="D21" s="46">
        <v>2189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2189</v>
      </c>
      <c r="P21" s="47">
        <f t="shared" si="2"/>
        <v>0.21980118485791747</v>
      </c>
      <c r="Q21" s="9"/>
    </row>
    <row r="22" spans="1:17">
      <c r="A22" s="12"/>
      <c r="B22" s="25">
        <v>335.15</v>
      </c>
      <c r="C22" s="20" t="s">
        <v>114</v>
      </c>
      <c r="D22" s="46">
        <v>6880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6880</v>
      </c>
      <c r="P22" s="47">
        <f t="shared" si="2"/>
        <v>0.69083241289286068</v>
      </c>
      <c r="Q22" s="9"/>
    </row>
    <row r="23" spans="1:17">
      <c r="A23" s="12"/>
      <c r="B23" s="25">
        <v>335.18</v>
      </c>
      <c r="C23" s="20" t="s">
        <v>151</v>
      </c>
      <c r="D23" s="46">
        <v>502634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502634</v>
      </c>
      <c r="P23" s="47">
        <f t="shared" si="2"/>
        <v>50.470328346219503</v>
      </c>
      <c r="Q23" s="9"/>
    </row>
    <row r="24" spans="1:17">
      <c r="A24" s="12"/>
      <c r="B24" s="25">
        <v>335.19</v>
      </c>
      <c r="C24" s="20" t="s">
        <v>152</v>
      </c>
      <c r="D24" s="46">
        <v>1034033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1034033</v>
      </c>
      <c r="P24" s="47">
        <f t="shared" si="2"/>
        <v>103.82899889547143</v>
      </c>
      <c r="Q24" s="9"/>
    </row>
    <row r="25" spans="1:17">
      <c r="A25" s="12"/>
      <c r="B25" s="25">
        <v>335.48</v>
      </c>
      <c r="C25" s="20" t="s">
        <v>27</v>
      </c>
      <c r="D25" s="46">
        <v>109003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109003</v>
      </c>
      <c r="P25" s="47">
        <f t="shared" si="2"/>
        <v>10.945175218395422</v>
      </c>
      <c r="Q25" s="9"/>
    </row>
    <row r="26" spans="1:17">
      <c r="A26" s="12"/>
      <c r="B26" s="25">
        <v>335.9</v>
      </c>
      <c r="C26" s="20" t="s">
        <v>77</v>
      </c>
      <c r="D26" s="46">
        <v>275321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275321</v>
      </c>
      <c r="P26" s="47">
        <f t="shared" si="2"/>
        <v>27.645446329952808</v>
      </c>
      <c r="Q26" s="9"/>
    </row>
    <row r="27" spans="1:17" ht="15.75">
      <c r="A27" s="29" t="s">
        <v>36</v>
      </c>
      <c r="B27" s="30"/>
      <c r="C27" s="31"/>
      <c r="D27" s="32">
        <f t="shared" ref="D27:N27" si="5">SUM(D28:D36)</f>
        <v>733213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19043373</v>
      </c>
      <c r="J27" s="32">
        <f t="shared" si="5"/>
        <v>470658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32">
        <f t="shared" si="1"/>
        <v>20247244</v>
      </c>
      <c r="P27" s="45">
        <f t="shared" si="2"/>
        <v>2033.0599457776884</v>
      </c>
      <c r="Q27" s="10"/>
    </row>
    <row r="28" spans="1:17">
      <c r="A28" s="12"/>
      <c r="B28" s="25">
        <v>341.2</v>
      </c>
      <c r="C28" s="20" t="s">
        <v>116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470658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6" si="6">SUM(D28:N28)</f>
        <v>470658</v>
      </c>
      <c r="P28" s="47">
        <f t="shared" si="2"/>
        <v>47.259564213274423</v>
      </c>
      <c r="Q28" s="9"/>
    </row>
    <row r="29" spans="1:17">
      <c r="A29" s="12"/>
      <c r="B29" s="25">
        <v>341.3</v>
      </c>
      <c r="C29" s="20" t="s">
        <v>117</v>
      </c>
      <c r="D29" s="46">
        <v>282195</v>
      </c>
      <c r="E29" s="46">
        <v>0</v>
      </c>
      <c r="F29" s="46">
        <v>0</v>
      </c>
      <c r="G29" s="46">
        <v>0</v>
      </c>
      <c r="H29" s="46">
        <v>0</v>
      </c>
      <c r="I29" s="46">
        <v>12354258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12636453</v>
      </c>
      <c r="P29" s="47">
        <f t="shared" si="2"/>
        <v>1268.8475750577368</v>
      </c>
      <c r="Q29" s="9"/>
    </row>
    <row r="30" spans="1:17">
      <c r="A30" s="12"/>
      <c r="B30" s="25">
        <v>341.9</v>
      </c>
      <c r="C30" s="20" t="s">
        <v>118</v>
      </c>
      <c r="D30" s="46">
        <v>45041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45041</v>
      </c>
      <c r="P30" s="47">
        <f t="shared" si="2"/>
        <v>4.5226428356260673</v>
      </c>
      <c r="Q30" s="9"/>
    </row>
    <row r="31" spans="1:17">
      <c r="A31" s="12"/>
      <c r="B31" s="25">
        <v>343.3</v>
      </c>
      <c r="C31" s="20" t="s">
        <v>42</v>
      </c>
      <c r="D31" s="46">
        <v>140176</v>
      </c>
      <c r="E31" s="46">
        <v>0</v>
      </c>
      <c r="F31" s="46">
        <v>0</v>
      </c>
      <c r="G31" s="46">
        <v>0</v>
      </c>
      <c r="H31" s="46">
        <v>0</v>
      </c>
      <c r="I31" s="46">
        <v>1957994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2098170</v>
      </c>
      <c r="P31" s="47">
        <f t="shared" si="2"/>
        <v>210.68079124410082</v>
      </c>
      <c r="Q31" s="9"/>
    </row>
    <row r="32" spans="1:17">
      <c r="A32" s="12"/>
      <c r="B32" s="25">
        <v>343.4</v>
      </c>
      <c r="C32" s="20" t="s">
        <v>43</v>
      </c>
      <c r="D32" s="46">
        <v>68449</v>
      </c>
      <c r="E32" s="46">
        <v>0</v>
      </c>
      <c r="F32" s="46">
        <v>0</v>
      </c>
      <c r="G32" s="46">
        <v>0</v>
      </c>
      <c r="H32" s="46">
        <v>0</v>
      </c>
      <c r="I32" s="46">
        <v>817441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885890</v>
      </c>
      <c r="P32" s="47">
        <f t="shared" si="2"/>
        <v>88.953710211868668</v>
      </c>
      <c r="Q32" s="9"/>
    </row>
    <row r="33" spans="1:17">
      <c r="A33" s="12"/>
      <c r="B33" s="25">
        <v>343.5</v>
      </c>
      <c r="C33" s="20" t="s">
        <v>44</v>
      </c>
      <c r="D33" s="46">
        <v>160645</v>
      </c>
      <c r="E33" s="46">
        <v>0</v>
      </c>
      <c r="F33" s="46">
        <v>0</v>
      </c>
      <c r="G33" s="46">
        <v>0</v>
      </c>
      <c r="H33" s="46">
        <v>0</v>
      </c>
      <c r="I33" s="46">
        <v>3253391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3414036</v>
      </c>
      <c r="P33" s="47">
        <f t="shared" si="2"/>
        <v>342.80911738126321</v>
      </c>
      <c r="Q33" s="9"/>
    </row>
    <row r="34" spans="1:17">
      <c r="A34" s="12"/>
      <c r="B34" s="25">
        <v>343.6</v>
      </c>
      <c r="C34" s="20" t="s">
        <v>103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660289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660289</v>
      </c>
      <c r="P34" s="47">
        <f t="shared" si="2"/>
        <v>66.300733005321817</v>
      </c>
      <c r="Q34" s="9"/>
    </row>
    <row r="35" spans="1:17">
      <c r="A35" s="12"/>
      <c r="B35" s="25">
        <v>347.2</v>
      </c>
      <c r="C35" s="20" t="s">
        <v>48</v>
      </c>
      <c r="D35" s="46">
        <v>18236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18236</v>
      </c>
      <c r="P35" s="47">
        <f t="shared" si="2"/>
        <v>1.8311075409177628</v>
      </c>
      <c r="Q35" s="9"/>
    </row>
    <row r="36" spans="1:17">
      <c r="A36" s="12"/>
      <c r="B36" s="25">
        <v>347.4</v>
      </c>
      <c r="C36" s="20" t="s">
        <v>50</v>
      </c>
      <c r="D36" s="46">
        <v>18471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18471</v>
      </c>
      <c r="P36" s="47">
        <f t="shared" si="2"/>
        <v>1.8547042875790742</v>
      </c>
      <c r="Q36" s="9"/>
    </row>
    <row r="37" spans="1:17" ht="15.75">
      <c r="A37" s="29" t="s">
        <v>37</v>
      </c>
      <c r="B37" s="30"/>
      <c r="C37" s="31"/>
      <c r="D37" s="32">
        <f t="shared" ref="D37:N37" si="7">SUM(D38:D41)</f>
        <v>1068890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0</v>
      </c>
      <c r="O37" s="32">
        <f t="shared" ref="O37:O51" si="8">SUM(D37:N37)</f>
        <v>1068890</v>
      </c>
      <c r="P37" s="45">
        <f t="shared" si="2"/>
        <v>107.32904910131539</v>
      </c>
      <c r="Q37" s="10"/>
    </row>
    <row r="38" spans="1:17">
      <c r="A38" s="13"/>
      <c r="B38" s="39">
        <v>351.1</v>
      </c>
      <c r="C38" s="21" t="s">
        <v>53</v>
      </c>
      <c r="D38" s="46">
        <v>35784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35784</v>
      </c>
      <c r="P38" s="47">
        <f t="shared" si="2"/>
        <v>3.5931318405462398</v>
      </c>
      <c r="Q38" s="9"/>
    </row>
    <row r="39" spans="1:17">
      <c r="A39" s="13"/>
      <c r="B39" s="39">
        <v>351.5</v>
      </c>
      <c r="C39" s="21" t="s">
        <v>92</v>
      </c>
      <c r="D39" s="46">
        <v>969583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969583</v>
      </c>
      <c r="P39" s="47">
        <f t="shared" si="2"/>
        <v>97.35746560899689</v>
      </c>
      <c r="Q39" s="9"/>
    </row>
    <row r="40" spans="1:17">
      <c r="A40" s="13"/>
      <c r="B40" s="39">
        <v>354</v>
      </c>
      <c r="C40" s="21" t="s">
        <v>54</v>
      </c>
      <c r="D40" s="46">
        <v>9320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9320</v>
      </c>
      <c r="P40" s="47">
        <f t="shared" si="2"/>
        <v>0.93583693141881719</v>
      </c>
      <c r="Q40" s="9"/>
    </row>
    <row r="41" spans="1:17">
      <c r="A41" s="13"/>
      <c r="B41" s="39">
        <v>355</v>
      </c>
      <c r="C41" s="21" t="s">
        <v>93</v>
      </c>
      <c r="D41" s="46">
        <v>54203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54203</v>
      </c>
      <c r="P41" s="47">
        <f t="shared" si="2"/>
        <v>5.4426147203534487</v>
      </c>
      <c r="Q41" s="9"/>
    </row>
    <row r="42" spans="1:17" ht="15.75">
      <c r="A42" s="29" t="s">
        <v>3</v>
      </c>
      <c r="B42" s="30"/>
      <c r="C42" s="31"/>
      <c r="D42" s="32">
        <f t="shared" ref="D42:N42" si="9">SUM(D43:D48)</f>
        <v>270502</v>
      </c>
      <c r="E42" s="32">
        <f t="shared" si="9"/>
        <v>18311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155728</v>
      </c>
      <c r="J42" s="32">
        <f t="shared" si="9"/>
        <v>0</v>
      </c>
      <c r="K42" s="32">
        <f t="shared" si="9"/>
        <v>1605058</v>
      </c>
      <c r="L42" s="32">
        <f t="shared" si="9"/>
        <v>0</v>
      </c>
      <c r="M42" s="32">
        <f t="shared" si="9"/>
        <v>0</v>
      </c>
      <c r="N42" s="32">
        <f t="shared" si="9"/>
        <v>0</v>
      </c>
      <c r="O42" s="32">
        <f t="shared" si="8"/>
        <v>2049599</v>
      </c>
      <c r="P42" s="45">
        <f t="shared" si="2"/>
        <v>205.80369515011549</v>
      </c>
      <c r="Q42" s="10"/>
    </row>
    <row r="43" spans="1:17">
      <c r="A43" s="12"/>
      <c r="B43" s="25">
        <v>361.1</v>
      </c>
      <c r="C43" s="20" t="s">
        <v>55</v>
      </c>
      <c r="D43" s="46">
        <v>2534</v>
      </c>
      <c r="E43" s="46">
        <v>0</v>
      </c>
      <c r="F43" s="46">
        <v>0</v>
      </c>
      <c r="G43" s="46">
        <v>0</v>
      </c>
      <c r="H43" s="46">
        <v>0</v>
      </c>
      <c r="I43" s="46">
        <v>7924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10458</v>
      </c>
      <c r="P43" s="47">
        <f t="shared" si="2"/>
        <v>1.0501054322723165</v>
      </c>
      <c r="Q43" s="9"/>
    </row>
    <row r="44" spans="1:17">
      <c r="A44" s="12"/>
      <c r="B44" s="25">
        <v>361.3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1294080</v>
      </c>
      <c r="L44" s="46">
        <v>0</v>
      </c>
      <c r="M44" s="46">
        <v>0</v>
      </c>
      <c r="N44" s="46">
        <v>0</v>
      </c>
      <c r="O44" s="46">
        <f t="shared" si="8"/>
        <v>1294080</v>
      </c>
      <c r="P44" s="47">
        <f t="shared" si="2"/>
        <v>129.94075710412693</v>
      </c>
      <c r="Q44" s="9"/>
    </row>
    <row r="45" spans="1:17">
      <c r="A45" s="12"/>
      <c r="B45" s="25">
        <v>362</v>
      </c>
      <c r="C45" s="20" t="s">
        <v>105</v>
      </c>
      <c r="D45" s="46">
        <v>51255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51255</v>
      </c>
      <c r="P45" s="47">
        <f t="shared" si="2"/>
        <v>5.1466010643638915</v>
      </c>
      <c r="Q45" s="9"/>
    </row>
    <row r="46" spans="1:17">
      <c r="A46" s="12"/>
      <c r="B46" s="25">
        <v>364</v>
      </c>
      <c r="C46" s="20" t="s">
        <v>119</v>
      </c>
      <c r="D46" s="46">
        <v>43212</v>
      </c>
      <c r="E46" s="46">
        <v>0</v>
      </c>
      <c r="F46" s="46">
        <v>0</v>
      </c>
      <c r="G46" s="46">
        <v>0</v>
      </c>
      <c r="H46" s="46">
        <v>0</v>
      </c>
      <c r="I46" s="46">
        <v>-12691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30521</v>
      </c>
      <c r="P46" s="47">
        <f t="shared" si="2"/>
        <v>3.0646651270207852</v>
      </c>
      <c r="Q46" s="9"/>
    </row>
    <row r="47" spans="1:17">
      <c r="A47" s="12"/>
      <c r="B47" s="25">
        <v>368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310978</v>
      </c>
      <c r="L47" s="46">
        <v>0</v>
      </c>
      <c r="M47" s="46">
        <v>0</v>
      </c>
      <c r="N47" s="46">
        <v>0</v>
      </c>
      <c r="O47" s="46">
        <f t="shared" si="8"/>
        <v>310978</v>
      </c>
      <c r="P47" s="47">
        <f t="shared" si="2"/>
        <v>31.225825886133144</v>
      </c>
      <c r="Q47" s="9"/>
    </row>
    <row r="48" spans="1:17">
      <c r="A48" s="12"/>
      <c r="B48" s="25">
        <v>369.9</v>
      </c>
      <c r="C48" s="20" t="s">
        <v>59</v>
      </c>
      <c r="D48" s="46">
        <v>173501</v>
      </c>
      <c r="E48" s="46">
        <v>18311</v>
      </c>
      <c r="F48" s="46">
        <v>0</v>
      </c>
      <c r="G48" s="46">
        <v>0</v>
      </c>
      <c r="H48" s="46">
        <v>0</v>
      </c>
      <c r="I48" s="46">
        <v>160495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352307</v>
      </c>
      <c r="P48" s="47">
        <f t="shared" si="2"/>
        <v>35.375740536198414</v>
      </c>
      <c r="Q48" s="9"/>
    </row>
    <row r="49" spans="1:120" ht="15.75">
      <c r="A49" s="29" t="s">
        <v>38</v>
      </c>
      <c r="B49" s="30"/>
      <c r="C49" s="31"/>
      <c r="D49" s="32">
        <f t="shared" ref="D49:N49" si="10">SUM(D50:D50)</f>
        <v>1034866</v>
      </c>
      <c r="E49" s="32">
        <f t="shared" si="10"/>
        <v>0</v>
      </c>
      <c r="F49" s="32">
        <f t="shared" si="10"/>
        <v>0</v>
      </c>
      <c r="G49" s="32">
        <f t="shared" si="10"/>
        <v>241635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si="8"/>
        <v>1276501</v>
      </c>
      <c r="P49" s="45">
        <f t="shared" si="2"/>
        <v>128.17562004217291</v>
      </c>
      <c r="Q49" s="9"/>
    </row>
    <row r="50" spans="1:120" ht="15.75" thickBot="1">
      <c r="A50" s="12"/>
      <c r="B50" s="25">
        <v>381</v>
      </c>
      <c r="C50" s="20" t="s">
        <v>60</v>
      </c>
      <c r="D50" s="46">
        <v>1034866</v>
      </c>
      <c r="E50" s="46">
        <v>0</v>
      </c>
      <c r="F50" s="46">
        <v>0</v>
      </c>
      <c r="G50" s="46">
        <v>241635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8"/>
        <v>1276501</v>
      </c>
      <c r="P50" s="47">
        <f t="shared" si="2"/>
        <v>128.17562004217291</v>
      </c>
      <c r="Q50" s="9"/>
    </row>
    <row r="51" spans="1:120" ht="16.5" thickBot="1">
      <c r="A51" s="14" t="s">
        <v>51</v>
      </c>
      <c r="B51" s="23"/>
      <c r="C51" s="22"/>
      <c r="D51" s="15">
        <f t="shared" ref="D51:N51" si="11">SUM(D5,D12,D17,D27,D37,D42,D49)</f>
        <v>9127713</v>
      </c>
      <c r="E51" s="15">
        <f t="shared" si="11"/>
        <v>213506</v>
      </c>
      <c r="F51" s="15">
        <f t="shared" si="11"/>
        <v>0</v>
      </c>
      <c r="G51" s="15">
        <f t="shared" si="11"/>
        <v>241635</v>
      </c>
      <c r="H51" s="15">
        <f t="shared" si="11"/>
        <v>0</v>
      </c>
      <c r="I51" s="15">
        <f t="shared" si="11"/>
        <v>25341641</v>
      </c>
      <c r="J51" s="15">
        <f t="shared" si="11"/>
        <v>470658</v>
      </c>
      <c r="K51" s="15">
        <f t="shared" si="11"/>
        <v>1605058</v>
      </c>
      <c r="L51" s="15">
        <f t="shared" si="11"/>
        <v>0</v>
      </c>
      <c r="M51" s="15">
        <f t="shared" si="11"/>
        <v>0</v>
      </c>
      <c r="N51" s="15">
        <f t="shared" si="11"/>
        <v>0</v>
      </c>
      <c r="O51" s="15">
        <f t="shared" si="8"/>
        <v>37000211</v>
      </c>
      <c r="P51" s="38">
        <f t="shared" si="2"/>
        <v>3715.2536399236869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153</v>
      </c>
      <c r="N53" s="48"/>
      <c r="O53" s="48"/>
      <c r="P53" s="43">
        <v>9959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83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4045499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4045499</v>
      </c>
      <c r="O5" s="33">
        <f t="shared" ref="O5:O52" si="1">(N5/O$54)</f>
        <v>502.29687111994042</v>
      </c>
      <c r="P5" s="6"/>
    </row>
    <row r="6" spans="1:133">
      <c r="A6" s="12"/>
      <c r="B6" s="25">
        <v>311</v>
      </c>
      <c r="C6" s="20" t="s">
        <v>2</v>
      </c>
      <c r="D6" s="46">
        <v>1766498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1766498</v>
      </c>
      <c r="O6" s="47">
        <f t="shared" si="1"/>
        <v>219.33176061584305</v>
      </c>
      <c r="P6" s="9"/>
    </row>
    <row r="7" spans="1:133">
      <c r="A7" s="12"/>
      <c r="B7" s="25">
        <v>312.41000000000003</v>
      </c>
      <c r="C7" s="20" t="s">
        <v>138</v>
      </c>
      <c r="D7" s="46">
        <v>758512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758512</v>
      </c>
      <c r="O7" s="47">
        <f t="shared" si="1"/>
        <v>94.178296498634225</v>
      </c>
      <c r="P7" s="9"/>
    </row>
    <row r="8" spans="1:133">
      <c r="A8" s="12"/>
      <c r="B8" s="25">
        <v>312.60000000000002</v>
      </c>
      <c r="C8" s="20" t="s">
        <v>11</v>
      </c>
      <c r="D8" s="46">
        <v>907795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907795</v>
      </c>
      <c r="O8" s="47">
        <f t="shared" si="1"/>
        <v>112.71355848025826</v>
      </c>
      <c r="P8" s="9"/>
    </row>
    <row r="9" spans="1:133">
      <c r="A9" s="12"/>
      <c r="B9" s="25">
        <v>314.3</v>
      </c>
      <c r="C9" s="20" t="s">
        <v>12</v>
      </c>
      <c r="D9" s="46">
        <v>132621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132621</v>
      </c>
      <c r="O9" s="47">
        <f t="shared" si="1"/>
        <v>16.466476285075739</v>
      </c>
      <c r="P9" s="9"/>
    </row>
    <row r="10" spans="1:133">
      <c r="A10" s="12"/>
      <c r="B10" s="25">
        <v>314.89999999999998</v>
      </c>
      <c r="C10" s="20" t="s">
        <v>13</v>
      </c>
      <c r="D10" s="46">
        <v>48750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48750</v>
      </c>
      <c r="O10" s="47">
        <f t="shared" si="1"/>
        <v>6.052892972436057</v>
      </c>
      <c r="P10" s="9"/>
    </row>
    <row r="11" spans="1:133">
      <c r="A11" s="12"/>
      <c r="B11" s="25">
        <v>315</v>
      </c>
      <c r="C11" s="20" t="s">
        <v>110</v>
      </c>
      <c r="D11" s="46">
        <v>392425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392425</v>
      </c>
      <c r="O11" s="47">
        <f t="shared" si="1"/>
        <v>48.724236404271167</v>
      </c>
      <c r="P11" s="9"/>
    </row>
    <row r="12" spans="1:133">
      <c r="A12" s="12"/>
      <c r="B12" s="25">
        <v>316</v>
      </c>
      <c r="C12" s="20" t="s">
        <v>111</v>
      </c>
      <c r="D12" s="46">
        <v>38898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38898</v>
      </c>
      <c r="O12" s="47">
        <f t="shared" si="1"/>
        <v>4.8296498634219018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7992</v>
      </c>
      <c r="E13" s="32">
        <f t="shared" si="3"/>
        <v>374358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130150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512500</v>
      </c>
      <c r="O13" s="45">
        <f t="shared" si="1"/>
        <v>63.632977402532902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368210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368210</v>
      </c>
      <c r="O14" s="47">
        <f t="shared" si="1"/>
        <v>45.717655823193446</v>
      </c>
      <c r="P14" s="9"/>
    </row>
    <row r="15" spans="1:133">
      <c r="A15" s="12"/>
      <c r="B15" s="25">
        <v>323.89999999999998</v>
      </c>
      <c r="C15" s="20" t="s">
        <v>72</v>
      </c>
      <c r="D15" s="46">
        <v>7992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7992</v>
      </c>
      <c r="O15" s="47">
        <f t="shared" si="1"/>
        <v>0.99230196175813257</v>
      </c>
      <c r="P15" s="9"/>
    </row>
    <row r="16" spans="1:133">
      <c r="A16" s="12"/>
      <c r="B16" s="25">
        <v>324.20999999999998</v>
      </c>
      <c r="C16" s="20" t="s">
        <v>139</v>
      </c>
      <c r="D16" s="46">
        <v>0</v>
      </c>
      <c r="E16" s="46">
        <v>6148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6148</v>
      </c>
      <c r="O16" s="47">
        <f t="shared" si="1"/>
        <v>0.76334740501614107</v>
      </c>
      <c r="P16" s="9"/>
    </row>
    <row r="17" spans="1:16">
      <c r="A17" s="12"/>
      <c r="B17" s="25">
        <v>324.91000000000003</v>
      </c>
      <c r="C17" s="20" t="s">
        <v>140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130150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130150</v>
      </c>
      <c r="O17" s="47">
        <f t="shared" si="1"/>
        <v>16.159672212565184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SUM(D19:D27)</f>
        <v>805932</v>
      </c>
      <c r="E18" s="32">
        <f t="shared" si="5"/>
        <v>1188772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79437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2074141</v>
      </c>
      <c r="O18" s="45">
        <f t="shared" si="1"/>
        <v>257.52930221008194</v>
      </c>
      <c r="P18" s="10"/>
    </row>
    <row r="19" spans="1:16">
      <c r="A19" s="12"/>
      <c r="B19" s="25">
        <v>331.1</v>
      </c>
      <c r="C19" s="20" t="s">
        <v>17</v>
      </c>
      <c r="D19" s="46">
        <v>3759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3759</v>
      </c>
      <c r="O19" s="47">
        <f t="shared" si="1"/>
        <v>0.46672460888999256</v>
      </c>
      <c r="P19" s="9"/>
    </row>
    <row r="20" spans="1:16">
      <c r="A20" s="12"/>
      <c r="B20" s="25">
        <v>331.2</v>
      </c>
      <c r="C20" s="20" t="s">
        <v>100</v>
      </c>
      <c r="D20" s="46">
        <v>6000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6000</v>
      </c>
      <c r="O20" s="47">
        <f t="shared" si="1"/>
        <v>0.74497144276136085</v>
      </c>
      <c r="P20" s="9"/>
    </row>
    <row r="21" spans="1:16">
      <c r="A21" s="12"/>
      <c r="B21" s="25">
        <v>331.35</v>
      </c>
      <c r="C21" s="20" t="s">
        <v>130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79437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79437</v>
      </c>
      <c r="O21" s="47">
        <f t="shared" si="1"/>
        <v>9.8630494164390363</v>
      </c>
      <c r="P21" s="9"/>
    </row>
    <row r="22" spans="1:16">
      <c r="A22" s="12"/>
      <c r="B22" s="25">
        <v>331.5</v>
      </c>
      <c r="C22" s="20" t="s">
        <v>19</v>
      </c>
      <c r="D22" s="46">
        <v>0</v>
      </c>
      <c r="E22" s="46">
        <v>1188772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1188772</v>
      </c>
      <c r="O22" s="47">
        <f t="shared" si="1"/>
        <v>147.60019865905142</v>
      </c>
      <c r="P22" s="9"/>
    </row>
    <row r="23" spans="1:16">
      <c r="A23" s="12"/>
      <c r="B23" s="25">
        <v>335.12</v>
      </c>
      <c r="C23" s="20" t="s">
        <v>112</v>
      </c>
      <c r="D23" s="46">
        <v>238015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238015</v>
      </c>
      <c r="O23" s="47">
        <f t="shared" si="1"/>
        <v>29.55239632480755</v>
      </c>
      <c r="P23" s="9"/>
    </row>
    <row r="24" spans="1:16">
      <c r="A24" s="12"/>
      <c r="B24" s="25">
        <v>335.14</v>
      </c>
      <c r="C24" s="20" t="s">
        <v>113</v>
      </c>
      <c r="D24" s="46">
        <v>1508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1508</v>
      </c>
      <c r="O24" s="47">
        <f t="shared" si="1"/>
        <v>0.18723615594735535</v>
      </c>
      <c r="P24" s="9"/>
    </row>
    <row r="25" spans="1:16">
      <c r="A25" s="12"/>
      <c r="B25" s="25">
        <v>335.15</v>
      </c>
      <c r="C25" s="20" t="s">
        <v>114</v>
      </c>
      <c r="D25" s="46">
        <v>3732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3732</v>
      </c>
      <c r="O25" s="47">
        <f t="shared" si="1"/>
        <v>0.46337223739756644</v>
      </c>
      <c r="P25" s="9"/>
    </row>
    <row r="26" spans="1:16">
      <c r="A26" s="12"/>
      <c r="B26" s="25">
        <v>335.18</v>
      </c>
      <c r="C26" s="20" t="s">
        <v>115</v>
      </c>
      <c r="D26" s="46">
        <v>445840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445840</v>
      </c>
      <c r="O26" s="47">
        <f t="shared" si="1"/>
        <v>55.356344673454181</v>
      </c>
      <c r="P26" s="9"/>
    </row>
    <row r="27" spans="1:16">
      <c r="A27" s="12"/>
      <c r="B27" s="25">
        <v>335.49</v>
      </c>
      <c r="C27" s="20" t="s">
        <v>27</v>
      </c>
      <c r="D27" s="46">
        <v>107078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107078</v>
      </c>
      <c r="O27" s="47">
        <f t="shared" si="1"/>
        <v>13.295008691333498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SUM(D29:D37)</f>
        <v>724265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17794944</v>
      </c>
      <c r="J28" s="32">
        <f t="shared" si="6"/>
        <v>453498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18972707</v>
      </c>
      <c r="O28" s="45">
        <f t="shared" si="1"/>
        <v>2355.6874844797617</v>
      </c>
      <c r="P28" s="10"/>
    </row>
    <row r="29" spans="1:16">
      <c r="A29" s="12"/>
      <c r="B29" s="25">
        <v>341.2</v>
      </c>
      <c r="C29" s="20" t="s">
        <v>116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453498</v>
      </c>
      <c r="K29" s="46">
        <v>0</v>
      </c>
      <c r="L29" s="46">
        <v>0</v>
      </c>
      <c r="M29" s="46">
        <v>0</v>
      </c>
      <c r="N29" s="46">
        <f t="shared" ref="N29:N37" si="7">SUM(D29:M29)</f>
        <v>453498</v>
      </c>
      <c r="O29" s="47">
        <f t="shared" si="1"/>
        <v>56.307176558231937</v>
      </c>
      <c r="P29" s="9"/>
    </row>
    <row r="30" spans="1:16">
      <c r="A30" s="12"/>
      <c r="B30" s="25">
        <v>341.3</v>
      </c>
      <c r="C30" s="20" t="s">
        <v>117</v>
      </c>
      <c r="D30" s="46">
        <v>282195</v>
      </c>
      <c r="E30" s="46">
        <v>0</v>
      </c>
      <c r="F30" s="46">
        <v>0</v>
      </c>
      <c r="G30" s="46">
        <v>0</v>
      </c>
      <c r="H30" s="46">
        <v>0</v>
      </c>
      <c r="I30" s="46">
        <v>11871753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12153948</v>
      </c>
      <c r="O30" s="47">
        <f t="shared" si="1"/>
        <v>1509.0573628010927</v>
      </c>
      <c r="P30" s="9"/>
    </row>
    <row r="31" spans="1:16">
      <c r="A31" s="12"/>
      <c r="B31" s="25">
        <v>341.9</v>
      </c>
      <c r="C31" s="20" t="s">
        <v>118</v>
      </c>
      <c r="D31" s="46">
        <v>41939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41939</v>
      </c>
      <c r="O31" s="47">
        <f t="shared" si="1"/>
        <v>5.2072262229947848</v>
      </c>
      <c r="P31" s="9"/>
    </row>
    <row r="32" spans="1:16">
      <c r="A32" s="12"/>
      <c r="B32" s="25">
        <v>343.3</v>
      </c>
      <c r="C32" s="20" t="s">
        <v>42</v>
      </c>
      <c r="D32" s="46">
        <v>140176</v>
      </c>
      <c r="E32" s="46">
        <v>0</v>
      </c>
      <c r="F32" s="46">
        <v>0</v>
      </c>
      <c r="G32" s="46">
        <v>0</v>
      </c>
      <c r="H32" s="46">
        <v>0</v>
      </c>
      <c r="I32" s="46">
        <v>2122667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2262843</v>
      </c>
      <c r="O32" s="47">
        <f t="shared" si="1"/>
        <v>280.95890240874098</v>
      </c>
      <c r="P32" s="9"/>
    </row>
    <row r="33" spans="1:16">
      <c r="A33" s="12"/>
      <c r="B33" s="25">
        <v>343.4</v>
      </c>
      <c r="C33" s="20" t="s">
        <v>43</v>
      </c>
      <c r="D33" s="46">
        <v>68449</v>
      </c>
      <c r="E33" s="46">
        <v>0</v>
      </c>
      <c r="F33" s="46">
        <v>0</v>
      </c>
      <c r="G33" s="46">
        <v>0</v>
      </c>
      <c r="H33" s="46">
        <v>0</v>
      </c>
      <c r="I33" s="46">
        <v>804776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873225</v>
      </c>
      <c r="O33" s="47">
        <f t="shared" si="1"/>
        <v>108.42128135088154</v>
      </c>
      <c r="P33" s="9"/>
    </row>
    <row r="34" spans="1:16">
      <c r="A34" s="12"/>
      <c r="B34" s="25">
        <v>343.5</v>
      </c>
      <c r="C34" s="20" t="s">
        <v>44</v>
      </c>
      <c r="D34" s="46">
        <v>160645</v>
      </c>
      <c r="E34" s="46">
        <v>0</v>
      </c>
      <c r="F34" s="46">
        <v>0</v>
      </c>
      <c r="G34" s="46">
        <v>0</v>
      </c>
      <c r="H34" s="46">
        <v>0</v>
      </c>
      <c r="I34" s="46">
        <v>2837406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2998051</v>
      </c>
      <c r="O34" s="47">
        <f t="shared" si="1"/>
        <v>372.2437298236901</v>
      </c>
      <c r="P34" s="9"/>
    </row>
    <row r="35" spans="1:16">
      <c r="A35" s="12"/>
      <c r="B35" s="25">
        <v>343.6</v>
      </c>
      <c r="C35" s="20" t="s">
        <v>103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158342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158342</v>
      </c>
      <c r="O35" s="47">
        <f t="shared" si="1"/>
        <v>19.660044698286566</v>
      </c>
      <c r="P35" s="9"/>
    </row>
    <row r="36" spans="1:16">
      <c r="A36" s="12"/>
      <c r="B36" s="25">
        <v>347.2</v>
      </c>
      <c r="C36" s="20" t="s">
        <v>48</v>
      </c>
      <c r="D36" s="46">
        <v>10550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10550</v>
      </c>
      <c r="O36" s="47">
        <f t="shared" si="1"/>
        <v>1.3099081201887262</v>
      </c>
      <c r="P36" s="9"/>
    </row>
    <row r="37" spans="1:16">
      <c r="A37" s="12"/>
      <c r="B37" s="25">
        <v>347.4</v>
      </c>
      <c r="C37" s="20" t="s">
        <v>50</v>
      </c>
      <c r="D37" s="46">
        <v>20311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20311</v>
      </c>
      <c r="O37" s="47">
        <f t="shared" si="1"/>
        <v>2.5218524956543331</v>
      </c>
      <c r="P37" s="9"/>
    </row>
    <row r="38" spans="1:16" ht="15.75">
      <c r="A38" s="29" t="s">
        <v>37</v>
      </c>
      <c r="B38" s="30"/>
      <c r="C38" s="31"/>
      <c r="D38" s="32">
        <f t="shared" ref="D38:M38" si="8">SUM(D39:D42)</f>
        <v>920097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2" si="9">SUM(D38:M38)</f>
        <v>920097</v>
      </c>
      <c r="O38" s="45">
        <f t="shared" si="1"/>
        <v>114.2409982617333</v>
      </c>
      <c r="P38" s="10"/>
    </row>
    <row r="39" spans="1:16">
      <c r="A39" s="13"/>
      <c r="B39" s="39">
        <v>351.1</v>
      </c>
      <c r="C39" s="21" t="s">
        <v>53</v>
      </c>
      <c r="D39" s="46">
        <v>9766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9766</v>
      </c>
      <c r="O39" s="47">
        <f t="shared" si="1"/>
        <v>1.2125651850012416</v>
      </c>
      <c r="P39" s="9"/>
    </row>
    <row r="40" spans="1:16">
      <c r="A40" s="13"/>
      <c r="B40" s="39">
        <v>351.5</v>
      </c>
      <c r="C40" s="21" t="s">
        <v>92</v>
      </c>
      <c r="D40" s="46">
        <v>859721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859721</v>
      </c>
      <c r="O40" s="47">
        <f t="shared" si="1"/>
        <v>106.74459895703998</v>
      </c>
      <c r="P40" s="9"/>
    </row>
    <row r="41" spans="1:16">
      <c r="A41" s="13"/>
      <c r="B41" s="39">
        <v>354</v>
      </c>
      <c r="C41" s="21" t="s">
        <v>54</v>
      </c>
      <c r="D41" s="46">
        <v>36109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36109</v>
      </c>
      <c r="O41" s="47">
        <f t="shared" si="1"/>
        <v>4.4833623044449959</v>
      </c>
      <c r="P41" s="9"/>
    </row>
    <row r="42" spans="1:16">
      <c r="A42" s="13"/>
      <c r="B42" s="39">
        <v>355</v>
      </c>
      <c r="C42" s="21" t="s">
        <v>93</v>
      </c>
      <c r="D42" s="46">
        <v>14501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14501</v>
      </c>
      <c r="O42" s="47">
        <f t="shared" si="1"/>
        <v>1.8004718152470822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SUM(D44:D49)</f>
        <v>855838</v>
      </c>
      <c r="E43" s="32">
        <f t="shared" si="10"/>
        <v>30742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81807</v>
      </c>
      <c r="J43" s="32">
        <f t="shared" si="10"/>
        <v>0</v>
      </c>
      <c r="K43" s="32">
        <f t="shared" si="10"/>
        <v>758797</v>
      </c>
      <c r="L43" s="32">
        <f t="shared" si="10"/>
        <v>0</v>
      </c>
      <c r="M43" s="32">
        <f t="shared" si="10"/>
        <v>0</v>
      </c>
      <c r="N43" s="32">
        <f t="shared" si="9"/>
        <v>1727184</v>
      </c>
      <c r="O43" s="45">
        <f t="shared" si="1"/>
        <v>214.45045939905637</v>
      </c>
      <c r="P43" s="10"/>
    </row>
    <row r="44" spans="1:16">
      <c r="A44" s="12"/>
      <c r="B44" s="25">
        <v>361.1</v>
      </c>
      <c r="C44" s="20" t="s">
        <v>55</v>
      </c>
      <c r="D44" s="46">
        <v>32162</v>
      </c>
      <c r="E44" s="46">
        <v>0</v>
      </c>
      <c r="F44" s="46">
        <v>0</v>
      </c>
      <c r="G44" s="46">
        <v>0</v>
      </c>
      <c r="H44" s="46">
        <v>0</v>
      </c>
      <c r="I44" s="46">
        <v>58273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90435</v>
      </c>
      <c r="O44" s="47">
        <f t="shared" si="1"/>
        <v>11.228582071020611</v>
      </c>
      <c r="P44" s="9"/>
    </row>
    <row r="45" spans="1:16">
      <c r="A45" s="12"/>
      <c r="B45" s="25">
        <v>361.3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393128</v>
      </c>
      <c r="L45" s="46">
        <v>0</v>
      </c>
      <c r="M45" s="46">
        <v>0</v>
      </c>
      <c r="N45" s="46">
        <f t="shared" si="9"/>
        <v>393128</v>
      </c>
      <c r="O45" s="47">
        <f t="shared" si="1"/>
        <v>48.811522224981374</v>
      </c>
      <c r="P45" s="9"/>
    </row>
    <row r="46" spans="1:16">
      <c r="A46" s="12"/>
      <c r="B46" s="25">
        <v>362</v>
      </c>
      <c r="C46" s="20" t="s">
        <v>105</v>
      </c>
      <c r="D46" s="46">
        <v>52625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52625</v>
      </c>
      <c r="O46" s="47">
        <f t="shared" si="1"/>
        <v>6.5340203625527691</v>
      </c>
      <c r="P46" s="9"/>
    </row>
    <row r="47" spans="1:16">
      <c r="A47" s="12"/>
      <c r="B47" s="25">
        <v>364</v>
      </c>
      <c r="C47" s="20" t="s">
        <v>119</v>
      </c>
      <c r="D47" s="46">
        <v>6973</v>
      </c>
      <c r="E47" s="46">
        <v>0</v>
      </c>
      <c r="F47" s="46">
        <v>0</v>
      </c>
      <c r="G47" s="46">
        <v>0</v>
      </c>
      <c r="H47" s="46">
        <v>0</v>
      </c>
      <c r="I47" s="46">
        <v>2968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9941</v>
      </c>
      <c r="O47" s="47">
        <f t="shared" si="1"/>
        <v>1.2342935187484481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365669</v>
      </c>
      <c r="L48" s="46">
        <v>0</v>
      </c>
      <c r="M48" s="46">
        <v>0</v>
      </c>
      <c r="N48" s="46">
        <f t="shared" si="9"/>
        <v>365669</v>
      </c>
      <c r="O48" s="47">
        <f t="shared" si="1"/>
        <v>45.402160417184007</v>
      </c>
      <c r="P48" s="9"/>
    </row>
    <row r="49" spans="1:119">
      <c r="A49" s="12"/>
      <c r="B49" s="25">
        <v>369.9</v>
      </c>
      <c r="C49" s="20" t="s">
        <v>59</v>
      </c>
      <c r="D49" s="46">
        <v>764078</v>
      </c>
      <c r="E49" s="46">
        <v>30742</v>
      </c>
      <c r="F49" s="46">
        <v>0</v>
      </c>
      <c r="G49" s="46">
        <v>0</v>
      </c>
      <c r="H49" s="46">
        <v>0</v>
      </c>
      <c r="I49" s="46">
        <v>20566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815386</v>
      </c>
      <c r="O49" s="47">
        <f t="shared" si="1"/>
        <v>101.23988080456915</v>
      </c>
      <c r="P49" s="9"/>
    </row>
    <row r="50" spans="1:119" ht="15.75">
      <c r="A50" s="29" t="s">
        <v>38</v>
      </c>
      <c r="B50" s="30"/>
      <c r="C50" s="31"/>
      <c r="D50" s="32">
        <f t="shared" ref="D50:M50" si="11">SUM(D51:D51)</f>
        <v>2346342</v>
      </c>
      <c r="E50" s="32">
        <f t="shared" si="11"/>
        <v>0</v>
      </c>
      <c r="F50" s="32">
        <f t="shared" si="11"/>
        <v>0</v>
      </c>
      <c r="G50" s="32">
        <f t="shared" si="11"/>
        <v>241390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2587732</v>
      </c>
      <c r="O50" s="45">
        <f t="shared" si="1"/>
        <v>321.29774025329027</v>
      </c>
      <c r="P50" s="9"/>
    </row>
    <row r="51" spans="1:119" ht="15.75" thickBot="1">
      <c r="A51" s="12"/>
      <c r="B51" s="25">
        <v>381</v>
      </c>
      <c r="C51" s="20" t="s">
        <v>60</v>
      </c>
      <c r="D51" s="46">
        <v>2346342</v>
      </c>
      <c r="E51" s="46">
        <v>0</v>
      </c>
      <c r="F51" s="46">
        <v>0</v>
      </c>
      <c r="G51" s="46">
        <v>241390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2587732</v>
      </c>
      <c r="O51" s="47">
        <f t="shared" si="1"/>
        <v>321.29774025329027</v>
      </c>
      <c r="P51" s="9"/>
    </row>
    <row r="52" spans="1:119" ht="16.5" thickBot="1">
      <c r="A52" s="14" t="s">
        <v>51</v>
      </c>
      <c r="B52" s="23"/>
      <c r="C52" s="22"/>
      <c r="D52" s="15">
        <f t="shared" ref="D52:M52" si="12">SUM(D5,D13,D18,D28,D38,D43,D50)</f>
        <v>9705965</v>
      </c>
      <c r="E52" s="15">
        <f t="shared" si="12"/>
        <v>1593872</v>
      </c>
      <c r="F52" s="15">
        <f t="shared" si="12"/>
        <v>0</v>
      </c>
      <c r="G52" s="15">
        <f t="shared" si="12"/>
        <v>241390</v>
      </c>
      <c r="H52" s="15">
        <f t="shared" si="12"/>
        <v>0</v>
      </c>
      <c r="I52" s="15">
        <f t="shared" si="12"/>
        <v>18086338</v>
      </c>
      <c r="J52" s="15">
        <f t="shared" si="12"/>
        <v>453498</v>
      </c>
      <c r="K52" s="15">
        <f t="shared" si="12"/>
        <v>758797</v>
      </c>
      <c r="L52" s="15">
        <f t="shared" si="12"/>
        <v>0</v>
      </c>
      <c r="M52" s="15">
        <f t="shared" si="12"/>
        <v>0</v>
      </c>
      <c r="N52" s="15">
        <f t="shared" si="9"/>
        <v>30839860</v>
      </c>
      <c r="O52" s="38">
        <f t="shared" si="1"/>
        <v>3829.1358331263968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141</v>
      </c>
      <c r="M54" s="48"/>
      <c r="N54" s="48"/>
      <c r="O54" s="43">
        <v>8054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3552585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3552585</v>
      </c>
      <c r="O5" s="33">
        <f t="shared" ref="O5:O47" si="1">(N5/O$49)</f>
        <v>453.0780512689708</v>
      </c>
      <c r="P5" s="6"/>
    </row>
    <row r="6" spans="1:133">
      <c r="A6" s="12"/>
      <c r="B6" s="25">
        <v>311</v>
      </c>
      <c r="C6" s="20" t="s">
        <v>2</v>
      </c>
      <c r="D6" s="46">
        <v>1543245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1543245</v>
      </c>
      <c r="O6" s="47">
        <f t="shared" si="1"/>
        <v>196.8173702333886</v>
      </c>
      <c r="P6" s="9"/>
    </row>
    <row r="7" spans="1:133">
      <c r="A7" s="12"/>
      <c r="B7" s="25">
        <v>312.10000000000002</v>
      </c>
      <c r="C7" s="20" t="s">
        <v>10</v>
      </c>
      <c r="D7" s="46">
        <v>517655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517655</v>
      </c>
      <c r="O7" s="47">
        <f t="shared" si="1"/>
        <v>66.019002678229825</v>
      </c>
      <c r="P7" s="9"/>
    </row>
    <row r="8" spans="1:133">
      <c r="A8" s="12"/>
      <c r="B8" s="25">
        <v>312.60000000000002</v>
      </c>
      <c r="C8" s="20" t="s">
        <v>11</v>
      </c>
      <c r="D8" s="46">
        <v>904083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904083</v>
      </c>
      <c r="O8" s="47">
        <f t="shared" si="1"/>
        <v>115.30200229562556</v>
      </c>
      <c r="P8" s="9"/>
    </row>
    <row r="9" spans="1:133">
      <c r="A9" s="12"/>
      <c r="B9" s="25">
        <v>314.3</v>
      </c>
      <c r="C9" s="20" t="s">
        <v>12</v>
      </c>
      <c r="D9" s="46">
        <v>123559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123559</v>
      </c>
      <c r="O9" s="47">
        <f t="shared" si="1"/>
        <v>15.75806657314118</v>
      </c>
      <c r="P9" s="9"/>
    </row>
    <row r="10" spans="1:133">
      <c r="A10" s="12"/>
      <c r="B10" s="25">
        <v>314.89999999999998</v>
      </c>
      <c r="C10" s="20" t="s">
        <v>13</v>
      </c>
      <c r="D10" s="46">
        <v>52480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52480</v>
      </c>
      <c r="O10" s="47">
        <f t="shared" si="1"/>
        <v>6.6930238489988518</v>
      </c>
      <c r="P10" s="9"/>
    </row>
    <row r="11" spans="1:133">
      <c r="A11" s="12"/>
      <c r="B11" s="25">
        <v>315</v>
      </c>
      <c r="C11" s="20" t="s">
        <v>110</v>
      </c>
      <c r="D11" s="46">
        <v>375112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375112</v>
      </c>
      <c r="O11" s="47">
        <f t="shared" si="1"/>
        <v>47.839816349955363</v>
      </c>
      <c r="P11" s="9"/>
    </row>
    <row r="12" spans="1:133">
      <c r="A12" s="12"/>
      <c r="B12" s="25">
        <v>316</v>
      </c>
      <c r="C12" s="20" t="s">
        <v>111</v>
      </c>
      <c r="D12" s="46">
        <v>36451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36451</v>
      </c>
      <c r="O12" s="47">
        <f t="shared" si="1"/>
        <v>4.6487692896314243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6216</v>
      </c>
      <c r="E13" s="32">
        <f t="shared" si="3"/>
        <v>350700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356916</v>
      </c>
      <c r="O13" s="45">
        <f t="shared" si="1"/>
        <v>45.519193980359645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350700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350700</v>
      </c>
      <c r="O14" s="47">
        <f t="shared" si="1"/>
        <v>44.726437954342558</v>
      </c>
      <c r="P14" s="9"/>
    </row>
    <row r="15" spans="1:133">
      <c r="A15" s="12"/>
      <c r="B15" s="25">
        <v>323.89999999999998</v>
      </c>
      <c r="C15" s="20" t="s">
        <v>72</v>
      </c>
      <c r="D15" s="46">
        <v>6216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6216</v>
      </c>
      <c r="O15" s="47">
        <f t="shared" si="1"/>
        <v>0.79275602601708961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SUM(D17:D22)</f>
        <v>899468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899468</v>
      </c>
      <c r="O16" s="45">
        <f t="shared" si="1"/>
        <v>114.71342940951409</v>
      </c>
      <c r="P16" s="10"/>
    </row>
    <row r="17" spans="1:16">
      <c r="A17" s="12"/>
      <c r="B17" s="25">
        <v>331.1</v>
      </c>
      <c r="C17" s="20" t="s">
        <v>17</v>
      </c>
      <c r="D17" s="46">
        <v>101432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101432</v>
      </c>
      <c r="O17" s="47">
        <f t="shared" si="1"/>
        <v>12.936105088636653</v>
      </c>
      <c r="P17" s="9"/>
    </row>
    <row r="18" spans="1:16">
      <c r="A18" s="12"/>
      <c r="B18" s="25">
        <v>335.12</v>
      </c>
      <c r="C18" s="20" t="s">
        <v>112</v>
      </c>
      <c r="D18" s="46">
        <v>255262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255262</v>
      </c>
      <c r="O18" s="47">
        <f t="shared" si="1"/>
        <v>32.554776176508099</v>
      </c>
      <c r="P18" s="9"/>
    </row>
    <row r="19" spans="1:16">
      <c r="A19" s="12"/>
      <c r="B19" s="25">
        <v>335.14</v>
      </c>
      <c r="C19" s="20" t="s">
        <v>113</v>
      </c>
      <c r="D19" s="46">
        <v>2434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2434</v>
      </c>
      <c r="O19" s="47">
        <f t="shared" si="1"/>
        <v>0.3104195893380946</v>
      </c>
      <c r="P19" s="9"/>
    </row>
    <row r="20" spans="1:16">
      <c r="A20" s="12"/>
      <c r="B20" s="25">
        <v>335.15</v>
      </c>
      <c r="C20" s="20" t="s">
        <v>114</v>
      </c>
      <c r="D20" s="46">
        <v>5017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5017</v>
      </c>
      <c r="O20" s="47">
        <f t="shared" si="1"/>
        <v>0.63984185690600692</v>
      </c>
      <c r="P20" s="9"/>
    </row>
    <row r="21" spans="1:16">
      <c r="A21" s="12"/>
      <c r="B21" s="25">
        <v>335.18</v>
      </c>
      <c r="C21" s="20" t="s">
        <v>115</v>
      </c>
      <c r="D21" s="46">
        <v>432658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432658</v>
      </c>
      <c r="O21" s="47">
        <f t="shared" si="1"/>
        <v>55.178931258768017</v>
      </c>
      <c r="P21" s="9"/>
    </row>
    <row r="22" spans="1:16">
      <c r="A22" s="12"/>
      <c r="B22" s="25">
        <v>335.49</v>
      </c>
      <c r="C22" s="20" t="s">
        <v>27</v>
      </c>
      <c r="D22" s="46">
        <v>102665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102665</v>
      </c>
      <c r="O22" s="47">
        <f t="shared" si="1"/>
        <v>13.093355439357225</v>
      </c>
      <c r="P22" s="9"/>
    </row>
    <row r="23" spans="1:16" ht="15.75">
      <c r="A23" s="29" t="s">
        <v>36</v>
      </c>
      <c r="B23" s="30"/>
      <c r="C23" s="31"/>
      <c r="D23" s="32">
        <f t="shared" ref="D23:M23" si="6">SUM(D24:D32)</f>
        <v>739716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17755317</v>
      </c>
      <c r="J23" s="32">
        <f t="shared" si="6"/>
        <v>453497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18948530</v>
      </c>
      <c r="O23" s="45">
        <f t="shared" si="1"/>
        <v>2416.5960974365516</v>
      </c>
      <c r="P23" s="10"/>
    </row>
    <row r="24" spans="1:16">
      <c r="A24" s="12"/>
      <c r="B24" s="25">
        <v>341.2</v>
      </c>
      <c r="C24" s="20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453497</v>
      </c>
      <c r="K24" s="46">
        <v>0</v>
      </c>
      <c r="L24" s="46">
        <v>0</v>
      </c>
      <c r="M24" s="46">
        <v>0</v>
      </c>
      <c r="N24" s="46">
        <f t="shared" ref="N24:N32" si="7">SUM(D24:M24)</f>
        <v>453497</v>
      </c>
      <c r="O24" s="47">
        <f t="shared" si="1"/>
        <v>57.836627981124856</v>
      </c>
      <c r="P24" s="9"/>
    </row>
    <row r="25" spans="1:16">
      <c r="A25" s="12"/>
      <c r="B25" s="25">
        <v>341.3</v>
      </c>
      <c r="C25" s="20" t="s">
        <v>117</v>
      </c>
      <c r="D25" s="46">
        <v>256541</v>
      </c>
      <c r="E25" s="46">
        <v>0</v>
      </c>
      <c r="F25" s="46">
        <v>0</v>
      </c>
      <c r="G25" s="46">
        <v>0</v>
      </c>
      <c r="H25" s="46">
        <v>0</v>
      </c>
      <c r="I25" s="46">
        <v>12512398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12768939</v>
      </c>
      <c r="O25" s="47">
        <f t="shared" si="1"/>
        <v>1628.4834842494579</v>
      </c>
      <c r="P25" s="9"/>
    </row>
    <row r="26" spans="1:16">
      <c r="A26" s="12"/>
      <c r="B26" s="25">
        <v>341.9</v>
      </c>
      <c r="C26" s="20" t="s">
        <v>118</v>
      </c>
      <c r="D26" s="46">
        <v>85333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85333</v>
      </c>
      <c r="O26" s="47">
        <f t="shared" si="1"/>
        <v>10.882923096543808</v>
      </c>
      <c r="P26" s="9"/>
    </row>
    <row r="27" spans="1:16">
      <c r="A27" s="12"/>
      <c r="B27" s="25">
        <v>343.3</v>
      </c>
      <c r="C27" s="20" t="s">
        <v>42</v>
      </c>
      <c r="D27" s="46">
        <v>127433</v>
      </c>
      <c r="E27" s="46">
        <v>0</v>
      </c>
      <c r="F27" s="46">
        <v>0</v>
      </c>
      <c r="G27" s="46">
        <v>0</v>
      </c>
      <c r="H27" s="46">
        <v>0</v>
      </c>
      <c r="I27" s="46">
        <v>1812529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1939962</v>
      </c>
      <c r="O27" s="47">
        <f t="shared" si="1"/>
        <v>247.4125749266675</v>
      </c>
      <c r="P27" s="9"/>
    </row>
    <row r="28" spans="1:16">
      <c r="A28" s="12"/>
      <c r="B28" s="25">
        <v>343.4</v>
      </c>
      <c r="C28" s="20" t="s">
        <v>43</v>
      </c>
      <c r="D28" s="46">
        <v>62226</v>
      </c>
      <c r="E28" s="46">
        <v>0</v>
      </c>
      <c r="F28" s="46">
        <v>0</v>
      </c>
      <c r="G28" s="46">
        <v>0</v>
      </c>
      <c r="H28" s="46">
        <v>0</v>
      </c>
      <c r="I28" s="46">
        <v>804385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866611</v>
      </c>
      <c r="O28" s="47">
        <f t="shared" si="1"/>
        <v>110.52302002295626</v>
      </c>
      <c r="P28" s="9"/>
    </row>
    <row r="29" spans="1:16">
      <c r="A29" s="12"/>
      <c r="B29" s="25">
        <v>343.5</v>
      </c>
      <c r="C29" s="20" t="s">
        <v>44</v>
      </c>
      <c r="D29" s="46">
        <v>146041</v>
      </c>
      <c r="E29" s="46">
        <v>0</v>
      </c>
      <c r="F29" s="46">
        <v>0</v>
      </c>
      <c r="G29" s="46">
        <v>0</v>
      </c>
      <c r="H29" s="46">
        <v>0</v>
      </c>
      <c r="I29" s="46">
        <v>2470423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2616464</v>
      </c>
      <c r="O29" s="47">
        <f t="shared" si="1"/>
        <v>333.69009054967478</v>
      </c>
      <c r="P29" s="9"/>
    </row>
    <row r="30" spans="1:16">
      <c r="A30" s="12"/>
      <c r="B30" s="25">
        <v>343.6</v>
      </c>
      <c r="C30" s="20" t="s">
        <v>103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155582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155582</v>
      </c>
      <c r="O30" s="47">
        <f t="shared" si="1"/>
        <v>19.842111975513326</v>
      </c>
      <c r="P30" s="9"/>
    </row>
    <row r="31" spans="1:16">
      <c r="A31" s="12"/>
      <c r="B31" s="25">
        <v>347.2</v>
      </c>
      <c r="C31" s="20" t="s">
        <v>48</v>
      </c>
      <c r="D31" s="46">
        <v>13800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13800</v>
      </c>
      <c r="O31" s="47">
        <f t="shared" si="1"/>
        <v>1.7599795944394847</v>
      </c>
      <c r="P31" s="9"/>
    </row>
    <row r="32" spans="1:16">
      <c r="A32" s="12"/>
      <c r="B32" s="25">
        <v>347.4</v>
      </c>
      <c r="C32" s="20" t="s">
        <v>50</v>
      </c>
      <c r="D32" s="46">
        <v>48342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48342</v>
      </c>
      <c r="O32" s="47">
        <f t="shared" si="1"/>
        <v>6.1652850401734476</v>
      </c>
      <c r="P32" s="9"/>
    </row>
    <row r="33" spans="1:119" ht="15.75">
      <c r="A33" s="29" t="s">
        <v>37</v>
      </c>
      <c r="B33" s="30"/>
      <c r="C33" s="31"/>
      <c r="D33" s="32">
        <f t="shared" ref="D33:M33" si="8">SUM(D34:D37)</f>
        <v>914303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7" si="9">SUM(D33:M33)</f>
        <v>914303</v>
      </c>
      <c r="O33" s="45">
        <f t="shared" si="1"/>
        <v>116.60540747353654</v>
      </c>
      <c r="P33" s="10"/>
    </row>
    <row r="34" spans="1:119">
      <c r="A34" s="13"/>
      <c r="B34" s="39">
        <v>351.1</v>
      </c>
      <c r="C34" s="21" t="s">
        <v>53</v>
      </c>
      <c r="D34" s="46">
        <v>11927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11927</v>
      </c>
      <c r="O34" s="47">
        <f t="shared" si="1"/>
        <v>1.5211070016579518</v>
      </c>
      <c r="P34" s="9"/>
    </row>
    <row r="35" spans="1:119">
      <c r="A35" s="13"/>
      <c r="B35" s="39">
        <v>351.5</v>
      </c>
      <c r="C35" s="21" t="s">
        <v>92</v>
      </c>
      <c r="D35" s="46">
        <v>876153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876153</v>
      </c>
      <c r="O35" s="47">
        <f t="shared" si="1"/>
        <v>111.73995663818391</v>
      </c>
      <c r="P35" s="9"/>
    </row>
    <row r="36" spans="1:119">
      <c r="A36" s="13"/>
      <c r="B36" s="39">
        <v>354</v>
      </c>
      <c r="C36" s="21" t="s">
        <v>54</v>
      </c>
      <c r="D36" s="46">
        <v>23136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23136</v>
      </c>
      <c r="O36" s="47">
        <f t="shared" si="1"/>
        <v>2.9506440505037621</v>
      </c>
      <c r="P36" s="9"/>
    </row>
    <row r="37" spans="1:119">
      <c r="A37" s="13"/>
      <c r="B37" s="39">
        <v>355</v>
      </c>
      <c r="C37" s="21" t="s">
        <v>93</v>
      </c>
      <c r="D37" s="46">
        <v>3087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3087</v>
      </c>
      <c r="O37" s="47">
        <f t="shared" si="1"/>
        <v>0.39369978319091953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SUM(D39:D44)</f>
        <v>270297</v>
      </c>
      <c r="E38" s="32">
        <f t="shared" si="10"/>
        <v>45956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202720</v>
      </c>
      <c r="J38" s="32">
        <f t="shared" si="10"/>
        <v>0</v>
      </c>
      <c r="K38" s="32">
        <f t="shared" si="10"/>
        <v>661622</v>
      </c>
      <c r="L38" s="32">
        <f t="shared" si="10"/>
        <v>0</v>
      </c>
      <c r="M38" s="32">
        <f t="shared" si="10"/>
        <v>0</v>
      </c>
      <c r="N38" s="32">
        <f t="shared" si="9"/>
        <v>1180595</v>
      </c>
      <c r="O38" s="45">
        <f t="shared" si="1"/>
        <v>150.56689197806404</v>
      </c>
      <c r="P38" s="10"/>
    </row>
    <row r="39" spans="1:119">
      <c r="A39" s="12"/>
      <c r="B39" s="25">
        <v>361.1</v>
      </c>
      <c r="C39" s="20" t="s">
        <v>55</v>
      </c>
      <c r="D39" s="46">
        <v>73584</v>
      </c>
      <c r="E39" s="46">
        <v>0</v>
      </c>
      <c r="F39" s="46">
        <v>0</v>
      </c>
      <c r="G39" s="46">
        <v>0</v>
      </c>
      <c r="H39" s="46">
        <v>0</v>
      </c>
      <c r="I39" s="46">
        <v>118622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192206</v>
      </c>
      <c r="O39" s="47">
        <f t="shared" si="1"/>
        <v>24.512944777451857</v>
      </c>
      <c r="P39" s="9"/>
    </row>
    <row r="40" spans="1:119">
      <c r="A40" s="12"/>
      <c r="B40" s="25">
        <v>361.3</v>
      </c>
      <c r="C40" s="20" t="s">
        <v>56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291744</v>
      </c>
      <c r="L40" s="46">
        <v>0</v>
      </c>
      <c r="M40" s="46">
        <v>0</v>
      </c>
      <c r="N40" s="46">
        <f t="shared" si="9"/>
        <v>291744</v>
      </c>
      <c r="O40" s="47">
        <f t="shared" si="1"/>
        <v>37.207499043489349</v>
      </c>
      <c r="P40" s="9"/>
    </row>
    <row r="41" spans="1:119">
      <c r="A41" s="12"/>
      <c r="B41" s="25">
        <v>362</v>
      </c>
      <c r="C41" s="20" t="s">
        <v>105</v>
      </c>
      <c r="D41" s="46">
        <v>52740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52740</v>
      </c>
      <c r="O41" s="47">
        <f t="shared" si="1"/>
        <v>6.7261828848361178</v>
      </c>
      <c r="P41" s="9"/>
    </row>
    <row r="42" spans="1:119">
      <c r="A42" s="12"/>
      <c r="B42" s="25">
        <v>364</v>
      </c>
      <c r="C42" s="20" t="s">
        <v>119</v>
      </c>
      <c r="D42" s="46">
        <v>12079</v>
      </c>
      <c r="E42" s="46">
        <v>0</v>
      </c>
      <c r="F42" s="46">
        <v>0</v>
      </c>
      <c r="G42" s="46">
        <v>0</v>
      </c>
      <c r="H42" s="46">
        <v>0</v>
      </c>
      <c r="I42" s="46">
        <v>27190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39269</v>
      </c>
      <c r="O42" s="47">
        <f t="shared" si="1"/>
        <v>5.0081622242060959</v>
      </c>
      <c r="P42" s="9"/>
    </row>
    <row r="43" spans="1:119">
      <c r="A43" s="12"/>
      <c r="B43" s="25">
        <v>368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369878</v>
      </c>
      <c r="L43" s="46">
        <v>0</v>
      </c>
      <c r="M43" s="46">
        <v>0</v>
      </c>
      <c r="N43" s="46">
        <f t="shared" si="9"/>
        <v>369878</v>
      </c>
      <c r="O43" s="47">
        <f t="shared" si="1"/>
        <v>47.172299451600558</v>
      </c>
      <c r="P43" s="9"/>
    </row>
    <row r="44" spans="1:119">
      <c r="A44" s="12"/>
      <c r="B44" s="25">
        <v>369.9</v>
      </c>
      <c r="C44" s="20" t="s">
        <v>59</v>
      </c>
      <c r="D44" s="46">
        <v>131894</v>
      </c>
      <c r="E44" s="46">
        <v>45956</v>
      </c>
      <c r="F44" s="46">
        <v>0</v>
      </c>
      <c r="G44" s="46">
        <v>0</v>
      </c>
      <c r="H44" s="46">
        <v>0</v>
      </c>
      <c r="I44" s="46">
        <v>56908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234758</v>
      </c>
      <c r="O44" s="47">
        <f t="shared" si="1"/>
        <v>29.93980359648004</v>
      </c>
      <c r="P44" s="9"/>
    </row>
    <row r="45" spans="1:119" ht="15.75">
      <c r="A45" s="29" t="s">
        <v>38</v>
      </c>
      <c r="B45" s="30"/>
      <c r="C45" s="31"/>
      <c r="D45" s="32">
        <f t="shared" ref="D45:M45" si="11">SUM(D46:D46)</f>
        <v>997277</v>
      </c>
      <c r="E45" s="32">
        <f t="shared" si="11"/>
        <v>0</v>
      </c>
      <c r="F45" s="32">
        <f t="shared" si="11"/>
        <v>0</v>
      </c>
      <c r="G45" s="32">
        <f t="shared" si="11"/>
        <v>273024</v>
      </c>
      <c r="H45" s="32">
        <f t="shared" si="11"/>
        <v>0</v>
      </c>
      <c r="I45" s="32">
        <f t="shared" si="11"/>
        <v>27695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1297996</v>
      </c>
      <c r="O45" s="45">
        <f t="shared" si="1"/>
        <v>165.53959954087489</v>
      </c>
      <c r="P45" s="9"/>
    </row>
    <row r="46" spans="1:119" ht="15.75" thickBot="1">
      <c r="A46" s="12"/>
      <c r="B46" s="25">
        <v>381</v>
      </c>
      <c r="C46" s="20" t="s">
        <v>60</v>
      </c>
      <c r="D46" s="46">
        <v>997277</v>
      </c>
      <c r="E46" s="46">
        <v>0</v>
      </c>
      <c r="F46" s="46">
        <v>0</v>
      </c>
      <c r="G46" s="46">
        <v>273024</v>
      </c>
      <c r="H46" s="46">
        <v>0</v>
      </c>
      <c r="I46" s="46">
        <v>27695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1297996</v>
      </c>
      <c r="O46" s="47">
        <f t="shared" si="1"/>
        <v>165.53959954087489</v>
      </c>
      <c r="P46" s="9"/>
    </row>
    <row r="47" spans="1:119" ht="16.5" thickBot="1">
      <c r="A47" s="14" t="s">
        <v>51</v>
      </c>
      <c r="B47" s="23"/>
      <c r="C47" s="22"/>
      <c r="D47" s="15">
        <f t="shared" ref="D47:M47" si="12">SUM(D5,D13,D16,D23,D33,D38,D45)</f>
        <v>7379862</v>
      </c>
      <c r="E47" s="15">
        <f t="shared" si="12"/>
        <v>396656</v>
      </c>
      <c r="F47" s="15">
        <f t="shared" si="12"/>
        <v>0</v>
      </c>
      <c r="G47" s="15">
        <f t="shared" si="12"/>
        <v>273024</v>
      </c>
      <c r="H47" s="15">
        <f t="shared" si="12"/>
        <v>0</v>
      </c>
      <c r="I47" s="15">
        <f t="shared" si="12"/>
        <v>17985732</v>
      </c>
      <c r="J47" s="15">
        <f t="shared" si="12"/>
        <v>453497</v>
      </c>
      <c r="K47" s="15">
        <f t="shared" si="12"/>
        <v>661622</v>
      </c>
      <c r="L47" s="15">
        <f t="shared" si="12"/>
        <v>0</v>
      </c>
      <c r="M47" s="15">
        <f t="shared" si="12"/>
        <v>0</v>
      </c>
      <c r="N47" s="15">
        <f t="shared" si="9"/>
        <v>27150393</v>
      </c>
      <c r="O47" s="38">
        <f t="shared" si="1"/>
        <v>3462.6186710878715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136</v>
      </c>
      <c r="M49" s="48"/>
      <c r="N49" s="48"/>
      <c r="O49" s="43">
        <v>7841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83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3249976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3249976</v>
      </c>
      <c r="O5" s="33">
        <f t="shared" ref="O5:O51" si="1">(N5/O$53)</f>
        <v>415.97030590042237</v>
      </c>
      <c r="P5" s="6"/>
    </row>
    <row r="6" spans="1:133">
      <c r="A6" s="12"/>
      <c r="B6" s="25">
        <v>311</v>
      </c>
      <c r="C6" s="20" t="s">
        <v>2</v>
      </c>
      <c r="D6" s="46">
        <v>1387626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1387626</v>
      </c>
      <c r="O6" s="47">
        <f t="shared" si="1"/>
        <v>177.60476129527711</v>
      </c>
      <c r="P6" s="9"/>
    </row>
    <row r="7" spans="1:133">
      <c r="A7" s="12"/>
      <c r="B7" s="25">
        <v>312.10000000000002</v>
      </c>
      <c r="C7" s="20" t="s">
        <v>10</v>
      </c>
      <c r="D7" s="46">
        <v>402963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402963</v>
      </c>
      <c r="O7" s="47">
        <f t="shared" si="1"/>
        <v>51.575963138359143</v>
      </c>
      <c r="P7" s="9"/>
    </row>
    <row r="8" spans="1:133">
      <c r="A8" s="12"/>
      <c r="B8" s="25">
        <v>312.60000000000002</v>
      </c>
      <c r="C8" s="20" t="s">
        <v>11</v>
      </c>
      <c r="D8" s="46">
        <v>884293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884293</v>
      </c>
      <c r="O8" s="47">
        <f t="shared" si="1"/>
        <v>113.18226033533854</v>
      </c>
      <c r="P8" s="9"/>
    </row>
    <row r="9" spans="1:133">
      <c r="A9" s="12"/>
      <c r="B9" s="25">
        <v>314.3</v>
      </c>
      <c r="C9" s="20" t="s">
        <v>12</v>
      </c>
      <c r="D9" s="46">
        <v>112414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112414</v>
      </c>
      <c r="O9" s="47">
        <f t="shared" si="1"/>
        <v>14.38807116344554</v>
      </c>
      <c r="P9" s="9"/>
    </row>
    <row r="10" spans="1:133">
      <c r="A10" s="12"/>
      <c r="B10" s="25">
        <v>314.89999999999998</v>
      </c>
      <c r="C10" s="20" t="s">
        <v>13</v>
      </c>
      <c r="D10" s="46">
        <v>55176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55176</v>
      </c>
      <c r="O10" s="47">
        <f t="shared" si="1"/>
        <v>7.0620760271342631</v>
      </c>
      <c r="P10" s="9"/>
    </row>
    <row r="11" spans="1:133">
      <c r="A11" s="12"/>
      <c r="B11" s="25">
        <v>315</v>
      </c>
      <c r="C11" s="20" t="s">
        <v>110</v>
      </c>
      <c r="D11" s="46">
        <v>367671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367671</v>
      </c>
      <c r="O11" s="47">
        <f t="shared" si="1"/>
        <v>47.058876231921154</v>
      </c>
      <c r="P11" s="9"/>
    </row>
    <row r="12" spans="1:133">
      <c r="A12" s="12"/>
      <c r="B12" s="25">
        <v>316</v>
      </c>
      <c r="C12" s="20" t="s">
        <v>111</v>
      </c>
      <c r="D12" s="46">
        <v>39833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39833</v>
      </c>
      <c r="O12" s="47">
        <f t="shared" si="1"/>
        <v>5.0982977089466273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8676</v>
      </c>
      <c r="E13" s="32">
        <f t="shared" si="3"/>
        <v>344359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353035</v>
      </c>
      <c r="O13" s="45">
        <f t="shared" si="1"/>
        <v>45.185588122360166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344359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344359</v>
      </c>
      <c r="O14" s="47">
        <f t="shared" si="1"/>
        <v>44.075131191603738</v>
      </c>
      <c r="P14" s="9"/>
    </row>
    <row r="15" spans="1:133">
      <c r="A15" s="12"/>
      <c r="B15" s="25">
        <v>323.89999999999998</v>
      </c>
      <c r="C15" s="20" t="s">
        <v>72</v>
      </c>
      <c r="D15" s="46">
        <v>8676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8676</v>
      </c>
      <c r="O15" s="47">
        <f t="shared" si="1"/>
        <v>1.1104569307564316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SUM(D17:D26)</f>
        <v>882103</v>
      </c>
      <c r="E16" s="32">
        <f t="shared" si="5"/>
        <v>92661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1571731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2546495</v>
      </c>
      <c r="O16" s="45">
        <f t="shared" si="1"/>
        <v>325.93050044797133</v>
      </c>
      <c r="P16" s="10"/>
    </row>
    <row r="17" spans="1:16">
      <c r="A17" s="12"/>
      <c r="B17" s="25">
        <v>331.1</v>
      </c>
      <c r="C17" s="20" t="s">
        <v>17</v>
      </c>
      <c r="D17" s="46">
        <v>94145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94145</v>
      </c>
      <c r="O17" s="47">
        <f t="shared" si="1"/>
        <v>12.049788813515935</v>
      </c>
      <c r="P17" s="9"/>
    </row>
    <row r="18" spans="1:16">
      <c r="A18" s="12"/>
      <c r="B18" s="25">
        <v>331.2</v>
      </c>
      <c r="C18" s="20" t="s">
        <v>100</v>
      </c>
      <c r="D18" s="46">
        <v>6000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6000</v>
      </c>
      <c r="O18" s="47">
        <f t="shared" si="1"/>
        <v>0.76795085114552664</v>
      </c>
      <c r="P18" s="9"/>
    </row>
    <row r="19" spans="1:16">
      <c r="A19" s="12"/>
      <c r="B19" s="25">
        <v>331.35</v>
      </c>
      <c r="C19" s="20" t="s">
        <v>130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1571731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1571731</v>
      </c>
      <c r="O19" s="47">
        <f t="shared" si="1"/>
        <v>201.16869320363497</v>
      </c>
      <c r="P19" s="9"/>
    </row>
    <row r="20" spans="1:16">
      <c r="A20" s="12"/>
      <c r="B20" s="25">
        <v>331.5</v>
      </c>
      <c r="C20" s="20" t="s">
        <v>19</v>
      </c>
      <c r="D20" s="46">
        <v>0</v>
      </c>
      <c r="E20" s="46">
        <v>92661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92661</v>
      </c>
      <c r="O20" s="47">
        <f t="shared" si="1"/>
        <v>11.859848969665942</v>
      </c>
      <c r="P20" s="9"/>
    </row>
    <row r="21" spans="1:16">
      <c r="A21" s="12"/>
      <c r="B21" s="25">
        <v>335.12</v>
      </c>
      <c r="C21" s="20" t="s">
        <v>112</v>
      </c>
      <c r="D21" s="46">
        <v>243404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243404</v>
      </c>
      <c r="O21" s="47">
        <f t="shared" si="1"/>
        <v>31.153718162037631</v>
      </c>
      <c r="P21" s="9"/>
    </row>
    <row r="22" spans="1:16">
      <c r="A22" s="12"/>
      <c r="B22" s="25">
        <v>335.14</v>
      </c>
      <c r="C22" s="20" t="s">
        <v>113</v>
      </c>
      <c r="D22" s="46">
        <v>1928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1928</v>
      </c>
      <c r="O22" s="47">
        <f t="shared" si="1"/>
        <v>0.24676820683476258</v>
      </c>
      <c r="P22" s="9"/>
    </row>
    <row r="23" spans="1:16">
      <c r="A23" s="12"/>
      <c r="B23" s="25">
        <v>335.15</v>
      </c>
      <c r="C23" s="20" t="s">
        <v>114</v>
      </c>
      <c r="D23" s="46">
        <v>7747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7747</v>
      </c>
      <c r="O23" s="47">
        <f t="shared" si="1"/>
        <v>0.99155254063739917</v>
      </c>
      <c r="P23" s="9"/>
    </row>
    <row r="24" spans="1:16">
      <c r="A24" s="12"/>
      <c r="B24" s="25">
        <v>335.18</v>
      </c>
      <c r="C24" s="20" t="s">
        <v>115</v>
      </c>
      <c r="D24" s="46">
        <v>419894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419894</v>
      </c>
      <c r="O24" s="47">
        <f t="shared" si="1"/>
        <v>53.742992448483299</v>
      </c>
      <c r="P24" s="9"/>
    </row>
    <row r="25" spans="1:16">
      <c r="A25" s="12"/>
      <c r="B25" s="25">
        <v>335.49</v>
      </c>
      <c r="C25" s="20" t="s">
        <v>27</v>
      </c>
      <c r="D25" s="46">
        <v>99985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99985</v>
      </c>
      <c r="O25" s="47">
        <f t="shared" si="1"/>
        <v>12.797260975297581</v>
      </c>
      <c r="P25" s="9"/>
    </row>
    <row r="26" spans="1:16">
      <c r="A26" s="12"/>
      <c r="B26" s="25">
        <v>338</v>
      </c>
      <c r="C26" s="20" t="s">
        <v>30</v>
      </c>
      <c r="D26" s="46">
        <v>9000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9000</v>
      </c>
      <c r="O26" s="47">
        <f t="shared" si="1"/>
        <v>1.1519262767182901</v>
      </c>
      <c r="P26" s="9"/>
    </row>
    <row r="27" spans="1:16" ht="15.75">
      <c r="A27" s="29" t="s">
        <v>36</v>
      </c>
      <c r="B27" s="30"/>
      <c r="C27" s="31"/>
      <c r="D27" s="32">
        <f t="shared" ref="D27:M27" si="6">SUM(D28:D36)</f>
        <v>749607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17841471</v>
      </c>
      <c r="J27" s="32">
        <f t="shared" si="6"/>
        <v>453497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19044575</v>
      </c>
      <c r="O27" s="45">
        <f t="shared" si="1"/>
        <v>2437.5495968258033</v>
      </c>
      <c r="P27" s="10"/>
    </row>
    <row r="28" spans="1:16">
      <c r="A28" s="12"/>
      <c r="B28" s="25">
        <v>341.2</v>
      </c>
      <c r="C28" s="20" t="s">
        <v>116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453497</v>
      </c>
      <c r="K28" s="46">
        <v>0</v>
      </c>
      <c r="L28" s="46">
        <v>0</v>
      </c>
      <c r="M28" s="46">
        <v>0</v>
      </c>
      <c r="N28" s="46">
        <f t="shared" ref="N28:N36" si="7">SUM(D28:M28)</f>
        <v>453497</v>
      </c>
      <c r="O28" s="47">
        <f t="shared" si="1"/>
        <v>58.043901190323822</v>
      </c>
      <c r="P28" s="9"/>
    </row>
    <row r="29" spans="1:16">
      <c r="A29" s="12"/>
      <c r="B29" s="25">
        <v>341.3</v>
      </c>
      <c r="C29" s="20" t="s">
        <v>117</v>
      </c>
      <c r="D29" s="46">
        <v>256541</v>
      </c>
      <c r="E29" s="46">
        <v>0</v>
      </c>
      <c r="F29" s="46">
        <v>0</v>
      </c>
      <c r="G29" s="46">
        <v>0</v>
      </c>
      <c r="H29" s="46">
        <v>0</v>
      </c>
      <c r="I29" s="46">
        <v>12751745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13008286</v>
      </c>
      <c r="O29" s="47">
        <f t="shared" si="1"/>
        <v>1664.9540509407398</v>
      </c>
      <c r="P29" s="9"/>
    </row>
    <row r="30" spans="1:16">
      <c r="A30" s="12"/>
      <c r="B30" s="25">
        <v>341.9</v>
      </c>
      <c r="C30" s="20" t="s">
        <v>118</v>
      </c>
      <c r="D30" s="46">
        <v>100783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100783</v>
      </c>
      <c r="O30" s="47">
        <f t="shared" si="1"/>
        <v>12.899398438499937</v>
      </c>
      <c r="P30" s="9"/>
    </row>
    <row r="31" spans="1:16">
      <c r="A31" s="12"/>
      <c r="B31" s="25">
        <v>343.3</v>
      </c>
      <c r="C31" s="20" t="s">
        <v>42</v>
      </c>
      <c r="D31" s="46">
        <v>127433</v>
      </c>
      <c r="E31" s="46">
        <v>0</v>
      </c>
      <c r="F31" s="46">
        <v>0</v>
      </c>
      <c r="G31" s="46">
        <v>0</v>
      </c>
      <c r="H31" s="46">
        <v>0</v>
      </c>
      <c r="I31" s="46">
        <v>1786532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1913965</v>
      </c>
      <c r="O31" s="47">
        <f t="shared" si="1"/>
        <v>244.97184180212466</v>
      </c>
      <c r="P31" s="9"/>
    </row>
    <row r="32" spans="1:16">
      <c r="A32" s="12"/>
      <c r="B32" s="25">
        <v>343.4</v>
      </c>
      <c r="C32" s="20" t="s">
        <v>43</v>
      </c>
      <c r="D32" s="46">
        <v>62226</v>
      </c>
      <c r="E32" s="46">
        <v>0</v>
      </c>
      <c r="F32" s="46">
        <v>0</v>
      </c>
      <c r="G32" s="46">
        <v>0</v>
      </c>
      <c r="H32" s="46">
        <v>0</v>
      </c>
      <c r="I32" s="46">
        <v>739792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802018</v>
      </c>
      <c r="O32" s="47">
        <f t="shared" si="1"/>
        <v>102.6517342890055</v>
      </c>
      <c r="P32" s="9"/>
    </row>
    <row r="33" spans="1:16">
      <c r="A33" s="12"/>
      <c r="B33" s="25">
        <v>343.5</v>
      </c>
      <c r="C33" s="20" t="s">
        <v>44</v>
      </c>
      <c r="D33" s="46">
        <v>146041</v>
      </c>
      <c r="E33" s="46">
        <v>0</v>
      </c>
      <c r="F33" s="46">
        <v>0</v>
      </c>
      <c r="G33" s="46">
        <v>0</v>
      </c>
      <c r="H33" s="46">
        <v>0</v>
      </c>
      <c r="I33" s="46">
        <v>2413021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2559062</v>
      </c>
      <c r="O33" s="47">
        <f t="shared" si="1"/>
        <v>327.53897350569565</v>
      </c>
      <c r="P33" s="9"/>
    </row>
    <row r="34" spans="1:16">
      <c r="A34" s="12"/>
      <c r="B34" s="25">
        <v>343.6</v>
      </c>
      <c r="C34" s="20" t="s">
        <v>103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150381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150381</v>
      </c>
      <c r="O34" s="47">
        <f t="shared" si="1"/>
        <v>19.247536157685907</v>
      </c>
      <c r="P34" s="9"/>
    </row>
    <row r="35" spans="1:16">
      <c r="A35" s="12"/>
      <c r="B35" s="25">
        <v>347.2</v>
      </c>
      <c r="C35" s="20" t="s">
        <v>48</v>
      </c>
      <c r="D35" s="46">
        <v>14995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14995</v>
      </c>
      <c r="O35" s="47">
        <f t="shared" si="1"/>
        <v>1.9192371688211955</v>
      </c>
      <c r="P35" s="9"/>
    </row>
    <row r="36" spans="1:16">
      <c r="A36" s="12"/>
      <c r="B36" s="25">
        <v>347.4</v>
      </c>
      <c r="C36" s="20" t="s">
        <v>50</v>
      </c>
      <c r="D36" s="46">
        <v>41588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41588</v>
      </c>
      <c r="O36" s="47">
        <f t="shared" si="1"/>
        <v>5.3229233329066936</v>
      </c>
      <c r="P36" s="9"/>
    </row>
    <row r="37" spans="1:16" ht="15.75">
      <c r="A37" s="29" t="s">
        <v>37</v>
      </c>
      <c r="B37" s="30"/>
      <c r="C37" s="31"/>
      <c r="D37" s="32">
        <f t="shared" ref="D37:M37" si="8">SUM(D38:D41)</f>
        <v>853955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51" si="9">SUM(D37:M37)</f>
        <v>853955</v>
      </c>
      <c r="O37" s="45">
        <f t="shared" si="1"/>
        <v>109.29924484832971</v>
      </c>
      <c r="P37" s="10"/>
    </row>
    <row r="38" spans="1:16">
      <c r="A38" s="13"/>
      <c r="B38" s="39">
        <v>351.1</v>
      </c>
      <c r="C38" s="21" t="s">
        <v>53</v>
      </c>
      <c r="D38" s="46">
        <v>13076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13076</v>
      </c>
      <c r="O38" s="47">
        <f t="shared" si="1"/>
        <v>1.6736208882631511</v>
      </c>
      <c r="P38" s="9"/>
    </row>
    <row r="39" spans="1:16">
      <c r="A39" s="13"/>
      <c r="B39" s="39">
        <v>351.5</v>
      </c>
      <c r="C39" s="21" t="s">
        <v>92</v>
      </c>
      <c r="D39" s="46">
        <v>752412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752412</v>
      </c>
      <c r="O39" s="47">
        <f t="shared" si="1"/>
        <v>96.302572635351339</v>
      </c>
      <c r="P39" s="9"/>
    </row>
    <row r="40" spans="1:16">
      <c r="A40" s="13"/>
      <c r="B40" s="39">
        <v>354</v>
      </c>
      <c r="C40" s="21" t="s">
        <v>54</v>
      </c>
      <c r="D40" s="46">
        <v>17681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17681</v>
      </c>
      <c r="O40" s="47">
        <f t="shared" si="1"/>
        <v>2.263023166517343</v>
      </c>
      <c r="P40" s="9"/>
    </row>
    <row r="41" spans="1:16">
      <c r="A41" s="13"/>
      <c r="B41" s="39">
        <v>355</v>
      </c>
      <c r="C41" s="21" t="s">
        <v>93</v>
      </c>
      <c r="D41" s="46">
        <v>70786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70786</v>
      </c>
      <c r="O41" s="47">
        <f t="shared" si="1"/>
        <v>9.0600281581978752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124073</v>
      </c>
      <c r="E42" s="32">
        <f t="shared" si="10"/>
        <v>46862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200532</v>
      </c>
      <c r="J42" s="32">
        <f t="shared" si="10"/>
        <v>0</v>
      </c>
      <c r="K42" s="32">
        <f t="shared" si="10"/>
        <v>674319</v>
      </c>
      <c r="L42" s="32">
        <f t="shared" si="10"/>
        <v>0</v>
      </c>
      <c r="M42" s="32">
        <f t="shared" si="10"/>
        <v>0</v>
      </c>
      <c r="N42" s="32">
        <f t="shared" si="9"/>
        <v>1045786</v>
      </c>
      <c r="O42" s="45">
        <f t="shared" si="1"/>
        <v>133.85204146934595</v>
      </c>
      <c r="P42" s="10"/>
    </row>
    <row r="43" spans="1:16">
      <c r="A43" s="12"/>
      <c r="B43" s="25">
        <v>361.1</v>
      </c>
      <c r="C43" s="20" t="s">
        <v>55</v>
      </c>
      <c r="D43" s="46">
        <v>36432</v>
      </c>
      <c r="E43" s="46">
        <v>0</v>
      </c>
      <c r="F43" s="46">
        <v>0</v>
      </c>
      <c r="G43" s="46">
        <v>0</v>
      </c>
      <c r="H43" s="46">
        <v>0</v>
      </c>
      <c r="I43" s="46">
        <v>86674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123106</v>
      </c>
      <c r="O43" s="47">
        <f t="shared" si="1"/>
        <v>15.756559580186869</v>
      </c>
      <c r="P43" s="9"/>
    </row>
    <row r="44" spans="1:16">
      <c r="A44" s="12"/>
      <c r="B44" s="25">
        <v>361.3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362248</v>
      </c>
      <c r="L44" s="46">
        <v>0</v>
      </c>
      <c r="M44" s="46">
        <v>0</v>
      </c>
      <c r="N44" s="46">
        <f t="shared" si="9"/>
        <v>362248</v>
      </c>
      <c r="O44" s="47">
        <f t="shared" si="1"/>
        <v>46.364776654294126</v>
      </c>
      <c r="P44" s="9"/>
    </row>
    <row r="45" spans="1:16">
      <c r="A45" s="12"/>
      <c r="B45" s="25">
        <v>362</v>
      </c>
      <c r="C45" s="20" t="s">
        <v>105</v>
      </c>
      <c r="D45" s="46">
        <v>42740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42740</v>
      </c>
      <c r="O45" s="47">
        <f t="shared" si="1"/>
        <v>5.470369896326635</v>
      </c>
      <c r="P45" s="9"/>
    </row>
    <row r="46" spans="1:16">
      <c r="A46" s="12"/>
      <c r="B46" s="25">
        <v>364</v>
      </c>
      <c r="C46" s="20" t="s">
        <v>119</v>
      </c>
      <c r="D46" s="46">
        <v>20223</v>
      </c>
      <c r="E46" s="46">
        <v>0</v>
      </c>
      <c r="F46" s="46">
        <v>0</v>
      </c>
      <c r="G46" s="46">
        <v>0</v>
      </c>
      <c r="H46" s="46">
        <v>0</v>
      </c>
      <c r="I46" s="46">
        <v>6703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26926</v>
      </c>
      <c r="O46" s="47">
        <f t="shared" si="1"/>
        <v>3.4463074363240751</v>
      </c>
      <c r="P46" s="9"/>
    </row>
    <row r="47" spans="1:16">
      <c r="A47" s="12"/>
      <c r="B47" s="25">
        <v>368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312071</v>
      </c>
      <c r="L47" s="46">
        <v>0</v>
      </c>
      <c r="M47" s="46">
        <v>0</v>
      </c>
      <c r="N47" s="46">
        <f t="shared" si="9"/>
        <v>312071</v>
      </c>
      <c r="O47" s="47">
        <f t="shared" si="1"/>
        <v>39.94253167797261</v>
      </c>
      <c r="P47" s="9"/>
    </row>
    <row r="48" spans="1:16">
      <c r="A48" s="12"/>
      <c r="B48" s="25">
        <v>369.9</v>
      </c>
      <c r="C48" s="20" t="s">
        <v>59</v>
      </c>
      <c r="D48" s="46">
        <v>24678</v>
      </c>
      <c r="E48" s="46">
        <v>46862</v>
      </c>
      <c r="F48" s="46">
        <v>0</v>
      </c>
      <c r="G48" s="46">
        <v>0</v>
      </c>
      <c r="H48" s="46">
        <v>0</v>
      </c>
      <c r="I48" s="46">
        <v>107155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178695</v>
      </c>
      <c r="O48" s="47">
        <f t="shared" si="1"/>
        <v>22.87149622424165</v>
      </c>
      <c r="P48" s="9"/>
    </row>
    <row r="49" spans="1:119" ht="15.75">
      <c r="A49" s="29" t="s">
        <v>38</v>
      </c>
      <c r="B49" s="30"/>
      <c r="C49" s="31"/>
      <c r="D49" s="32">
        <f t="shared" ref="D49:M49" si="11">SUM(D50:D50)</f>
        <v>997277</v>
      </c>
      <c r="E49" s="32">
        <f t="shared" si="11"/>
        <v>78000</v>
      </c>
      <c r="F49" s="32">
        <f t="shared" si="11"/>
        <v>0</v>
      </c>
      <c r="G49" s="32">
        <f t="shared" si="11"/>
        <v>359072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1434349</v>
      </c>
      <c r="O49" s="45">
        <f t="shared" si="1"/>
        <v>183.58492256495583</v>
      </c>
      <c r="P49" s="9"/>
    </row>
    <row r="50" spans="1:119" ht="15.75" thickBot="1">
      <c r="A50" s="12"/>
      <c r="B50" s="25">
        <v>381</v>
      </c>
      <c r="C50" s="20" t="s">
        <v>60</v>
      </c>
      <c r="D50" s="46">
        <v>997277</v>
      </c>
      <c r="E50" s="46">
        <v>78000</v>
      </c>
      <c r="F50" s="46">
        <v>0</v>
      </c>
      <c r="G50" s="46">
        <v>359072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1434349</v>
      </c>
      <c r="O50" s="47">
        <f t="shared" si="1"/>
        <v>183.58492256495583</v>
      </c>
      <c r="P50" s="9"/>
    </row>
    <row r="51" spans="1:119" ht="16.5" thickBot="1">
      <c r="A51" s="14" t="s">
        <v>51</v>
      </c>
      <c r="B51" s="23"/>
      <c r="C51" s="22"/>
      <c r="D51" s="15">
        <f t="shared" ref="D51:M51" si="12">SUM(D5,D13,D16,D27,D37,D42,D49)</f>
        <v>6865667</v>
      </c>
      <c r="E51" s="15">
        <f t="shared" si="12"/>
        <v>561882</v>
      </c>
      <c r="F51" s="15">
        <f t="shared" si="12"/>
        <v>0</v>
      </c>
      <c r="G51" s="15">
        <f t="shared" si="12"/>
        <v>359072</v>
      </c>
      <c r="H51" s="15">
        <f t="shared" si="12"/>
        <v>0</v>
      </c>
      <c r="I51" s="15">
        <f t="shared" si="12"/>
        <v>19613734</v>
      </c>
      <c r="J51" s="15">
        <f t="shared" si="12"/>
        <v>453497</v>
      </c>
      <c r="K51" s="15">
        <f t="shared" si="12"/>
        <v>674319</v>
      </c>
      <c r="L51" s="15">
        <f t="shared" si="12"/>
        <v>0</v>
      </c>
      <c r="M51" s="15">
        <f t="shared" si="12"/>
        <v>0</v>
      </c>
      <c r="N51" s="15">
        <f t="shared" si="9"/>
        <v>28528171</v>
      </c>
      <c r="O51" s="38">
        <f t="shared" si="1"/>
        <v>3651.3722001791884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134</v>
      </c>
      <c r="M53" s="48"/>
      <c r="N53" s="48"/>
      <c r="O53" s="43">
        <v>7813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3045480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3045480</v>
      </c>
      <c r="O5" s="33">
        <f t="shared" ref="O5:O36" si="1">(N5/O$55)</f>
        <v>399.93171372291528</v>
      </c>
      <c r="P5" s="6"/>
    </row>
    <row r="6" spans="1:133">
      <c r="A6" s="12"/>
      <c r="B6" s="25">
        <v>311</v>
      </c>
      <c r="C6" s="20" t="s">
        <v>2</v>
      </c>
      <c r="D6" s="46">
        <v>1299092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1299092</v>
      </c>
      <c r="O6" s="47">
        <f t="shared" si="1"/>
        <v>170.59645436638215</v>
      </c>
      <c r="P6" s="9"/>
    </row>
    <row r="7" spans="1:133">
      <c r="A7" s="12"/>
      <c r="B7" s="25">
        <v>312.10000000000002</v>
      </c>
      <c r="C7" s="20" t="s">
        <v>10</v>
      </c>
      <c r="D7" s="46">
        <v>298061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298061</v>
      </c>
      <c r="O7" s="47">
        <f t="shared" si="1"/>
        <v>39.141300065659884</v>
      </c>
      <c r="P7" s="9"/>
    </row>
    <row r="8" spans="1:133">
      <c r="A8" s="12"/>
      <c r="B8" s="25">
        <v>312.60000000000002</v>
      </c>
      <c r="C8" s="20" t="s">
        <v>11</v>
      </c>
      <c r="D8" s="46">
        <v>888315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888315</v>
      </c>
      <c r="O8" s="47">
        <f t="shared" si="1"/>
        <v>116.65331582403152</v>
      </c>
      <c r="P8" s="9"/>
    </row>
    <row r="9" spans="1:133">
      <c r="A9" s="12"/>
      <c r="B9" s="25">
        <v>314.3</v>
      </c>
      <c r="C9" s="20" t="s">
        <v>12</v>
      </c>
      <c r="D9" s="46">
        <v>111221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111221</v>
      </c>
      <c r="O9" s="47">
        <f t="shared" si="1"/>
        <v>14.605515430072225</v>
      </c>
      <c r="P9" s="9"/>
    </row>
    <row r="10" spans="1:133">
      <c r="A10" s="12"/>
      <c r="B10" s="25">
        <v>314.89999999999998</v>
      </c>
      <c r="C10" s="20" t="s">
        <v>13</v>
      </c>
      <c r="D10" s="46">
        <v>46711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46711</v>
      </c>
      <c r="O10" s="47">
        <f t="shared" si="1"/>
        <v>6.1340774786605383</v>
      </c>
      <c r="P10" s="9"/>
    </row>
    <row r="11" spans="1:133">
      <c r="A11" s="12"/>
      <c r="B11" s="25">
        <v>315</v>
      </c>
      <c r="C11" s="20" t="s">
        <v>110</v>
      </c>
      <c r="D11" s="46">
        <v>366690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366690</v>
      </c>
      <c r="O11" s="47">
        <f t="shared" si="1"/>
        <v>48.153644123440579</v>
      </c>
      <c r="P11" s="9"/>
    </row>
    <row r="12" spans="1:133">
      <c r="A12" s="12"/>
      <c r="B12" s="25">
        <v>316</v>
      </c>
      <c r="C12" s="20" t="s">
        <v>111</v>
      </c>
      <c r="D12" s="46">
        <v>35390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35390</v>
      </c>
      <c r="O12" s="47">
        <f t="shared" si="1"/>
        <v>4.6474064346684179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6424</v>
      </c>
      <c r="E13" s="32">
        <f t="shared" si="3"/>
        <v>367032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373456</v>
      </c>
      <c r="O13" s="45">
        <f t="shared" si="1"/>
        <v>49.042153644123438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367032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367032</v>
      </c>
      <c r="O14" s="47">
        <f t="shared" si="1"/>
        <v>48.198555482600135</v>
      </c>
      <c r="P14" s="9"/>
    </row>
    <row r="15" spans="1:133">
      <c r="A15" s="12"/>
      <c r="B15" s="25">
        <v>323.89999999999998</v>
      </c>
      <c r="C15" s="20" t="s">
        <v>72</v>
      </c>
      <c r="D15" s="46">
        <v>6424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6424</v>
      </c>
      <c r="O15" s="47">
        <f t="shared" si="1"/>
        <v>0.84359816152330924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SUM(D17:D28)</f>
        <v>1528296</v>
      </c>
      <c r="E16" s="32">
        <f t="shared" si="5"/>
        <v>529522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935325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2993143</v>
      </c>
      <c r="O16" s="45">
        <f t="shared" si="1"/>
        <v>393.05883125410372</v>
      </c>
      <c r="P16" s="10"/>
    </row>
    <row r="17" spans="1:16">
      <c r="A17" s="12"/>
      <c r="B17" s="25">
        <v>331.1</v>
      </c>
      <c r="C17" s="20" t="s">
        <v>17</v>
      </c>
      <c r="D17" s="46">
        <v>16369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16369</v>
      </c>
      <c r="O17" s="47">
        <f t="shared" si="1"/>
        <v>2.1495732107682208</v>
      </c>
      <c r="P17" s="9"/>
    </row>
    <row r="18" spans="1:16">
      <c r="A18" s="12"/>
      <c r="B18" s="25">
        <v>331.2</v>
      </c>
      <c r="C18" s="20" t="s">
        <v>100</v>
      </c>
      <c r="D18" s="46">
        <v>5359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5359</v>
      </c>
      <c r="O18" s="47">
        <f t="shared" si="1"/>
        <v>0.70374261326329612</v>
      </c>
      <c r="P18" s="9"/>
    </row>
    <row r="19" spans="1:16">
      <c r="A19" s="12"/>
      <c r="B19" s="25">
        <v>331.35</v>
      </c>
      <c r="C19" s="20" t="s">
        <v>130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439586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439586</v>
      </c>
      <c r="O19" s="47">
        <f t="shared" si="1"/>
        <v>57.726329612606698</v>
      </c>
      <c r="P19" s="9"/>
    </row>
    <row r="20" spans="1:16">
      <c r="A20" s="12"/>
      <c r="B20" s="25">
        <v>331.39</v>
      </c>
      <c r="C20" s="20" t="s">
        <v>131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495739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495739</v>
      </c>
      <c r="O20" s="47">
        <f t="shared" si="1"/>
        <v>65.100328299409057</v>
      </c>
      <c r="P20" s="9"/>
    </row>
    <row r="21" spans="1:16">
      <c r="A21" s="12"/>
      <c r="B21" s="25">
        <v>331.5</v>
      </c>
      <c r="C21" s="20" t="s">
        <v>19</v>
      </c>
      <c r="D21" s="46">
        <v>0</v>
      </c>
      <c r="E21" s="46">
        <v>529522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529522</v>
      </c>
      <c r="O21" s="47">
        <f t="shared" si="1"/>
        <v>69.536703873933021</v>
      </c>
      <c r="P21" s="9"/>
    </row>
    <row r="22" spans="1:16">
      <c r="A22" s="12"/>
      <c r="B22" s="25">
        <v>334.1</v>
      </c>
      <c r="C22" s="20" t="s">
        <v>91</v>
      </c>
      <c r="D22" s="46">
        <v>255000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255000</v>
      </c>
      <c r="O22" s="47">
        <f t="shared" si="1"/>
        <v>33.4865397242285</v>
      </c>
      <c r="P22" s="9"/>
    </row>
    <row r="23" spans="1:16">
      <c r="A23" s="12"/>
      <c r="B23" s="25">
        <v>335.12</v>
      </c>
      <c r="C23" s="20" t="s">
        <v>112</v>
      </c>
      <c r="D23" s="46">
        <v>210924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210924</v>
      </c>
      <c r="O23" s="47">
        <f t="shared" si="1"/>
        <v>27.698489822718319</v>
      </c>
      <c r="P23" s="9"/>
    </row>
    <row r="24" spans="1:16">
      <c r="A24" s="12"/>
      <c r="B24" s="25">
        <v>335.14</v>
      </c>
      <c r="C24" s="20" t="s">
        <v>113</v>
      </c>
      <c r="D24" s="46">
        <v>2126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2126</v>
      </c>
      <c r="O24" s="47">
        <f t="shared" si="1"/>
        <v>0.27918581746552856</v>
      </c>
      <c r="P24" s="9"/>
    </row>
    <row r="25" spans="1:16">
      <c r="A25" s="12"/>
      <c r="B25" s="25">
        <v>335.15</v>
      </c>
      <c r="C25" s="20" t="s">
        <v>114</v>
      </c>
      <c r="D25" s="46">
        <v>4296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4296</v>
      </c>
      <c r="O25" s="47">
        <f t="shared" si="1"/>
        <v>0.56414970453053181</v>
      </c>
      <c r="P25" s="9"/>
    </row>
    <row r="26" spans="1:16">
      <c r="A26" s="12"/>
      <c r="B26" s="25">
        <v>335.18</v>
      </c>
      <c r="C26" s="20" t="s">
        <v>115</v>
      </c>
      <c r="D26" s="46">
        <v>413835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413835</v>
      </c>
      <c r="O26" s="47">
        <f t="shared" si="1"/>
        <v>54.344714379514116</v>
      </c>
      <c r="P26" s="9"/>
    </row>
    <row r="27" spans="1:16">
      <c r="A27" s="12"/>
      <c r="B27" s="25">
        <v>335.49</v>
      </c>
      <c r="C27" s="20" t="s">
        <v>27</v>
      </c>
      <c r="D27" s="46">
        <v>99122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99122</v>
      </c>
      <c r="O27" s="47">
        <f t="shared" si="1"/>
        <v>13.016677609980302</v>
      </c>
      <c r="P27" s="9"/>
    </row>
    <row r="28" spans="1:16">
      <c r="A28" s="12"/>
      <c r="B28" s="25">
        <v>338</v>
      </c>
      <c r="C28" s="20" t="s">
        <v>30</v>
      </c>
      <c r="D28" s="46">
        <v>521265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521265</v>
      </c>
      <c r="O28" s="47">
        <f t="shared" si="1"/>
        <v>68.452396585686145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SUM(D30:D38)</f>
        <v>775846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16652982</v>
      </c>
      <c r="J29" s="32">
        <f t="shared" si="6"/>
        <v>358509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17787337</v>
      </c>
      <c r="O29" s="45">
        <f t="shared" si="1"/>
        <v>2335.8288903479975</v>
      </c>
      <c r="P29" s="10"/>
    </row>
    <row r="30" spans="1:16">
      <c r="A30" s="12"/>
      <c r="B30" s="25">
        <v>341.2</v>
      </c>
      <c r="C30" s="20" t="s">
        <v>116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358509</v>
      </c>
      <c r="K30" s="46">
        <v>0</v>
      </c>
      <c r="L30" s="46">
        <v>0</v>
      </c>
      <c r="M30" s="46">
        <v>0</v>
      </c>
      <c r="N30" s="46">
        <f t="shared" ref="N30:N38" si="7">SUM(D30:M30)</f>
        <v>358509</v>
      </c>
      <c r="O30" s="47">
        <f t="shared" si="1"/>
        <v>47.079317137229154</v>
      </c>
      <c r="P30" s="9"/>
    </row>
    <row r="31" spans="1:16">
      <c r="A31" s="12"/>
      <c r="B31" s="25">
        <v>341.3</v>
      </c>
      <c r="C31" s="20" t="s">
        <v>117</v>
      </c>
      <c r="D31" s="46">
        <v>280186</v>
      </c>
      <c r="E31" s="46">
        <v>0</v>
      </c>
      <c r="F31" s="46">
        <v>0</v>
      </c>
      <c r="G31" s="46">
        <v>0</v>
      </c>
      <c r="H31" s="46">
        <v>0</v>
      </c>
      <c r="I31" s="46">
        <v>12386169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12666355</v>
      </c>
      <c r="O31" s="47">
        <f t="shared" si="1"/>
        <v>1663.3427445830598</v>
      </c>
      <c r="P31" s="9"/>
    </row>
    <row r="32" spans="1:16">
      <c r="A32" s="12"/>
      <c r="B32" s="25">
        <v>341.9</v>
      </c>
      <c r="C32" s="20" t="s">
        <v>118</v>
      </c>
      <c r="D32" s="46">
        <v>95285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95285</v>
      </c>
      <c r="O32" s="47">
        <f t="shared" si="1"/>
        <v>12.512803676953382</v>
      </c>
      <c r="P32" s="9"/>
    </row>
    <row r="33" spans="1:16">
      <c r="A33" s="12"/>
      <c r="B33" s="25">
        <v>343.3</v>
      </c>
      <c r="C33" s="20" t="s">
        <v>42</v>
      </c>
      <c r="D33" s="46">
        <v>139530</v>
      </c>
      <c r="E33" s="46">
        <v>0</v>
      </c>
      <c r="F33" s="46">
        <v>0</v>
      </c>
      <c r="G33" s="46">
        <v>0</v>
      </c>
      <c r="H33" s="46">
        <v>0</v>
      </c>
      <c r="I33" s="46">
        <v>1584628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1724158</v>
      </c>
      <c r="O33" s="47">
        <f t="shared" si="1"/>
        <v>226.41602101116217</v>
      </c>
      <c r="P33" s="9"/>
    </row>
    <row r="34" spans="1:16">
      <c r="A34" s="12"/>
      <c r="B34" s="25">
        <v>343.4</v>
      </c>
      <c r="C34" s="20" t="s">
        <v>43</v>
      </c>
      <c r="D34" s="46">
        <v>67725</v>
      </c>
      <c r="E34" s="46">
        <v>0</v>
      </c>
      <c r="F34" s="46">
        <v>0</v>
      </c>
      <c r="G34" s="46">
        <v>0</v>
      </c>
      <c r="H34" s="46">
        <v>0</v>
      </c>
      <c r="I34" s="46">
        <v>669536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737261</v>
      </c>
      <c r="O34" s="47">
        <f t="shared" si="1"/>
        <v>96.816940249507553</v>
      </c>
      <c r="P34" s="9"/>
    </row>
    <row r="35" spans="1:16">
      <c r="A35" s="12"/>
      <c r="B35" s="25">
        <v>343.5</v>
      </c>
      <c r="C35" s="20" t="s">
        <v>44</v>
      </c>
      <c r="D35" s="46">
        <v>159788</v>
      </c>
      <c r="E35" s="46">
        <v>0</v>
      </c>
      <c r="F35" s="46">
        <v>0</v>
      </c>
      <c r="G35" s="46">
        <v>0</v>
      </c>
      <c r="H35" s="46">
        <v>0</v>
      </c>
      <c r="I35" s="46">
        <v>1871114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2030902</v>
      </c>
      <c r="O35" s="47">
        <f t="shared" si="1"/>
        <v>266.69757058437295</v>
      </c>
      <c r="P35" s="9"/>
    </row>
    <row r="36" spans="1:16">
      <c r="A36" s="12"/>
      <c r="B36" s="25">
        <v>343.6</v>
      </c>
      <c r="C36" s="20" t="s">
        <v>103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141535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141535</v>
      </c>
      <c r="O36" s="47">
        <f t="shared" si="1"/>
        <v>18.58634274458306</v>
      </c>
      <c r="P36" s="9"/>
    </row>
    <row r="37" spans="1:16">
      <c r="A37" s="12"/>
      <c r="B37" s="25">
        <v>347.2</v>
      </c>
      <c r="C37" s="20" t="s">
        <v>48</v>
      </c>
      <c r="D37" s="46">
        <v>7325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7325</v>
      </c>
      <c r="O37" s="47">
        <f t="shared" ref="O37:O53" si="8">(N37/O$55)</f>
        <v>0.96191726854891657</v>
      </c>
      <c r="P37" s="9"/>
    </row>
    <row r="38" spans="1:16">
      <c r="A38" s="12"/>
      <c r="B38" s="25">
        <v>347.4</v>
      </c>
      <c r="C38" s="20" t="s">
        <v>50</v>
      </c>
      <c r="D38" s="46">
        <v>26007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26007</v>
      </c>
      <c r="O38" s="47">
        <f t="shared" si="8"/>
        <v>3.4152330925804333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SUM(D40:D43)</f>
        <v>751410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3" si="10">SUM(D39:M39)</f>
        <v>751410</v>
      </c>
      <c r="O39" s="45">
        <f t="shared" si="8"/>
        <v>98.674983585029551</v>
      </c>
      <c r="P39" s="10"/>
    </row>
    <row r="40" spans="1:16">
      <c r="A40" s="13"/>
      <c r="B40" s="39">
        <v>351.1</v>
      </c>
      <c r="C40" s="21" t="s">
        <v>53</v>
      </c>
      <c r="D40" s="46">
        <v>15201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15201</v>
      </c>
      <c r="O40" s="47">
        <f t="shared" si="8"/>
        <v>1.9961917268548917</v>
      </c>
      <c r="P40" s="9"/>
    </row>
    <row r="41" spans="1:16">
      <c r="A41" s="13"/>
      <c r="B41" s="39">
        <v>351.5</v>
      </c>
      <c r="C41" s="21" t="s">
        <v>92</v>
      </c>
      <c r="D41" s="46">
        <v>673820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673820</v>
      </c>
      <c r="O41" s="47">
        <f t="shared" si="8"/>
        <v>88.485883125410368</v>
      </c>
      <c r="P41" s="9"/>
    </row>
    <row r="42" spans="1:16">
      <c r="A42" s="13"/>
      <c r="B42" s="39">
        <v>354</v>
      </c>
      <c r="C42" s="21" t="s">
        <v>54</v>
      </c>
      <c r="D42" s="46">
        <v>10717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10717</v>
      </c>
      <c r="O42" s="47">
        <f t="shared" si="8"/>
        <v>1.4073539067629679</v>
      </c>
      <c r="P42" s="9"/>
    </row>
    <row r="43" spans="1:16">
      <c r="A43" s="13"/>
      <c r="B43" s="39">
        <v>355</v>
      </c>
      <c r="C43" s="21" t="s">
        <v>93</v>
      </c>
      <c r="D43" s="46">
        <v>51672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51672</v>
      </c>
      <c r="O43" s="47">
        <f t="shared" si="8"/>
        <v>6.785554826001313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99962</v>
      </c>
      <c r="E44" s="32">
        <f t="shared" si="11"/>
        <v>45904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379423</v>
      </c>
      <c r="J44" s="32">
        <f t="shared" si="11"/>
        <v>0</v>
      </c>
      <c r="K44" s="32">
        <f t="shared" si="11"/>
        <v>830780</v>
      </c>
      <c r="L44" s="32">
        <f t="shared" si="11"/>
        <v>0</v>
      </c>
      <c r="M44" s="32">
        <f t="shared" si="11"/>
        <v>0</v>
      </c>
      <c r="N44" s="32">
        <f t="shared" si="10"/>
        <v>1356069</v>
      </c>
      <c r="O44" s="45">
        <f t="shared" si="8"/>
        <v>178.07866053841104</v>
      </c>
      <c r="P44" s="10"/>
    </row>
    <row r="45" spans="1:16">
      <c r="A45" s="12"/>
      <c r="B45" s="25">
        <v>361.1</v>
      </c>
      <c r="C45" s="20" t="s">
        <v>55</v>
      </c>
      <c r="D45" s="46">
        <v>16533</v>
      </c>
      <c r="E45" s="46">
        <v>0</v>
      </c>
      <c r="F45" s="46">
        <v>0</v>
      </c>
      <c r="G45" s="46">
        <v>0</v>
      </c>
      <c r="H45" s="46">
        <v>0</v>
      </c>
      <c r="I45" s="46">
        <v>48565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65098</v>
      </c>
      <c r="O45" s="47">
        <f t="shared" si="8"/>
        <v>8.5486539724228496</v>
      </c>
      <c r="P45" s="9"/>
    </row>
    <row r="46" spans="1:16">
      <c r="A46" s="12"/>
      <c r="B46" s="25">
        <v>361.3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545313</v>
      </c>
      <c r="L46" s="46">
        <v>0</v>
      </c>
      <c r="M46" s="46">
        <v>0</v>
      </c>
      <c r="N46" s="46">
        <f t="shared" si="10"/>
        <v>545313</v>
      </c>
      <c r="O46" s="47">
        <f t="shared" si="8"/>
        <v>71.610374261326328</v>
      </c>
      <c r="P46" s="9"/>
    </row>
    <row r="47" spans="1:16">
      <c r="A47" s="12"/>
      <c r="B47" s="25">
        <v>362</v>
      </c>
      <c r="C47" s="20" t="s">
        <v>105</v>
      </c>
      <c r="D47" s="46">
        <v>37740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37740</v>
      </c>
      <c r="O47" s="47">
        <f t="shared" si="8"/>
        <v>4.9560078791858171</v>
      </c>
      <c r="P47" s="9"/>
    </row>
    <row r="48" spans="1:16">
      <c r="A48" s="12"/>
      <c r="B48" s="25">
        <v>364</v>
      </c>
      <c r="C48" s="20" t="s">
        <v>119</v>
      </c>
      <c r="D48" s="46">
        <v>16021</v>
      </c>
      <c r="E48" s="46">
        <v>0</v>
      </c>
      <c r="F48" s="46">
        <v>0</v>
      </c>
      <c r="G48" s="46">
        <v>0</v>
      </c>
      <c r="H48" s="46">
        <v>0</v>
      </c>
      <c r="I48" s="46">
        <v>308579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324600</v>
      </c>
      <c r="O48" s="47">
        <f t="shared" si="8"/>
        <v>42.626395272488509</v>
      </c>
      <c r="P48" s="9"/>
    </row>
    <row r="49" spans="1:119">
      <c r="A49" s="12"/>
      <c r="B49" s="25">
        <v>368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285467</v>
      </c>
      <c r="L49" s="46">
        <v>0</v>
      </c>
      <c r="M49" s="46">
        <v>0</v>
      </c>
      <c r="N49" s="46">
        <f t="shared" si="10"/>
        <v>285467</v>
      </c>
      <c r="O49" s="47">
        <f t="shared" si="8"/>
        <v>37.487458962573868</v>
      </c>
      <c r="P49" s="9"/>
    </row>
    <row r="50" spans="1:119">
      <c r="A50" s="12"/>
      <c r="B50" s="25">
        <v>369.9</v>
      </c>
      <c r="C50" s="20" t="s">
        <v>59</v>
      </c>
      <c r="D50" s="46">
        <v>29668</v>
      </c>
      <c r="E50" s="46">
        <v>45904</v>
      </c>
      <c r="F50" s="46">
        <v>0</v>
      </c>
      <c r="G50" s="46">
        <v>0</v>
      </c>
      <c r="H50" s="46">
        <v>0</v>
      </c>
      <c r="I50" s="46">
        <v>22279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97851</v>
      </c>
      <c r="O50" s="47">
        <f t="shared" si="8"/>
        <v>12.849770190413658</v>
      </c>
      <c r="P50" s="9"/>
    </row>
    <row r="51" spans="1:119" ht="15.75">
      <c r="A51" s="29" t="s">
        <v>38</v>
      </c>
      <c r="B51" s="30"/>
      <c r="C51" s="31"/>
      <c r="D51" s="32">
        <f t="shared" ref="D51:M51" si="12">SUM(D52:D52)</f>
        <v>997277</v>
      </c>
      <c r="E51" s="32">
        <f t="shared" si="12"/>
        <v>201500</v>
      </c>
      <c r="F51" s="32">
        <f t="shared" si="12"/>
        <v>0</v>
      </c>
      <c r="G51" s="32">
        <f t="shared" si="12"/>
        <v>2291939</v>
      </c>
      <c r="H51" s="32">
        <f t="shared" si="12"/>
        <v>0</v>
      </c>
      <c r="I51" s="32">
        <f t="shared" si="12"/>
        <v>131633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3622349</v>
      </c>
      <c r="O51" s="45">
        <f t="shared" si="8"/>
        <v>475.68601444517401</v>
      </c>
      <c r="P51" s="9"/>
    </row>
    <row r="52" spans="1:119" ht="15.75" thickBot="1">
      <c r="A52" s="12"/>
      <c r="B52" s="25">
        <v>381</v>
      </c>
      <c r="C52" s="20" t="s">
        <v>60</v>
      </c>
      <c r="D52" s="46">
        <v>997277</v>
      </c>
      <c r="E52" s="46">
        <v>201500</v>
      </c>
      <c r="F52" s="46">
        <v>0</v>
      </c>
      <c r="G52" s="46">
        <v>2291939</v>
      </c>
      <c r="H52" s="46">
        <v>0</v>
      </c>
      <c r="I52" s="46">
        <v>131633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3622349</v>
      </c>
      <c r="O52" s="47">
        <f t="shared" si="8"/>
        <v>475.68601444517401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3">SUM(D5,D13,D16,D29,D39,D44,D51)</f>
        <v>7204695</v>
      </c>
      <c r="E53" s="15">
        <f t="shared" si="13"/>
        <v>1143958</v>
      </c>
      <c r="F53" s="15">
        <f t="shared" si="13"/>
        <v>0</v>
      </c>
      <c r="G53" s="15">
        <f t="shared" si="13"/>
        <v>2291939</v>
      </c>
      <c r="H53" s="15">
        <f t="shared" si="13"/>
        <v>0</v>
      </c>
      <c r="I53" s="15">
        <f t="shared" si="13"/>
        <v>18099363</v>
      </c>
      <c r="J53" s="15">
        <f t="shared" si="13"/>
        <v>358509</v>
      </c>
      <c r="K53" s="15">
        <f t="shared" si="13"/>
        <v>830780</v>
      </c>
      <c r="L53" s="15">
        <f t="shared" si="13"/>
        <v>0</v>
      </c>
      <c r="M53" s="15">
        <f t="shared" si="13"/>
        <v>0</v>
      </c>
      <c r="N53" s="15">
        <f t="shared" si="10"/>
        <v>29929244</v>
      </c>
      <c r="O53" s="38">
        <f t="shared" si="8"/>
        <v>3930.3012475377545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132</v>
      </c>
      <c r="M55" s="48"/>
      <c r="N55" s="48"/>
      <c r="O55" s="43">
        <v>7615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2786826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2786826</v>
      </c>
      <c r="O5" s="33">
        <f t="shared" ref="O5:O36" si="1">(N5/O$55)</f>
        <v>373.1190253045923</v>
      </c>
      <c r="P5" s="6"/>
    </row>
    <row r="6" spans="1:133">
      <c r="A6" s="12"/>
      <c r="B6" s="25">
        <v>311</v>
      </c>
      <c r="C6" s="20" t="s">
        <v>2</v>
      </c>
      <c r="D6" s="46">
        <v>1195333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1195333</v>
      </c>
      <c r="O6" s="47">
        <f t="shared" si="1"/>
        <v>160.03922881242468</v>
      </c>
      <c r="P6" s="9"/>
    </row>
    <row r="7" spans="1:133">
      <c r="A7" s="12"/>
      <c r="B7" s="25">
        <v>312.10000000000002</v>
      </c>
      <c r="C7" s="20" t="s">
        <v>10</v>
      </c>
      <c r="D7" s="46">
        <v>281523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281523</v>
      </c>
      <c r="O7" s="47">
        <f t="shared" si="1"/>
        <v>37.692194403534607</v>
      </c>
      <c r="P7" s="9"/>
    </row>
    <row r="8" spans="1:133">
      <c r="A8" s="12"/>
      <c r="B8" s="25">
        <v>312.60000000000002</v>
      </c>
      <c r="C8" s="20" t="s">
        <v>11</v>
      </c>
      <c r="D8" s="46">
        <v>804608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804608</v>
      </c>
      <c r="O8" s="47">
        <f t="shared" si="1"/>
        <v>107.72633552014996</v>
      </c>
      <c r="P8" s="9"/>
    </row>
    <row r="9" spans="1:133">
      <c r="A9" s="12"/>
      <c r="B9" s="25">
        <v>314.3</v>
      </c>
      <c r="C9" s="20" t="s">
        <v>12</v>
      </c>
      <c r="D9" s="46">
        <v>101869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101869</v>
      </c>
      <c r="O9" s="47">
        <f t="shared" si="1"/>
        <v>13.638907484268309</v>
      </c>
      <c r="P9" s="9"/>
    </row>
    <row r="10" spans="1:133">
      <c r="A10" s="12"/>
      <c r="B10" s="25">
        <v>314.89999999999998</v>
      </c>
      <c r="C10" s="20" t="s">
        <v>13</v>
      </c>
      <c r="D10" s="46">
        <v>39658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39658</v>
      </c>
      <c r="O10" s="47">
        <f t="shared" si="1"/>
        <v>5.309680010710939</v>
      </c>
      <c r="P10" s="9"/>
    </row>
    <row r="11" spans="1:133">
      <c r="A11" s="12"/>
      <c r="B11" s="25">
        <v>315</v>
      </c>
      <c r="C11" s="20" t="s">
        <v>110</v>
      </c>
      <c r="D11" s="46">
        <v>330365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330365</v>
      </c>
      <c r="O11" s="47">
        <f t="shared" si="1"/>
        <v>44.231490159325212</v>
      </c>
      <c r="P11" s="9"/>
    </row>
    <row r="12" spans="1:133">
      <c r="A12" s="12"/>
      <c r="B12" s="25">
        <v>316</v>
      </c>
      <c r="C12" s="20" t="s">
        <v>111</v>
      </c>
      <c r="D12" s="46">
        <v>33470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33470</v>
      </c>
      <c r="O12" s="47">
        <f t="shared" si="1"/>
        <v>4.4811889141786052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7061</v>
      </c>
      <c r="E13" s="32">
        <f t="shared" si="3"/>
        <v>407379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414440</v>
      </c>
      <c r="O13" s="45">
        <f t="shared" si="1"/>
        <v>55.488017137501672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407379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407379</v>
      </c>
      <c r="O14" s="47">
        <f t="shared" si="1"/>
        <v>54.542642924086223</v>
      </c>
      <c r="P14" s="9"/>
    </row>
    <row r="15" spans="1:133">
      <c r="A15" s="12"/>
      <c r="B15" s="25">
        <v>323.89999999999998</v>
      </c>
      <c r="C15" s="20" t="s">
        <v>72</v>
      </c>
      <c r="D15" s="46">
        <v>7061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7061</v>
      </c>
      <c r="O15" s="47">
        <f t="shared" si="1"/>
        <v>0.94537421341545058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SUM(D17:D25)</f>
        <v>956255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956255</v>
      </c>
      <c r="O16" s="45">
        <f t="shared" si="1"/>
        <v>128.02985674119694</v>
      </c>
      <c r="P16" s="10"/>
    </row>
    <row r="17" spans="1:16">
      <c r="A17" s="12"/>
      <c r="B17" s="25">
        <v>331.2</v>
      </c>
      <c r="C17" s="20" t="s">
        <v>100</v>
      </c>
      <c r="D17" s="46">
        <v>17437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17437</v>
      </c>
      <c r="O17" s="47">
        <f t="shared" si="1"/>
        <v>2.3345829428303655</v>
      </c>
      <c r="P17" s="9"/>
    </row>
    <row r="18" spans="1:16">
      <c r="A18" s="12"/>
      <c r="B18" s="25">
        <v>334.7</v>
      </c>
      <c r="C18" s="20" t="s">
        <v>22</v>
      </c>
      <c r="D18" s="46">
        <v>38054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38054</v>
      </c>
      <c r="O18" s="47">
        <f t="shared" si="1"/>
        <v>5.0949256928638373</v>
      </c>
      <c r="P18" s="9"/>
    </row>
    <row r="19" spans="1:16">
      <c r="A19" s="12"/>
      <c r="B19" s="25">
        <v>335.12</v>
      </c>
      <c r="C19" s="20" t="s">
        <v>112</v>
      </c>
      <c r="D19" s="46">
        <v>213776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213776</v>
      </c>
      <c r="O19" s="47">
        <f t="shared" si="1"/>
        <v>28.621769982594724</v>
      </c>
      <c r="P19" s="9"/>
    </row>
    <row r="20" spans="1:16">
      <c r="A20" s="12"/>
      <c r="B20" s="25">
        <v>335.14</v>
      </c>
      <c r="C20" s="20" t="s">
        <v>113</v>
      </c>
      <c r="D20" s="46">
        <v>1800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1800</v>
      </c>
      <c r="O20" s="47">
        <f t="shared" si="1"/>
        <v>0.24099611728477707</v>
      </c>
      <c r="P20" s="9"/>
    </row>
    <row r="21" spans="1:16">
      <c r="A21" s="12"/>
      <c r="B21" s="25">
        <v>335.15</v>
      </c>
      <c r="C21" s="20" t="s">
        <v>114</v>
      </c>
      <c r="D21" s="46">
        <v>8275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8275</v>
      </c>
      <c r="O21" s="47">
        <f t="shared" si="1"/>
        <v>1.1079127058508502</v>
      </c>
      <c r="P21" s="9"/>
    </row>
    <row r="22" spans="1:16">
      <c r="A22" s="12"/>
      <c r="B22" s="25">
        <v>335.18</v>
      </c>
      <c r="C22" s="20" t="s">
        <v>115</v>
      </c>
      <c r="D22" s="46">
        <v>375804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375804</v>
      </c>
      <c r="O22" s="47">
        <f t="shared" si="1"/>
        <v>50.315169366715757</v>
      </c>
      <c r="P22" s="9"/>
    </row>
    <row r="23" spans="1:16">
      <c r="A23" s="12"/>
      <c r="B23" s="25">
        <v>335.49</v>
      </c>
      <c r="C23" s="20" t="s">
        <v>27</v>
      </c>
      <c r="D23" s="46">
        <v>104374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104374</v>
      </c>
      <c r="O23" s="47">
        <f t="shared" si="1"/>
        <v>13.974293747489623</v>
      </c>
      <c r="P23" s="9"/>
    </row>
    <row r="24" spans="1:16">
      <c r="A24" s="12"/>
      <c r="B24" s="25">
        <v>337.2</v>
      </c>
      <c r="C24" s="20" t="s">
        <v>86</v>
      </c>
      <c r="D24" s="46">
        <v>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9000</v>
      </c>
      <c r="O24" s="47">
        <f t="shared" si="1"/>
        <v>1.2049805864238854</v>
      </c>
      <c r="P24" s="9"/>
    </row>
    <row r="25" spans="1:16">
      <c r="A25" s="12"/>
      <c r="B25" s="25">
        <v>338</v>
      </c>
      <c r="C25" s="20" t="s">
        <v>30</v>
      </c>
      <c r="D25" s="46">
        <v>187735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187735</v>
      </c>
      <c r="O25" s="47">
        <f t="shared" si="1"/>
        <v>25.135225599143126</v>
      </c>
      <c r="P25" s="9"/>
    </row>
    <row r="26" spans="1:16" ht="15.75">
      <c r="A26" s="29" t="s">
        <v>36</v>
      </c>
      <c r="B26" s="30"/>
      <c r="C26" s="31"/>
      <c r="D26" s="32">
        <f t="shared" ref="D26:M26" si="6">SUM(D27:D36)</f>
        <v>387370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16780071</v>
      </c>
      <c r="J26" s="32">
        <f t="shared" si="6"/>
        <v>395291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17562732</v>
      </c>
      <c r="O26" s="45">
        <f t="shared" si="1"/>
        <v>2351.4167893961708</v>
      </c>
      <c r="P26" s="10"/>
    </row>
    <row r="27" spans="1:16">
      <c r="A27" s="12"/>
      <c r="B27" s="25">
        <v>341.2</v>
      </c>
      <c r="C27" s="20" t="s">
        <v>116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395291</v>
      </c>
      <c r="K27" s="46">
        <v>0</v>
      </c>
      <c r="L27" s="46">
        <v>0</v>
      </c>
      <c r="M27" s="46">
        <v>0</v>
      </c>
      <c r="N27" s="46">
        <f t="shared" ref="N27:N36" si="7">SUM(D27:M27)</f>
        <v>395291</v>
      </c>
      <c r="O27" s="47">
        <f t="shared" si="1"/>
        <v>52.924220109787122</v>
      </c>
      <c r="P27" s="9"/>
    </row>
    <row r="28" spans="1:16">
      <c r="A28" s="12"/>
      <c r="B28" s="25">
        <v>341.3</v>
      </c>
      <c r="C28" s="20" t="s">
        <v>117</v>
      </c>
      <c r="D28" s="46">
        <v>264370</v>
      </c>
      <c r="E28" s="46">
        <v>0</v>
      </c>
      <c r="F28" s="46">
        <v>0</v>
      </c>
      <c r="G28" s="46">
        <v>0</v>
      </c>
      <c r="H28" s="46">
        <v>0</v>
      </c>
      <c r="I28" s="46">
        <v>12487179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12751549</v>
      </c>
      <c r="O28" s="47">
        <f t="shared" si="1"/>
        <v>1707.2632213147676</v>
      </c>
      <c r="P28" s="9"/>
    </row>
    <row r="29" spans="1:16">
      <c r="A29" s="12"/>
      <c r="B29" s="25">
        <v>341.9</v>
      </c>
      <c r="C29" s="20" t="s">
        <v>118</v>
      </c>
      <c r="D29" s="46">
        <v>83687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83687</v>
      </c>
      <c r="O29" s="47">
        <f t="shared" si="1"/>
        <v>11.204578926228411</v>
      </c>
      <c r="P29" s="9"/>
    </row>
    <row r="30" spans="1:16">
      <c r="A30" s="12"/>
      <c r="B30" s="25">
        <v>343.3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1547069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1547069</v>
      </c>
      <c r="O30" s="47">
        <f t="shared" si="1"/>
        <v>207.13201231757932</v>
      </c>
      <c r="P30" s="9"/>
    </row>
    <row r="31" spans="1:16">
      <c r="A31" s="12"/>
      <c r="B31" s="25">
        <v>343.4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600081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600081</v>
      </c>
      <c r="O31" s="47">
        <f t="shared" si="1"/>
        <v>80.342883920203505</v>
      </c>
      <c r="P31" s="9"/>
    </row>
    <row r="32" spans="1:16">
      <c r="A32" s="12"/>
      <c r="B32" s="25">
        <v>343.5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1867131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1867131</v>
      </c>
      <c r="O32" s="47">
        <f t="shared" si="1"/>
        <v>249.98406747891283</v>
      </c>
      <c r="P32" s="9"/>
    </row>
    <row r="33" spans="1:16">
      <c r="A33" s="12"/>
      <c r="B33" s="25">
        <v>343.6</v>
      </c>
      <c r="C33" s="20" t="s">
        <v>103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145946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145946</v>
      </c>
      <c r="O33" s="47">
        <f t="shared" si="1"/>
        <v>19.540232962913375</v>
      </c>
      <c r="P33" s="9"/>
    </row>
    <row r="34" spans="1:16">
      <c r="A34" s="12"/>
      <c r="B34" s="25">
        <v>347.2</v>
      </c>
      <c r="C34" s="20" t="s">
        <v>48</v>
      </c>
      <c r="D34" s="46">
        <v>9325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9325</v>
      </c>
      <c r="O34" s="47">
        <f t="shared" si="1"/>
        <v>1.2484937742669702</v>
      </c>
      <c r="P34" s="9"/>
    </row>
    <row r="35" spans="1:16">
      <c r="A35" s="12"/>
      <c r="B35" s="25">
        <v>347.4</v>
      </c>
      <c r="C35" s="20" t="s">
        <v>50</v>
      </c>
      <c r="D35" s="46">
        <v>29478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29478</v>
      </c>
      <c r="O35" s="47">
        <f t="shared" si="1"/>
        <v>3.9467130807336992</v>
      </c>
      <c r="P35" s="9"/>
    </row>
    <row r="36" spans="1:16">
      <c r="A36" s="12"/>
      <c r="B36" s="25">
        <v>349</v>
      </c>
      <c r="C36" s="20" t="s">
        <v>79</v>
      </c>
      <c r="D36" s="46">
        <v>510</v>
      </c>
      <c r="E36" s="46">
        <v>0</v>
      </c>
      <c r="F36" s="46">
        <v>0</v>
      </c>
      <c r="G36" s="46">
        <v>0</v>
      </c>
      <c r="H36" s="46">
        <v>0</v>
      </c>
      <c r="I36" s="46">
        <v>132665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133175</v>
      </c>
      <c r="O36" s="47">
        <f t="shared" si="1"/>
        <v>17.830365510777881</v>
      </c>
      <c r="P36" s="9"/>
    </row>
    <row r="37" spans="1:16" ht="15.75">
      <c r="A37" s="29" t="s">
        <v>37</v>
      </c>
      <c r="B37" s="30"/>
      <c r="C37" s="31"/>
      <c r="D37" s="32">
        <f t="shared" ref="D37:M37" si="8">SUM(D38:D41)</f>
        <v>617257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53" si="9">SUM(D37:M37)</f>
        <v>617257</v>
      </c>
      <c r="O37" s="45">
        <f t="shared" ref="O37:O53" si="10">(N37/O$55)</f>
        <v>82.642522426027583</v>
      </c>
      <c r="P37" s="10"/>
    </row>
    <row r="38" spans="1:16">
      <c r="A38" s="13"/>
      <c r="B38" s="39">
        <v>351.1</v>
      </c>
      <c r="C38" s="21" t="s">
        <v>53</v>
      </c>
      <c r="D38" s="46">
        <v>28301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28301</v>
      </c>
      <c r="O38" s="47">
        <f t="shared" si="10"/>
        <v>3.7891283973758201</v>
      </c>
      <c r="P38" s="9"/>
    </row>
    <row r="39" spans="1:16">
      <c r="A39" s="13"/>
      <c r="B39" s="39">
        <v>351.5</v>
      </c>
      <c r="C39" s="21" t="s">
        <v>92</v>
      </c>
      <c r="D39" s="46">
        <v>548247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548247</v>
      </c>
      <c r="O39" s="47">
        <f t="shared" si="10"/>
        <v>73.402999062792873</v>
      </c>
      <c r="P39" s="9"/>
    </row>
    <row r="40" spans="1:16">
      <c r="A40" s="13"/>
      <c r="B40" s="39">
        <v>354</v>
      </c>
      <c r="C40" s="21" t="s">
        <v>54</v>
      </c>
      <c r="D40" s="46">
        <v>3597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3597</v>
      </c>
      <c r="O40" s="47">
        <f t="shared" si="10"/>
        <v>0.48159057437407954</v>
      </c>
      <c r="P40" s="9"/>
    </row>
    <row r="41" spans="1:16">
      <c r="A41" s="13"/>
      <c r="B41" s="39">
        <v>355</v>
      </c>
      <c r="C41" s="21" t="s">
        <v>93</v>
      </c>
      <c r="D41" s="46">
        <v>37112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37112</v>
      </c>
      <c r="O41" s="47">
        <f t="shared" si="10"/>
        <v>4.9688043914848041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SUM(D43:D48)</f>
        <v>93137</v>
      </c>
      <c r="E42" s="32">
        <f t="shared" si="11"/>
        <v>58520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22431</v>
      </c>
      <c r="J42" s="32">
        <f t="shared" si="11"/>
        <v>0</v>
      </c>
      <c r="K42" s="32">
        <f t="shared" si="11"/>
        <v>500380</v>
      </c>
      <c r="L42" s="32">
        <f t="shared" si="11"/>
        <v>0</v>
      </c>
      <c r="M42" s="32">
        <f t="shared" si="11"/>
        <v>0</v>
      </c>
      <c r="N42" s="32">
        <f t="shared" si="9"/>
        <v>674468</v>
      </c>
      <c r="O42" s="45">
        <f t="shared" si="10"/>
        <v>90.30231624046057</v>
      </c>
      <c r="P42" s="10"/>
    </row>
    <row r="43" spans="1:16">
      <c r="A43" s="12"/>
      <c r="B43" s="25">
        <v>361.1</v>
      </c>
      <c r="C43" s="20" t="s">
        <v>55</v>
      </c>
      <c r="D43" s="46">
        <v>6858</v>
      </c>
      <c r="E43" s="46">
        <v>0</v>
      </c>
      <c r="F43" s="46">
        <v>0</v>
      </c>
      <c r="G43" s="46">
        <v>0</v>
      </c>
      <c r="H43" s="46">
        <v>0</v>
      </c>
      <c r="I43" s="46">
        <v>22431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29289</v>
      </c>
      <c r="O43" s="47">
        <f t="shared" si="10"/>
        <v>3.9214084884187979</v>
      </c>
      <c r="P43" s="9"/>
    </row>
    <row r="44" spans="1:16">
      <c r="A44" s="12"/>
      <c r="B44" s="25">
        <v>361.3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264833</v>
      </c>
      <c r="L44" s="46">
        <v>0</v>
      </c>
      <c r="M44" s="46">
        <v>0</v>
      </c>
      <c r="N44" s="46">
        <f t="shared" si="9"/>
        <v>264833</v>
      </c>
      <c r="O44" s="47">
        <f t="shared" si="10"/>
        <v>35.457624849377424</v>
      </c>
      <c r="P44" s="9"/>
    </row>
    <row r="45" spans="1:16">
      <c r="A45" s="12"/>
      <c r="B45" s="25">
        <v>362</v>
      </c>
      <c r="C45" s="20" t="s">
        <v>105</v>
      </c>
      <c r="D45" s="46">
        <v>37740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37740</v>
      </c>
      <c r="O45" s="47">
        <f t="shared" si="10"/>
        <v>5.052885259070826</v>
      </c>
      <c r="P45" s="9"/>
    </row>
    <row r="46" spans="1:16">
      <c r="A46" s="12"/>
      <c r="B46" s="25">
        <v>364</v>
      </c>
      <c r="C46" s="20" t="s">
        <v>119</v>
      </c>
      <c r="D46" s="46">
        <v>7614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7614</v>
      </c>
      <c r="O46" s="47">
        <f t="shared" si="10"/>
        <v>1.019413576114607</v>
      </c>
      <c r="P46" s="9"/>
    </row>
    <row r="47" spans="1:16">
      <c r="A47" s="12"/>
      <c r="B47" s="25">
        <v>368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235547</v>
      </c>
      <c r="L47" s="46">
        <v>0</v>
      </c>
      <c r="M47" s="46">
        <v>0</v>
      </c>
      <c r="N47" s="46">
        <f t="shared" si="9"/>
        <v>235547</v>
      </c>
      <c r="O47" s="47">
        <f t="shared" si="10"/>
        <v>31.536618021154105</v>
      </c>
      <c r="P47" s="9"/>
    </row>
    <row r="48" spans="1:16">
      <c r="A48" s="12"/>
      <c r="B48" s="25">
        <v>369.9</v>
      </c>
      <c r="C48" s="20" t="s">
        <v>59</v>
      </c>
      <c r="D48" s="46">
        <v>40925</v>
      </c>
      <c r="E48" s="46">
        <v>58520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99445</v>
      </c>
      <c r="O48" s="47">
        <f t="shared" si="10"/>
        <v>13.314366046324809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SUM(D50:D52)</f>
        <v>1393354</v>
      </c>
      <c r="E49" s="32">
        <f t="shared" si="12"/>
        <v>0</v>
      </c>
      <c r="F49" s="32">
        <f t="shared" si="12"/>
        <v>0</v>
      </c>
      <c r="G49" s="32">
        <f t="shared" si="12"/>
        <v>3447458</v>
      </c>
      <c r="H49" s="32">
        <f t="shared" si="12"/>
        <v>0</v>
      </c>
      <c r="I49" s="32">
        <f t="shared" si="12"/>
        <v>41127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9"/>
        <v>4881939</v>
      </c>
      <c r="O49" s="45">
        <f t="shared" si="10"/>
        <v>653.62685767840412</v>
      </c>
      <c r="P49" s="9"/>
    </row>
    <row r="50" spans="1:119">
      <c r="A50" s="12"/>
      <c r="B50" s="25">
        <v>381</v>
      </c>
      <c r="C50" s="20" t="s">
        <v>60</v>
      </c>
      <c r="D50" s="46">
        <v>1393354</v>
      </c>
      <c r="E50" s="46">
        <v>0</v>
      </c>
      <c r="F50" s="46">
        <v>0</v>
      </c>
      <c r="G50" s="46">
        <v>947458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2340812</v>
      </c>
      <c r="O50" s="47">
        <f t="shared" si="10"/>
        <v>313.40366849645198</v>
      </c>
      <c r="P50" s="9"/>
    </row>
    <row r="51" spans="1:119">
      <c r="A51" s="12"/>
      <c r="B51" s="25">
        <v>384</v>
      </c>
      <c r="C51" s="20" t="s">
        <v>106</v>
      </c>
      <c r="D51" s="46">
        <v>0</v>
      </c>
      <c r="E51" s="46">
        <v>0</v>
      </c>
      <c r="F51" s="46">
        <v>0</v>
      </c>
      <c r="G51" s="46">
        <v>2500000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2500000</v>
      </c>
      <c r="O51" s="47">
        <f t="shared" si="10"/>
        <v>334.71682956219041</v>
      </c>
      <c r="P51" s="9"/>
    </row>
    <row r="52" spans="1:119" ht="15.75" thickBot="1">
      <c r="A52" s="12"/>
      <c r="B52" s="25">
        <v>389.8</v>
      </c>
      <c r="C52" s="20" t="s">
        <v>121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41127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41127</v>
      </c>
      <c r="O52" s="47">
        <f t="shared" si="10"/>
        <v>5.5063596197616818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3">SUM(D5,D13,D16,D26,D37,D42,D49)</f>
        <v>6241260</v>
      </c>
      <c r="E53" s="15">
        <f t="shared" si="13"/>
        <v>465899</v>
      </c>
      <c r="F53" s="15">
        <f t="shared" si="13"/>
        <v>0</v>
      </c>
      <c r="G53" s="15">
        <f t="shared" si="13"/>
        <v>3447458</v>
      </c>
      <c r="H53" s="15">
        <f t="shared" si="13"/>
        <v>0</v>
      </c>
      <c r="I53" s="15">
        <f t="shared" si="13"/>
        <v>16843629</v>
      </c>
      <c r="J53" s="15">
        <f t="shared" si="13"/>
        <v>395291</v>
      </c>
      <c r="K53" s="15">
        <f t="shared" si="13"/>
        <v>500380</v>
      </c>
      <c r="L53" s="15">
        <f t="shared" si="13"/>
        <v>0</v>
      </c>
      <c r="M53" s="15">
        <f t="shared" si="13"/>
        <v>0</v>
      </c>
      <c r="N53" s="15">
        <f t="shared" si="9"/>
        <v>27893917</v>
      </c>
      <c r="O53" s="38">
        <f t="shared" si="10"/>
        <v>3734.625384924354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128</v>
      </c>
      <c r="M55" s="48"/>
      <c r="N55" s="48"/>
      <c r="O55" s="43">
        <v>7469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2725018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2725018</v>
      </c>
      <c r="O5" s="33">
        <f t="shared" ref="O5:O51" si="1">(N5/O$53)</f>
        <v>386.91154337640211</v>
      </c>
      <c r="P5" s="6"/>
    </row>
    <row r="6" spans="1:133">
      <c r="A6" s="12"/>
      <c r="B6" s="25">
        <v>311</v>
      </c>
      <c r="C6" s="20" t="s">
        <v>2</v>
      </c>
      <c r="D6" s="46">
        <v>1175895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1175895</v>
      </c>
      <c r="O6" s="47">
        <f t="shared" si="1"/>
        <v>166.95939230441573</v>
      </c>
      <c r="P6" s="9"/>
    </row>
    <row r="7" spans="1:133">
      <c r="A7" s="12"/>
      <c r="B7" s="25">
        <v>312.10000000000002</v>
      </c>
      <c r="C7" s="20" t="s">
        <v>10</v>
      </c>
      <c r="D7" s="46">
        <v>275275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275275</v>
      </c>
      <c r="O7" s="47">
        <f t="shared" si="1"/>
        <v>39.084906999858013</v>
      </c>
      <c r="P7" s="9"/>
    </row>
    <row r="8" spans="1:133">
      <c r="A8" s="12"/>
      <c r="B8" s="25">
        <v>312.60000000000002</v>
      </c>
      <c r="C8" s="20" t="s">
        <v>11</v>
      </c>
      <c r="D8" s="46">
        <v>752653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752653</v>
      </c>
      <c r="O8" s="47">
        <f t="shared" si="1"/>
        <v>106.86539826778362</v>
      </c>
      <c r="P8" s="9"/>
    </row>
    <row r="9" spans="1:133">
      <c r="A9" s="12"/>
      <c r="B9" s="25">
        <v>314.3</v>
      </c>
      <c r="C9" s="20" t="s">
        <v>12</v>
      </c>
      <c r="D9" s="46">
        <v>95297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95297</v>
      </c>
      <c r="O9" s="47">
        <f t="shared" si="1"/>
        <v>13.530739741587391</v>
      </c>
      <c r="P9" s="9"/>
    </row>
    <row r="10" spans="1:133">
      <c r="A10" s="12"/>
      <c r="B10" s="25">
        <v>314.89999999999998</v>
      </c>
      <c r="C10" s="20" t="s">
        <v>13</v>
      </c>
      <c r="D10" s="46">
        <v>49965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49965</v>
      </c>
      <c r="O10" s="47">
        <f t="shared" si="1"/>
        <v>7.094278006531308</v>
      </c>
      <c r="P10" s="9"/>
    </row>
    <row r="11" spans="1:133">
      <c r="A11" s="12"/>
      <c r="B11" s="25">
        <v>315</v>
      </c>
      <c r="C11" s="20" t="s">
        <v>110</v>
      </c>
      <c r="D11" s="46">
        <v>336791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336791</v>
      </c>
      <c r="O11" s="47">
        <f t="shared" si="1"/>
        <v>47.819253159165129</v>
      </c>
      <c r="P11" s="9"/>
    </row>
    <row r="12" spans="1:133">
      <c r="A12" s="12"/>
      <c r="B12" s="25">
        <v>316</v>
      </c>
      <c r="C12" s="20" t="s">
        <v>111</v>
      </c>
      <c r="D12" s="46">
        <v>39142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39142</v>
      </c>
      <c r="O12" s="47">
        <f t="shared" si="1"/>
        <v>5.5575748970609116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7316</v>
      </c>
      <c r="E13" s="32">
        <f t="shared" si="3"/>
        <v>339419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346735</v>
      </c>
      <c r="O13" s="45">
        <f t="shared" si="1"/>
        <v>49.231151497941219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339419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339419</v>
      </c>
      <c r="O14" s="47">
        <f t="shared" si="1"/>
        <v>48.192389606701688</v>
      </c>
      <c r="P14" s="9"/>
    </row>
    <row r="15" spans="1:133">
      <c r="A15" s="12"/>
      <c r="B15" s="25">
        <v>323.89999999999998</v>
      </c>
      <c r="C15" s="20" t="s">
        <v>72</v>
      </c>
      <c r="D15" s="46">
        <v>7316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7316</v>
      </c>
      <c r="O15" s="47">
        <f t="shared" si="1"/>
        <v>1.0387618912395287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SUM(D17:D23)</f>
        <v>690388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690388</v>
      </c>
      <c r="O16" s="45">
        <f t="shared" si="1"/>
        <v>98.024705381229595</v>
      </c>
      <c r="P16" s="10"/>
    </row>
    <row r="17" spans="1:16">
      <c r="A17" s="12"/>
      <c r="B17" s="25">
        <v>331.2</v>
      </c>
      <c r="C17" s="20" t="s">
        <v>100</v>
      </c>
      <c r="D17" s="46">
        <v>17864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17864</v>
      </c>
      <c r="O17" s="47">
        <f t="shared" si="1"/>
        <v>2.5364191395712052</v>
      </c>
      <c r="P17" s="9"/>
    </row>
    <row r="18" spans="1:16">
      <c r="A18" s="12"/>
      <c r="B18" s="25">
        <v>335.12</v>
      </c>
      <c r="C18" s="20" t="s">
        <v>112</v>
      </c>
      <c r="D18" s="46">
        <v>209782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209782</v>
      </c>
      <c r="O18" s="47">
        <f t="shared" si="1"/>
        <v>29.785886696010223</v>
      </c>
      <c r="P18" s="9"/>
    </row>
    <row r="19" spans="1:16">
      <c r="A19" s="12"/>
      <c r="B19" s="25">
        <v>335.14</v>
      </c>
      <c r="C19" s="20" t="s">
        <v>113</v>
      </c>
      <c r="D19" s="46">
        <v>1962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1962</v>
      </c>
      <c r="O19" s="47">
        <f t="shared" si="1"/>
        <v>0.27857447110606276</v>
      </c>
      <c r="P19" s="9"/>
    </row>
    <row r="20" spans="1:16">
      <c r="A20" s="12"/>
      <c r="B20" s="25">
        <v>335.15</v>
      </c>
      <c r="C20" s="20" t="s">
        <v>114</v>
      </c>
      <c r="D20" s="46">
        <v>6533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6533</v>
      </c>
      <c r="O20" s="47">
        <f t="shared" si="1"/>
        <v>0.92758767570637513</v>
      </c>
      <c r="P20" s="9"/>
    </row>
    <row r="21" spans="1:16">
      <c r="A21" s="12"/>
      <c r="B21" s="25">
        <v>335.18</v>
      </c>
      <c r="C21" s="20" t="s">
        <v>115</v>
      </c>
      <c r="D21" s="46">
        <v>358581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358581</v>
      </c>
      <c r="O21" s="47">
        <f t="shared" si="1"/>
        <v>50.913105210847647</v>
      </c>
      <c r="P21" s="9"/>
    </row>
    <row r="22" spans="1:16">
      <c r="A22" s="12"/>
      <c r="B22" s="25">
        <v>335.49</v>
      </c>
      <c r="C22" s="20" t="s">
        <v>27</v>
      </c>
      <c r="D22" s="46">
        <v>86666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86666</v>
      </c>
      <c r="O22" s="47">
        <f t="shared" si="1"/>
        <v>12.305267641629987</v>
      </c>
      <c r="P22" s="9"/>
    </row>
    <row r="23" spans="1:16">
      <c r="A23" s="12"/>
      <c r="B23" s="25">
        <v>337.2</v>
      </c>
      <c r="C23" s="20" t="s">
        <v>86</v>
      </c>
      <c r="D23" s="46">
        <v>9000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9000</v>
      </c>
      <c r="O23" s="47">
        <f t="shared" si="1"/>
        <v>1.277864546358086</v>
      </c>
      <c r="P23" s="9"/>
    </row>
    <row r="24" spans="1:16" ht="15.75">
      <c r="A24" s="29" t="s">
        <v>36</v>
      </c>
      <c r="B24" s="30"/>
      <c r="C24" s="31"/>
      <c r="D24" s="32">
        <f t="shared" ref="D24:M24" si="6">SUM(D25:D35)</f>
        <v>251609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15803807</v>
      </c>
      <c r="J24" s="32">
        <f t="shared" si="6"/>
        <v>397585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16453001</v>
      </c>
      <c r="O24" s="45">
        <f t="shared" si="1"/>
        <v>2336.078517677126</v>
      </c>
      <c r="P24" s="10"/>
    </row>
    <row r="25" spans="1:16">
      <c r="A25" s="12"/>
      <c r="B25" s="25">
        <v>341.2</v>
      </c>
      <c r="C25" s="20" t="s">
        <v>116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394943</v>
      </c>
      <c r="K25" s="46">
        <v>0</v>
      </c>
      <c r="L25" s="46">
        <v>0</v>
      </c>
      <c r="M25" s="46">
        <v>0</v>
      </c>
      <c r="N25" s="46">
        <f t="shared" ref="N25:N35" si="7">SUM(D25:M25)</f>
        <v>394943</v>
      </c>
      <c r="O25" s="47">
        <f t="shared" si="1"/>
        <v>56.075961948033509</v>
      </c>
      <c r="P25" s="9"/>
    </row>
    <row r="26" spans="1:16">
      <c r="A26" s="12"/>
      <c r="B26" s="25">
        <v>341.3</v>
      </c>
      <c r="C26" s="20" t="s">
        <v>117</v>
      </c>
      <c r="D26" s="46">
        <v>200000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200000</v>
      </c>
      <c r="O26" s="47">
        <f t="shared" si="1"/>
        <v>28.396989919068577</v>
      </c>
      <c r="P26" s="9"/>
    </row>
    <row r="27" spans="1:16">
      <c r="A27" s="12"/>
      <c r="B27" s="25">
        <v>341.9</v>
      </c>
      <c r="C27" s="20" t="s">
        <v>118</v>
      </c>
      <c r="D27" s="46">
        <v>28666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28666</v>
      </c>
      <c r="O27" s="47">
        <f t="shared" si="1"/>
        <v>4.0701405651000995</v>
      </c>
      <c r="P27" s="9"/>
    </row>
    <row r="28" spans="1:16">
      <c r="A28" s="12"/>
      <c r="B28" s="25">
        <v>343.1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11994907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11994907</v>
      </c>
      <c r="O28" s="47">
        <f t="shared" si="1"/>
        <v>1703.0962657958257</v>
      </c>
      <c r="P28" s="9"/>
    </row>
    <row r="29" spans="1:16">
      <c r="A29" s="12"/>
      <c r="B29" s="25">
        <v>343.3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1358714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1358714</v>
      </c>
      <c r="O29" s="47">
        <f t="shared" si="1"/>
        <v>192.91693880448673</v>
      </c>
      <c r="P29" s="9"/>
    </row>
    <row r="30" spans="1:16">
      <c r="A30" s="12"/>
      <c r="B30" s="25">
        <v>343.4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571173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571173</v>
      </c>
      <c r="O30" s="47">
        <f t="shared" si="1"/>
        <v>81.097969615220791</v>
      </c>
      <c r="P30" s="9"/>
    </row>
    <row r="31" spans="1:16">
      <c r="A31" s="12"/>
      <c r="B31" s="25">
        <v>343.5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1618946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1618946</v>
      </c>
      <c r="O31" s="47">
        <f t="shared" si="1"/>
        <v>229.86596620758201</v>
      </c>
      <c r="P31" s="9"/>
    </row>
    <row r="32" spans="1:16">
      <c r="A32" s="12"/>
      <c r="B32" s="25">
        <v>343.9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126641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126641</v>
      </c>
      <c r="O32" s="47">
        <f t="shared" si="1"/>
        <v>17.981116001703818</v>
      </c>
      <c r="P32" s="9"/>
    </row>
    <row r="33" spans="1:16">
      <c r="A33" s="12"/>
      <c r="B33" s="25">
        <v>347.2</v>
      </c>
      <c r="C33" s="20" t="s">
        <v>48</v>
      </c>
      <c r="D33" s="46">
        <v>6100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6100</v>
      </c>
      <c r="O33" s="47">
        <f t="shared" si="1"/>
        <v>0.86610819253159166</v>
      </c>
      <c r="P33" s="9"/>
    </row>
    <row r="34" spans="1:16">
      <c r="A34" s="12"/>
      <c r="B34" s="25">
        <v>347.4</v>
      </c>
      <c r="C34" s="20" t="s">
        <v>50</v>
      </c>
      <c r="D34" s="46">
        <v>16378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16378</v>
      </c>
      <c r="O34" s="47">
        <f t="shared" si="1"/>
        <v>2.3254295044725257</v>
      </c>
      <c r="P34" s="9"/>
    </row>
    <row r="35" spans="1:16">
      <c r="A35" s="12"/>
      <c r="B35" s="25">
        <v>349</v>
      </c>
      <c r="C35" s="20" t="s">
        <v>79</v>
      </c>
      <c r="D35" s="46">
        <v>465</v>
      </c>
      <c r="E35" s="46">
        <v>0</v>
      </c>
      <c r="F35" s="46">
        <v>0</v>
      </c>
      <c r="G35" s="46">
        <v>0</v>
      </c>
      <c r="H35" s="46">
        <v>0</v>
      </c>
      <c r="I35" s="46">
        <v>133426</v>
      </c>
      <c r="J35" s="46">
        <v>2642</v>
      </c>
      <c r="K35" s="46">
        <v>0</v>
      </c>
      <c r="L35" s="46">
        <v>0</v>
      </c>
      <c r="M35" s="46">
        <v>0</v>
      </c>
      <c r="N35" s="46">
        <f t="shared" si="7"/>
        <v>136533</v>
      </c>
      <c r="O35" s="47">
        <f t="shared" si="1"/>
        <v>19.38563112310095</v>
      </c>
      <c r="P35" s="9"/>
    </row>
    <row r="36" spans="1:16" ht="15.75">
      <c r="A36" s="29" t="s">
        <v>37</v>
      </c>
      <c r="B36" s="30"/>
      <c r="C36" s="31"/>
      <c r="D36" s="32">
        <f t="shared" ref="D36:M36" si="8">SUM(D37:D40)</f>
        <v>545477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51" si="9">SUM(D36:M36)</f>
        <v>545477</v>
      </c>
      <c r="O36" s="45">
        <f t="shared" si="1"/>
        <v>77.449524350418855</v>
      </c>
      <c r="P36" s="10"/>
    </row>
    <row r="37" spans="1:16">
      <c r="A37" s="13"/>
      <c r="B37" s="39">
        <v>351.1</v>
      </c>
      <c r="C37" s="21" t="s">
        <v>53</v>
      </c>
      <c r="D37" s="46">
        <v>28698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28698</v>
      </c>
      <c r="O37" s="47">
        <f t="shared" si="1"/>
        <v>4.0746840834871501</v>
      </c>
      <c r="P37" s="9"/>
    </row>
    <row r="38" spans="1:16">
      <c r="A38" s="13"/>
      <c r="B38" s="39">
        <v>351.5</v>
      </c>
      <c r="C38" s="21" t="s">
        <v>92</v>
      </c>
      <c r="D38" s="46">
        <v>448697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448697</v>
      </c>
      <c r="O38" s="47">
        <f t="shared" si="1"/>
        <v>63.708220928581568</v>
      </c>
      <c r="P38" s="9"/>
    </row>
    <row r="39" spans="1:16">
      <c r="A39" s="13"/>
      <c r="B39" s="39">
        <v>354</v>
      </c>
      <c r="C39" s="21" t="s">
        <v>54</v>
      </c>
      <c r="D39" s="46">
        <v>7487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7487</v>
      </c>
      <c r="O39" s="47">
        <f t="shared" si="1"/>
        <v>1.0630413176203322</v>
      </c>
      <c r="P39" s="9"/>
    </row>
    <row r="40" spans="1:16">
      <c r="A40" s="13"/>
      <c r="B40" s="39">
        <v>355</v>
      </c>
      <c r="C40" s="21" t="s">
        <v>93</v>
      </c>
      <c r="D40" s="46">
        <v>60595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60595</v>
      </c>
      <c r="O40" s="47">
        <f t="shared" si="1"/>
        <v>8.6035780207298025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57819</v>
      </c>
      <c r="E41" s="32">
        <f t="shared" si="10"/>
        <v>18371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15242</v>
      </c>
      <c r="J41" s="32">
        <f t="shared" si="10"/>
        <v>0</v>
      </c>
      <c r="K41" s="32">
        <f t="shared" si="10"/>
        <v>192051</v>
      </c>
      <c r="L41" s="32">
        <f t="shared" si="10"/>
        <v>0</v>
      </c>
      <c r="M41" s="32">
        <f t="shared" si="10"/>
        <v>0</v>
      </c>
      <c r="N41" s="32">
        <f t="shared" si="9"/>
        <v>283483</v>
      </c>
      <c r="O41" s="45">
        <f t="shared" si="1"/>
        <v>40.250319466136588</v>
      </c>
      <c r="P41" s="10"/>
    </row>
    <row r="42" spans="1:16">
      <c r="A42" s="12"/>
      <c r="B42" s="25">
        <v>361.1</v>
      </c>
      <c r="C42" s="20" t="s">
        <v>55</v>
      </c>
      <c r="D42" s="46">
        <v>4372</v>
      </c>
      <c r="E42" s="46">
        <v>0</v>
      </c>
      <c r="F42" s="46">
        <v>0</v>
      </c>
      <c r="G42" s="46">
        <v>0</v>
      </c>
      <c r="H42" s="46">
        <v>0</v>
      </c>
      <c r="I42" s="46">
        <v>15242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19614</v>
      </c>
      <c r="O42" s="47">
        <f t="shared" si="1"/>
        <v>2.7848928013630556</v>
      </c>
      <c r="P42" s="9"/>
    </row>
    <row r="43" spans="1:16">
      <c r="A43" s="12"/>
      <c r="B43" s="25">
        <v>361.3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-20165</v>
      </c>
      <c r="L43" s="46">
        <v>0</v>
      </c>
      <c r="M43" s="46">
        <v>0</v>
      </c>
      <c r="N43" s="46">
        <f t="shared" si="9"/>
        <v>-20165</v>
      </c>
      <c r="O43" s="47">
        <f t="shared" si="1"/>
        <v>-2.8631265085900894</v>
      </c>
      <c r="P43" s="9"/>
    </row>
    <row r="44" spans="1:16">
      <c r="A44" s="12"/>
      <c r="B44" s="25">
        <v>362</v>
      </c>
      <c r="C44" s="20" t="s">
        <v>105</v>
      </c>
      <c r="D44" s="46">
        <v>33040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33040</v>
      </c>
      <c r="O44" s="47">
        <f t="shared" si="1"/>
        <v>4.6911827346301296</v>
      </c>
      <c r="P44" s="9"/>
    </row>
    <row r="45" spans="1:16">
      <c r="A45" s="12"/>
      <c r="B45" s="25">
        <v>364</v>
      </c>
      <c r="C45" s="20" t="s">
        <v>119</v>
      </c>
      <c r="D45" s="46">
        <v>8720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8720</v>
      </c>
      <c r="O45" s="47">
        <f t="shared" si="1"/>
        <v>1.2381087604713901</v>
      </c>
      <c r="P45" s="9"/>
    </row>
    <row r="46" spans="1:16">
      <c r="A46" s="12"/>
      <c r="B46" s="25">
        <v>368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212216</v>
      </c>
      <c r="L46" s="46">
        <v>0</v>
      </c>
      <c r="M46" s="46">
        <v>0</v>
      </c>
      <c r="N46" s="46">
        <f t="shared" si="9"/>
        <v>212216</v>
      </c>
      <c r="O46" s="47">
        <f t="shared" si="1"/>
        <v>30.131478063325286</v>
      </c>
      <c r="P46" s="9"/>
    </row>
    <row r="47" spans="1:16">
      <c r="A47" s="12"/>
      <c r="B47" s="25">
        <v>369.9</v>
      </c>
      <c r="C47" s="20" t="s">
        <v>59</v>
      </c>
      <c r="D47" s="46">
        <v>11687</v>
      </c>
      <c r="E47" s="46">
        <v>18371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30058</v>
      </c>
      <c r="O47" s="47">
        <f t="shared" si="1"/>
        <v>4.2677836149368167</v>
      </c>
      <c r="P47" s="9"/>
    </row>
    <row r="48" spans="1:16" ht="15.75">
      <c r="A48" s="29" t="s">
        <v>38</v>
      </c>
      <c r="B48" s="30"/>
      <c r="C48" s="31"/>
      <c r="D48" s="32">
        <f t="shared" ref="D48:M48" si="11">SUM(D49:D50)</f>
        <v>1370877</v>
      </c>
      <c r="E48" s="32">
        <f t="shared" si="11"/>
        <v>0</v>
      </c>
      <c r="F48" s="32">
        <f t="shared" si="11"/>
        <v>0</v>
      </c>
      <c r="G48" s="32">
        <f t="shared" si="11"/>
        <v>770376</v>
      </c>
      <c r="H48" s="32">
        <f t="shared" si="11"/>
        <v>0</v>
      </c>
      <c r="I48" s="32">
        <f t="shared" si="11"/>
        <v>1355263</v>
      </c>
      <c r="J48" s="32">
        <f t="shared" si="11"/>
        <v>213067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3709583</v>
      </c>
      <c r="O48" s="45">
        <f t="shared" si="1"/>
        <v>526.70495527474088</v>
      </c>
      <c r="P48" s="9"/>
    </row>
    <row r="49" spans="1:119">
      <c r="A49" s="12"/>
      <c r="B49" s="25">
        <v>381</v>
      </c>
      <c r="C49" s="20" t="s">
        <v>60</v>
      </c>
      <c r="D49" s="46">
        <v>1370877</v>
      </c>
      <c r="E49" s="46">
        <v>0</v>
      </c>
      <c r="F49" s="46">
        <v>0</v>
      </c>
      <c r="G49" s="46">
        <v>770376</v>
      </c>
      <c r="H49" s="46">
        <v>0</v>
      </c>
      <c r="I49" s="46">
        <v>1351813</v>
      </c>
      <c r="J49" s="46">
        <v>213067</v>
      </c>
      <c r="K49" s="46">
        <v>0</v>
      </c>
      <c r="L49" s="46">
        <v>0</v>
      </c>
      <c r="M49" s="46">
        <v>0</v>
      </c>
      <c r="N49" s="46">
        <f t="shared" si="9"/>
        <v>3706133</v>
      </c>
      <c r="O49" s="47">
        <f t="shared" si="1"/>
        <v>526.21510719863693</v>
      </c>
      <c r="P49" s="9"/>
    </row>
    <row r="50" spans="1:119" ht="15.75" thickBot="1">
      <c r="A50" s="12"/>
      <c r="B50" s="25">
        <v>389.8</v>
      </c>
      <c r="C50" s="20" t="s">
        <v>121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3450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3450</v>
      </c>
      <c r="O50" s="47">
        <f t="shared" si="1"/>
        <v>0.48984807610393299</v>
      </c>
      <c r="P50" s="9"/>
    </row>
    <row r="51" spans="1:119" ht="16.5" thickBot="1">
      <c r="A51" s="14" t="s">
        <v>51</v>
      </c>
      <c r="B51" s="23"/>
      <c r="C51" s="22"/>
      <c r="D51" s="15">
        <f t="shared" ref="D51:M51" si="12">SUM(D5,D13,D16,D24,D36,D41,D48)</f>
        <v>5648504</v>
      </c>
      <c r="E51" s="15">
        <f t="shared" si="12"/>
        <v>357790</v>
      </c>
      <c r="F51" s="15">
        <f t="shared" si="12"/>
        <v>0</v>
      </c>
      <c r="G51" s="15">
        <f t="shared" si="12"/>
        <v>770376</v>
      </c>
      <c r="H51" s="15">
        <f t="shared" si="12"/>
        <v>0</v>
      </c>
      <c r="I51" s="15">
        <f t="shared" si="12"/>
        <v>17174312</v>
      </c>
      <c r="J51" s="15">
        <f t="shared" si="12"/>
        <v>610652</v>
      </c>
      <c r="K51" s="15">
        <f t="shared" si="12"/>
        <v>192051</v>
      </c>
      <c r="L51" s="15">
        <f t="shared" si="12"/>
        <v>0</v>
      </c>
      <c r="M51" s="15">
        <f t="shared" si="12"/>
        <v>0</v>
      </c>
      <c r="N51" s="15">
        <f t="shared" si="9"/>
        <v>24753685</v>
      </c>
      <c r="O51" s="38">
        <f t="shared" si="1"/>
        <v>3514.6507170239956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126</v>
      </c>
      <c r="M53" s="48"/>
      <c r="N53" s="48"/>
      <c r="O53" s="43">
        <v>7043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2443254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2443254</v>
      </c>
      <c r="O5" s="33">
        <f t="shared" ref="O5:O36" si="1">(N5/O$55)</f>
        <v>347.54679943100996</v>
      </c>
      <c r="P5" s="6"/>
    </row>
    <row r="6" spans="1:133">
      <c r="A6" s="12"/>
      <c r="B6" s="25">
        <v>311</v>
      </c>
      <c r="C6" s="20" t="s">
        <v>2</v>
      </c>
      <c r="D6" s="46">
        <v>954806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954806</v>
      </c>
      <c r="O6" s="47">
        <f t="shared" si="1"/>
        <v>135.81877667140824</v>
      </c>
      <c r="P6" s="9"/>
    </row>
    <row r="7" spans="1:133">
      <c r="A7" s="12"/>
      <c r="B7" s="25">
        <v>312.10000000000002</v>
      </c>
      <c r="C7" s="20" t="s">
        <v>10</v>
      </c>
      <c r="D7" s="46">
        <v>263301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263301</v>
      </c>
      <c r="O7" s="47">
        <f t="shared" si="1"/>
        <v>37.453911806543388</v>
      </c>
      <c r="P7" s="9"/>
    </row>
    <row r="8" spans="1:133">
      <c r="A8" s="12"/>
      <c r="B8" s="25">
        <v>312.60000000000002</v>
      </c>
      <c r="C8" s="20" t="s">
        <v>11</v>
      </c>
      <c r="D8" s="46">
        <v>708355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708355</v>
      </c>
      <c r="O8" s="47">
        <f t="shared" si="1"/>
        <v>100.76173541963016</v>
      </c>
      <c r="P8" s="9"/>
    </row>
    <row r="9" spans="1:133">
      <c r="A9" s="12"/>
      <c r="B9" s="25">
        <v>314.3</v>
      </c>
      <c r="C9" s="20" t="s">
        <v>12</v>
      </c>
      <c r="D9" s="46">
        <v>86233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86233</v>
      </c>
      <c r="O9" s="47">
        <f t="shared" si="1"/>
        <v>12.26642958748222</v>
      </c>
      <c r="P9" s="9"/>
    </row>
    <row r="10" spans="1:133">
      <c r="A10" s="12"/>
      <c r="B10" s="25">
        <v>314.89999999999998</v>
      </c>
      <c r="C10" s="20" t="s">
        <v>13</v>
      </c>
      <c r="D10" s="46">
        <v>59981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59981</v>
      </c>
      <c r="O10" s="47">
        <f t="shared" si="1"/>
        <v>8.5321479374110947</v>
      </c>
      <c r="P10" s="9"/>
    </row>
    <row r="11" spans="1:133">
      <c r="A11" s="12"/>
      <c r="B11" s="25">
        <v>315</v>
      </c>
      <c r="C11" s="20" t="s">
        <v>110</v>
      </c>
      <c r="D11" s="46">
        <v>341392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341392</v>
      </c>
      <c r="O11" s="47">
        <f t="shared" si="1"/>
        <v>48.56216216216216</v>
      </c>
      <c r="P11" s="9"/>
    </row>
    <row r="12" spans="1:133">
      <c r="A12" s="12"/>
      <c r="B12" s="25">
        <v>316</v>
      </c>
      <c r="C12" s="20" t="s">
        <v>111</v>
      </c>
      <c r="D12" s="46">
        <v>29186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29186</v>
      </c>
      <c r="O12" s="47">
        <f t="shared" si="1"/>
        <v>4.1516358463726881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6309</v>
      </c>
      <c r="E13" s="32">
        <f t="shared" si="3"/>
        <v>199561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205870</v>
      </c>
      <c r="O13" s="45">
        <f t="shared" si="1"/>
        <v>29.284495021337126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199561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199561</v>
      </c>
      <c r="O14" s="47">
        <f t="shared" si="1"/>
        <v>28.387055476529159</v>
      </c>
      <c r="P14" s="9"/>
    </row>
    <row r="15" spans="1:133">
      <c r="A15" s="12"/>
      <c r="B15" s="25">
        <v>323.89999999999998</v>
      </c>
      <c r="C15" s="20" t="s">
        <v>72</v>
      </c>
      <c r="D15" s="46">
        <v>6309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6309</v>
      </c>
      <c r="O15" s="47">
        <f t="shared" si="1"/>
        <v>0.89743954480796584</v>
      </c>
      <c r="P15" s="9"/>
    </row>
    <row r="16" spans="1:133" ht="15.75">
      <c r="A16" s="29" t="s">
        <v>18</v>
      </c>
      <c r="B16" s="30"/>
      <c r="C16" s="31"/>
      <c r="D16" s="32">
        <f t="shared" ref="D16:M16" si="5">SUM(D17:D26)</f>
        <v>710631</v>
      </c>
      <c r="E16" s="32">
        <f t="shared" si="5"/>
        <v>0</v>
      </c>
      <c r="F16" s="32">
        <f t="shared" si="5"/>
        <v>0</v>
      </c>
      <c r="G16" s="32">
        <f t="shared" si="5"/>
        <v>400000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5103</v>
      </c>
      <c r="N16" s="44">
        <f t="shared" si="4"/>
        <v>1115734</v>
      </c>
      <c r="O16" s="45">
        <f t="shared" si="1"/>
        <v>158.71038406827881</v>
      </c>
      <c r="P16" s="10"/>
    </row>
    <row r="17" spans="1:16">
      <c r="A17" s="12"/>
      <c r="B17" s="25">
        <v>331.2</v>
      </c>
      <c r="C17" s="20" t="s">
        <v>100</v>
      </c>
      <c r="D17" s="46">
        <v>21515</v>
      </c>
      <c r="E17" s="46">
        <v>0</v>
      </c>
      <c r="F17" s="46">
        <v>0</v>
      </c>
      <c r="G17" s="46">
        <v>400000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421515</v>
      </c>
      <c r="O17" s="47">
        <f t="shared" si="1"/>
        <v>59.95945945945946</v>
      </c>
      <c r="P17" s="9"/>
    </row>
    <row r="18" spans="1:16">
      <c r="A18" s="12"/>
      <c r="B18" s="25">
        <v>331.5</v>
      </c>
      <c r="C18" s="20" t="s">
        <v>19</v>
      </c>
      <c r="D18" s="46">
        <v>25000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25000</v>
      </c>
      <c r="O18" s="47">
        <f t="shared" si="1"/>
        <v>3.5561877667140824</v>
      </c>
      <c r="P18" s="9"/>
    </row>
    <row r="19" spans="1:16">
      <c r="A19" s="12"/>
      <c r="B19" s="25">
        <v>331.7</v>
      </c>
      <c r="C19" s="20" t="s">
        <v>85</v>
      </c>
      <c r="D19" s="46">
        <v>21946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21946</v>
      </c>
      <c r="O19" s="47">
        <f t="shared" si="1"/>
        <v>3.1217638691322902</v>
      </c>
      <c r="P19" s="9"/>
    </row>
    <row r="20" spans="1:16">
      <c r="A20" s="12"/>
      <c r="B20" s="25">
        <v>335.12</v>
      </c>
      <c r="C20" s="20" t="s">
        <v>112</v>
      </c>
      <c r="D20" s="46">
        <v>199136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199136</v>
      </c>
      <c r="O20" s="47">
        <f t="shared" si="1"/>
        <v>28.326600284495022</v>
      </c>
      <c r="P20" s="9"/>
    </row>
    <row r="21" spans="1:16">
      <c r="A21" s="12"/>
      <c r="B21" s="25">
        <v>335.14</v>
      </c>
      <c r="C21" s="20" t="s">
        <v>113</v>
      </c>
      <c r="D21" s="46">
        <v>1829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1829</v>
      </c>
      <c r="O21" s="47">
        <f t="shared" si="1"/>
        <v>0.26017069701280227</v>
      </c>
      <c r="P21" s="9"/>
    </row>
    <row r="22" spans="1:16">
      <c r="A22" s="12"/>
      <c r="B22" s="25">
        <v>335.15</v>
      </c>
      <c r="C22" s="20" t="s">
        <v>114</v>
      </c>
      <c r="D22" s="46">
        <v>11796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11796</v>
      </c>
      <c r="O22" s="47">
        <f t="shared" si="1"/>
        <v>1.6779516358463726</v>
      </c>
      <c r="P22" s="9"/>
    </row>
    <row r="23" spans="1:16">
      <c r="A23" s="12"/>
      <c r="B23" s="25">
        <v>335.18</v>
      </c>
      <c r="C23" s="20" t="s">
        <v>115</v>
      </c>
      <c r="D23" s="46">
        <v>334581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334581</v>
      </c>
      <c r="O23" s="47">
        <f t="shared" si="1"/>
        <v>47.593314366998577</v>
      </c>
      <c r="P23" s="9"/>
    </row>
    <row r="24" spans="1:16">
      <c r="A24" s="12"/>
      <c r="B24" s="25">
        <v>335.49</v>
      </c>
      <c r="C24" s="20" t="s">
        <v>27</v>
      </c>
      <c r="D24" s="46">
        <v>85828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85828</v>
      </c>
      <c r="O24" s="47">
        <f t="shared" si="1"/>
        <v>12.208819345661452</v>
      </c>
      <c r="P24" s="9"/>
    </row>
    <row r="25" spans="1:16">
      <c r="A25" s="12"/>
      <c r="B25" s="25">
        <v>337.2</v>
      </c>
      <c r="C25" s="20" t="s">
        <v>86</v>
      </c>
      <c r="D25" s="46">
        <v>9000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9000</v>
      </c>
      <c r="O25" s="47">
        <f t="shared" si="1"/>
        <v>1.2802275960170697</v>
      </c>
      <c r="P25" s="9"/>
    </row>
    <row r="26" spans="1:16">
      <c r="A26" s="12"/>
      <c r="B26" s="25">
        <v>337.9</v>
      </c>
      <c r="C26" s="20" t="s">
        <v>78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5103</v>
      </c>
      <c r="N26" s="46">
        <f t="shared" si="4"/>
        <v>5103</v>
      </c>
      <c r="O26" s="47">
        <f t="shared" si="1"/>
        <v>0.72588904694167855</v>
      </c>
      <c r="P26" s="9"/>
    </row>
    <row r="27" spans="1:16" ht="15.75">
      <c r="A27" s="29" t="s">
        <v>36</v>
      </c>
      <c r="B27" s="30"/>
      <c r="C27" s="31"/>
      <c r="D27" s="32">
        <f t="shared" ref="D27:M27" si="6">SUM(D28:D38)</f>
        <v>256812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15937086</v>
      </c>
      <c r="J27" s="32">
        <f t="shared" si="6"/>
        <v>329709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16523607</v>
      </c>
      <c r="O27" s="45">
        <f t="shared" si="1"/>
        <v>2350.4419630156472</v>
      </c>
      <c r="P27" s="10"/>
    </row>
    <row r="28" spans="1:16">
      <c r="A28" s="12"/>
      <c r="B28" s="25">
        <v>341.2</v>
      </c>
      <c r="C28" s="20" t="s">
        <v>116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329709</v>
      </c>
      <c r="K28" s="46">
        <v>0</v>
      </c>
      <c r="L28" s="46">
        <v>0</v>
      </c>
      <c r="M28" s="46">
        <v>0</v>
      </c>
      <c r="N28" s="46">
        <f t="shared" ref="N28:N38" si="7">SUM(D28:M28)</f>
        <v>329709</v>
      </c>
      <c r="O28" s="47">
        <f t="shared" si="1"/>
        <v>46.900284495021339</v>
      </c>
      <c r="P28" s="9"/>
    </row>
    <row r="29" spans="1:16">
      <c r="A29" s="12"/>
      <c r="B29" s="25">
        <v>341.3</v>
      </c>
      <c r="C29" s="20" t="s">
        <v>117</v>
      </c>
      <c r="D29" s="46">
        <v>200000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200000</v>
      </c>
      <c r="O29" s="47">
        <f t="shared" si="1"/>
        <v>28.449502133712659</v>
      </c>
      <c r="P29" s="9"/>
    </row>
    <row r="30" spans="1:16">
      <c r="A30" s="12"/>
      <c r="B30" s="25">
        <v>341.9</v>
      </c>
      <c r="C30" s="20" t="s">
        <v>118</v>
      </c>
      <c r="D30" s="46">
        <v>31971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31971</v>
      </c>
      <c r="O30" s="47">
        <f t="shared" si="1"/>
        <v>4.5477951635846372</v>
      </c>
      <c r="P30" s="9"/>
    </row>
    <row r="31" spans="1:16">
      <c r="A31" s="12"/>
      <c r="B31" s="25">
        <v>343.1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12334214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12334214</v>
      </c>
      <c r="O31" s="47">
        <f t="shared" si="1"/>
        <v>1754.5112375533429</v>
      </c>
      <c r="P31" s="9"/>
    </row>
    <row r="32" spans="1:16">
      <c r="A32" s="12"/>
      <c r="B32" s="25">
        <v>343.3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1281068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1281068</v>
      </c>
      <c r="O32" s="47">
        <f t="shared" si="1"/>
        <v>182.22873399715505</v>
      </c>
      <c r="P32" s="9"/>
    </row>
    <row r="33" spans="1:16">
      <c r="A33" s="12"/>
      <c r="B33" s="25">
        <v>343.4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620372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620372</v>
      </c>
      <c r="O33" s="47">
        <f t="shared" si="1"/>
        <v>88.246372688477948</v>
      </c>
      <c r="P33" s="9"/>
    </row>
    <row r="34" spans="1:16">
      <c r="A34" s="12"/>
      <c r="B34" s="25">
        <v>343.5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1491395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1491395</v>
      </c>
      <c r="O34" s="47">
        <f t="shared" si="1"/>
        <v>212.14722617354195</v>
      </c>
      <c r="P34" s="9"/>
    </row>
    <row r="35" spans="1:16">
      <c r="A35" s="12"/>
      <c r="B35" s="25">
        <v>343.6</v>
      </c>
      <c r="C35" s="20" t="s">
        <v>103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126523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126523</v>
      </c>
      <c r="O35" s="47">
        <f t="shared" si="1"/>
        <v>17.997581792318634</v>
      </c>
      <c r="P35" s="9"/>
    </row>
    <row r="36" spans="1:16">
      <c r="A36" s="12"/>
      <c r="B36" s="25">
        <v>347.2</v>
      </c>
      <c r="C36" s="20" t="s">
        <v>48</v>
      </c>
      <c r="D36" s="46">
        <v>16159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16159</v>
      </c>
      <c r="O36" s="47">
        <f t="shared" si="1"/>
        <v>2.2985775248933145</v>
      </c>
      <c r="P36" s="9"/>
    </row>
    <row r="37" spans="1:16">
      <c r="A37" s="12"/>
      <c r="B37" s="25">
        <v>347.4</v>
      </c>
      <c r="C37" s="20" t="s">
        <v>50</v>
      </c>
      <c r="D37" s="46">
        <v>7883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7883</v>
      </c>
      <c r="O37" s="47">
        <f t="shared" ref="O37:O53" si="8">(N37/O$55)</f>
        <v>1.1213371266002845</v>
      </c>
      <c r="P37" s="9"/>
    </row>
    <row r="38" spans="1:16">
      <c r="A38" s="12"/>
      <c r="B38" s="25">
        <v>349</v>
      </c>
      <c r="C38" s="20" t="s">
        <v>79</v>
      </c>
      <c r="D38" s="46">
        <v>799</v>
      </c>
      <c r="E38" s="46">
        <v>0</v>
      </c>
      <c r="F38" s="46">
        <v>0</v>
      </c>
      <c r="G38" s="46">
        <v>0</v>
      </c>
      <c r="H38" s="46">
        <v>0</v>
      </c>
      <c r="I38" s="46">
        <v>83514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84313</v>
      </c>
      <c r="O38" s="47">
        <f t="shared" si="8"/>
        <v>11.993314366998577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SUM(D40:D42)</f>
        <v>444790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3" si="10">SUM(D39:M39)</f>
        <v>444790</v>
      </c>
      <c r="O39" s="45">
        <f t="shared" si="8"/>
        <v>63.270270270270274</v>
      </c>
      <c r="P39" s="10"/>
    </row>
    <row r="40" spans="1:16">
      <c r="A40" s="13"/>
      <c r="B40" s="39">
        <v>351.1</v>
      </c>
      <c r="C40" s="21" t="s">
        <v>53</v>
      </c>
      <c r="D40" s="46">
        <v>11783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11783</v>
      </c>
      <c r="O40" s="47">
        <f t="shared" si="8"/>
        <v>1.6761024182076814</v>
      </c>
      <c r="P40" s="9"/>
    </row>
    <row r="41" spans="1:16">
      <c r="A41" s="13"/>
      <c r="B41" s="39">
        <v>351.5</v>
      </c>
      <c r="C41" s="21" t="s">
        <v>92</v>
      </c>
      <c r="D41" s="46">
        <v>426314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426314</v>
      </c>
      <c r="O41" s="47">
        <f t="shared" si="8"/>
        <v>60.642105263157895</v>
      </c>
      <c r="P41" s="9"/>
    </row>
    <row r="42" spans="1:16">
      <c r="A42" s="13"/>
      <c r="B42" s="39">
        <v>354</v>
      </c>
      <c r="C42" s="21" t="s">
        <v>54</v>
      </c>
      <c r="D42" s="46">
        <v>6693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6693</v>
      </c>
      <c r="O42" s="47">
        <f t="shared" si="8"/>
        <v>0.9520625889046942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SUM(D44:D49)</f>
        <v>75176</v>
      </c>
      <c r="E43" s="32">
        <f t="shared" si="11"/>
        <v>3460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4535</v>
      </c>
      <c r="J43" s="32">
        <f t="shared" si="11"/>
        <v>0</v>
      </c>
      <c r="K43" s="32">
        <f t="shared" si="11"/>
        <v>443454</v>
      </c>
      <c r="L43" s="32">
        <f t="shared" si="11"/>
        <v>0</v>
      </c>
      <c r="M43" s="32">
        <f t="shared" si="11"/>
        <v>23</v>
      </c>
      <c r="N43" s="32">
        <f t="shared" si="10"/>
        <v>526648</v>
      </c>
      <c r="O43" s="45">
        <f t="shared" si="8"/>
        <v>74.91436699857752</v>
      </c>
      <c r="P43" s="10"/>
    </row>
    <row r="44" spans="1:16">
      <c r="A44" s="12"/>
      <c r="B44" s="25">
        <v>361.1</v>
      </c>
      <c r="C44" s="20" t="s">
        <v>55</v>
      </c>
      <c r="D44" s="46">
        <v>7178</v>
      </c>
      <c r="E44" s="46">
        <v>0</v>
      </c>
      <c r="F44" s="46">
        <v>0</v>
      </c>
      <c r="G44" s="46">
        <v>0</v>
      </c>
      <c r="H44" s="46">
        <v>0</v>
      </c>
      <c r="I44" s="46">
        <v>4535</v>
      </c>
      <c r="J44" s="46">
        <v>0</v>
      </c>
      <c r="K44" s="46">
        <v>0</v>
      </c>
      <c r="L44" s="46">
        <v>0</v>
      </c>
      <c r="M44" s="46">
        <v>23</v>
      </c>
      <c r="N44" s="46">
        <f t="shared" si="10"/>
        <v>11736</v>
      </c>
      <c r="O44" s="47">
        <f t="shared" si="8"/>
        <v>1.6694167852062589</v>
      </c>
      <c r="P44" s="9"/>
    </row>
    <row r="45" spans="1:16">
      <c r="A45" s="12"/>
      <c r="B45" s="25">
        <v>361.3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228700</v>
      </c>
      <c r="L45" s="46">
        <v>0</v>
      </c>
      <c r="M45" s="46">
        <v>0</v>
      </c>
      <c r="N45" s="46">
        <f t="shared" si="10"/>
        <v>228700</v>
      </c>
      <c r="O45" s="47">
        <f t="shared" si="8"/>
        <v>32.53200568990043</v>
      </c>
      <c r="P45" s="9"/>
    </row>
    <row r="46" spans="1:16">
      <c r="A46" s="12"/>
      <c r="B46" s="25">
        <v>362</v>
      </c>
      <c r="C46" s="20" t="s">
        <v>105</v>
      </c>
      <c r="D46" s="46">
        <v>29740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29740</v>
      </c>
      <c r="O46" s="47">
        <f t="shared" si="8"/>
        <v>4.230440967283073</v>
      </c>
      <c r="P46" s="9"/>
    </row>
    <row r="47" spans="1:16">
      <c r="A47" s="12"/>
      <c r="B47" s="25">
        <v>364</v>
      </c>
      <c r="C47" s="20" t="s">
        <v>119</v>
      </c>
      <c r="D47" s="46">
        <v>22133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22133</v>
      </c>
      <c r="O47" s="47">
        <f t="shared" si="8"/>
        <v>3.1483641536273117</v>
      </c>
      <c r="P47" s="9"/>
    </row>
    <row r="48" spans="1:16">
      <c r="A48" s="12"/>
      <c r="B48" s="25">
        <v>368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214754</v>
      </c>
      <c r="L48" s="46">
        <v>0</v>
      </c>
      <c r="M48" s="46">
        <v>0</v>
      </c>
      <c r="N48" s="46">
        <f t="shared" si="10"/>
        <v>214754</v>
      </c>
      <c r="O48" s="47">
        <f t="shared" si="8"/>
        <v>30.548221906116645</v>
      </c>
      <c r="P48" s="9"/>
    </row>
    <row r="49" spans="1:119">
      <c r="A49" s="12"/>
      <c r="B49" s="25">
        <v>369.9</v>
      </c>
      <c r="C49" s="20" t="s">
        <v>59</v>
      </c>
      <c r="D49" s="46">
        <v>16125</v>
      </c>
      <c r="E49" s="46">
        <v>3460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19585</v>
      </c>
      <c r="O49" s="47">
        <f t="shared" si="8"/>
        <v>2.7859174964438123</v>
      </c>
      <c r="P49" s="9"/>
    </row>
    <row r="50" spans="1:119" ht="15.75">
      <c r="A50" s="29" t="s">
        <v>38</v>
      </c>
      <c r="B50" s="30"/>
      <c r="C50" s="31"/>
      <c r="D50" s="32">
        <f t="shared" ref="D50:M50" si="12">SUM(D51:D52)</f>
        <v>1271417</v>
      </c>
      <c r="E50" s="32">
        <f t="shared" si="12"/>
        <v>0</v>
      </c>
      <c r="F50" s="32">
        <f t="shared" si="12"/>
        <v>0</v>
      </c>
      <c r="G50" s="32">
        <f t="shared" si="12"/>
        <v>1805000</v>
      </c>
      <c r="H50" s="32">
        <f t="shared" si="12"/>
        <v>0</v>
      </c>
      <c r="I50" s="32">
        <f t="shared" si="12"/>
        <v>2700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3079117</v>
      </c>
      <c r="O50" s="45">
        <f t="shared" si="8"/>
        <v>437.99672830725461</v>
      </c>
      <c r="P50" s="9"/>
    </row>
    <row r="51" spans="1:119">
      <c r="A51" s="12"/>
      <c r="B51" s="25">
        <v>381</v>
      </c>
      <c r="C51" s="20" t="s">
        <v>60</v>
      </c>
      <c r="D51" s="46">
        <v>1271417</v>
      </c>
      <c r="E51" s="46">
        <v>0</v>
      </c>
      <c r="F51" s="46">
        <v>0</v>
      </c>
      <c r="G51" s="46">
        <v>1805000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3076417</v>
      </c>
      <c r="O51" s="47">
        <f t="shared" si="8"/>
        <v>437.61266002844951</v>
      </c>
      <c r="P51" s="9"/>
    </row>
    <row r="52" spans="1:119" ht="15.75" thickBot="1">
      <c r="A52" s="12"/>
      <c r="B52" s="25">
        <v>389.8</v>
      </c>
      <c r="C52" s="20" t="s">
        <v>121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2700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2700</v>
      </c>
      <c r="O52" s="47">
        <f t="shared" si="8"/>
        <v>0.3840682788051209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3">SUM(D5,D13,D16,D27,D39,D43,D50)</f>
        <v>5208389</v>
      </c>
      <c r="E53" s="15">
        <f t="shared" si="13"/>
        <v>203021</v>
      </c>
      <c r="F53" s="15">
        <f t="shared" si="13"/>
        <v>0</v>
      </c>
      <c r="G53" s="15">
        <f t="shared" si="13"/>
        <v>2205000</v>
      </c>
      <c r="H53" s="15">
        <f t="shared" si="13"/>
        <v>0</v>
      </c>
      <c r="I53" s="15">
        <f t="shared" si="13"/>
        <v>15944321</v>
      </c>
      <c r="J53" s="15">
        <f t="shared" si="13"/>
        <v>329709</v>
      </c>
      <c r="K53" s="15">
        <f t="shared" si="13"/>
        <v>443454</v>
      </c>
      <c r="L53" s="15">
        <f t="shared" si="13"/>
        <v>0</v>
      </c>
      <c r="M53" s="15">
        <f t="shared" si="13"/>
        <v>5126</v>
      </c>
      <c r="N53" s="15">
        <f t="shared" si="10"/>
        <v>24339020</v>
      </c>
      <c r="O53" s="38">
        <f t="shared" si="8"/>
        <v>3462.1650071123754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124</v>
      </c>
      <c r="M55" s="48"/>
      <c r="N55" s="48"/>
      <c r="O55" s="43">
        <v>7030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2023-08-10T21:12:36Z</cp:lastPrinted>
  <dcterms:created xsi:type="dcterms:W3CDTF">2000-08-31T21:26:31Z</dcterms:created>
  <dcterms:modified xsi:type="dcterms:W3CDTF">2023-08-10T21:12:40Z</dcterms:modified>
</cp:coreProperties>
</file>