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'2008'!$A$1:$O$24</definedName>
    <definedName name="_xlnm.Print_Area" localSheetId="13">'2009'!$A$1:$O$22</definedName>
    <definedName name="_xlnm.Print_Area" localSheetId="12">'2010'!$A$1:$O$24</definedName>
    <definedName name="_xlnm.Print_Area" localSheetId="11">'2011'!$A$1:$O$24</definedName>
    <definedName name="_xlnm.Print_Area" localSheetId="10">'2012'!$A$1:$O$24</definedName>
    <definedName name="_xlnm.Print_Area" localSheetId="9">'2013'!$A$1:$O$22</definedName>
    <definedName name="_xlnm.Print_Area" localSheetId="8">'2014'!$A$1:$O$24</definedName>
    <definedName name="_xlnm.Print_Area" localSheetId="7">'2015'!$A$1:$O$24</definedName>
    <definedName name="_xlnm.Print_Area" localSheetId="6">'2016'!$A$1:$O$24</definedName>
    <definedName name="_xlnm.Print_Area" localSheetId="5">'2017'!$A$1:$O$23</definedName>
    <definedName name="_xlnm.Print_Area" localSheetId="4">'2018'!$A$1:$O$23</definedName>
    <definedName name="_xlnm.Print_Area" localSheetId="3">'2019'!$A$1:$O$24</definedName>
    <definedName name="_xlnm.Print_Area" localSheetId="2">'2020'!$A$1:$O$26</definedName>
    <definedName name="_xlnm.Print_Area" localSheetId="1">'2021'!$A$1:$P$24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7" i="48"/>
  <c r="P17" i="48" s="1"/>
  <c r="O15" i="48"/>
  <c r="P15" i="48" s="1"/>
  <c r="O10" i="48"/>
  <c r="P10" i="48" s="1"/>
  <c r="O8" i="48"/>
  <c r="P8" i="48" s="1"/>
  <c r="O5" i="48"/>
  <c r="P5" i="48" s="1"/>
  <c r="O22" i="48" l="1"/>
  <c r="P22" i="48" s="1"/>
  <c r="L20" i="47"/>
  <c r="M20" i="47"/>
  <c r="N20" i="47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O17" i="47" s="1"/>
  <c r="P17" i="47" s="1"/>
  <c r="E17" i="47"/>
  <c r="D17" i="47"/>
  <c r="O16" i="47"/>
  <c r="P16" i="47" s="1"/>
  <c r="N15" i="47"/>
  <c r="M15" i="47"/>
  <c r="L15" i="47"/>
  <c r="K15" i="47"/>
  <c r="J15" i="47"/>
  <c r="I15" i="47"/>
  <c r="H15" i="47"/>
  <c r="G15" i="47"/>
  <c r="O15" i="47" s="1"/>
  <c r="P15" i="47" s="1"/>
  <c r="F15" i="47"/>
  <c r="E15" i="47"/>
  <c r="D15" i="47"/>
  <c r="O14" i="47"/>
  <c r="P14" i="47" s="1"/>
  <c r="O13" i="47"/>
  <c r="P13" i="47"/>
  <c r="O12" i="47"/>
  <c r="P12" i="47"/>
  <c r="O11" i="47"/>
  <c r="P11" i="47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D20" i="47" s="1"/>
  <c r="O8" i="47"/>
  <c r="P8" i="47" s="1"/>
  <c r="N7" i="47"/>
  <c r="M7" i="47"/>
  <c r="L7" i="47"/>
  <c r="K7" i="47"/>
  <c r="J7" i="47"/>
  <c r="I7" i="47"/>
  <c r="H7" i="47"/>
  <c r="G7" i="47"/>
  <c r="F7" i="47"/>
  <c r="E7" i="47"/>
  <c r="O7" i="47" s="1"/>
  <c r="P7" i="47" s="1"/>
  <c r="D7" i="47"/>
  <c r="O6" i="47"/>
  <c r="P6" i="47" s="1"/>
  <c r="N5" i="47"/>
  <c r="M5" i="47"/>
  <c r="L5" i="47"/>
  <c r="K5" i="47"/>
  <c r="K20" i="47" s="1"/>
  <c r="J5" i="47"/>
  <c r="J20" i="47" s="1"/>
  <c r="I5" i="47"/>
  <c r="I20" i="47" s="1"/>
  <c r="H5" i="47"/>
  <c r="H20" i="47" s="1"/>
  <c r="G5" i="47"/>
  <c r="G20" i="47" s="1"/>
  <c r="F5" i="47"/>
  <c r="F20" i="47" s="1"/>
  <c r="E5" i="47"/>
  <c r="E20" i="47" s="1"/>
  <c r="D5" i="47"/>
  <c r="K22" i="46"/>
  <c r="L22" i="46"/>
  <c r="M22" i="46"/>
  <c r="D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 s="1"/>
  <c r="N18" i="46"/>
  <c r="O18" i="46" s="1"/>
  <c r="M17" i="46"/>
  <c r="L17" i="46"/>
  <c r="K17" i="46"/>
  <c r="J17" i="46"/>
  <c r="I17" i="46"/>
  <c r="H17" i="46"/>
  <c r="G17" i="46"/>
  <c r="F17" i="46"/>
  <c r="N17" i="46" s="1"/>
  <c r="O17" i="46" s="1"/>
  <c r="E17" i="46"/>
  <c r="D17" i="46"/>
  <c r="N16" i="46"/>
  <c r="O16" i="46" s="1"/>
  <c r="M15" i="46"/>
  <c r="L15" i="46"/>
  <c r="K15" i="46"/>
  <c r="J15" i="46"/>
  <c r="J22" i="46" s="1"/>
  <c r="I15" i="46"/>
  <c r="I22" i="46" s="1"/>
  <c r="H15" i="46"/>
  <c r="G15" i="46"/>
  <c r="F15" i="46"/>
  <c r="N15" i="46" s="1"/>
  <c r="O15" i="46" s="1"/>
  <c r="E15" i="46"/>
  <c r="D15" i="46"/>
  <c r="N14" i="46"/>
  <c r="O14" i="46" s="1"/>
  <c r="N13" i="46"/>
  <c r="O13" i="46" s="1"/>
  <c r="N12" i="46"/>
  <c r="O12" i="46"/>
  <c r="N11" i="46"/>
  <c r="O11" i="46"/>
  <c r="N10" i="46"/>
  <c r="O10" i="46"/>
  <c r="M9" i="46"/>
  <c r="L9" i="46"/>
  <c r="K9" i="46"/>
  <c r="J9" i="46"/>
  <c r="I9" i="46"/>
  <c r="H9" i="46"/>
  <c r="G9" i="46"/>
  <c r="F9" i="46"/>
  <c r="E9" i="46"/>
  <c r="D9" i="46"/>
  <c r="N9" i="46" s="1"/>
  <c r="O9" i="46" s="1"/>
  <c r="N8" i="46"/>
  <c r="O8" i="46"/>
  <c r="M7" i="46"/>
  <c r="L7" i="46"/>
  <c r="K7" i="46"/>
  <c r="J7" i="46"/>
  <c r="I7" i="46"/>
  <c r="H7" i="46"/>
  <c r="G7" i="46"/>
  <c r="F7" i="46"/>
  <c r="E7" i="46"/>
  <c r="D7" i="46"/>
  <c r="N6" i="46"/>
  <c r="O6" i="46"/>
  <c r="M5" i="46"/>
  <c r="L5" i="46"/>
  <c r="K5" i="46"/>
  <c r="J5" i="46"/>
  <c r="I5" i="46"/>
  <c r="H5" i="46"/>
  <c r="H22" i="46" s="1"/>
  <c r="G5" i="46"/>
  <c r="G22" i="46" s="1"/>
  <c r="F5" i="46"/>
  <c r="F22" i="46" s="1"/>
  <c r="E5" i="46"/>
  <c r="E22" i="46" s="1"/>
  <c r="D5" i="46"/>
  <c r="N5" i="46" s="1"/>
  <c r="O5" i="46" s="1"/>
  <c r="E20" i="45"/>
  <c r="N19" i="45"/>
  <c r="O19" i="45"/>
  <c r="M18" i="45"/>
  <c r="M20" i="45" s="1"/>
  <c r="L18" i="45"/>
  <c r="N18" i="45" s="1"/>
  <c r="O18" i="45" s="1"/>
  <c r="K18" i="45"/>
  <c r="J18" i="45"/>
  <c r="I18" i="45"/>
  <c r="H18" i="45"/>
  <c r="G18" i="45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N10" i="45"/>
  <c r="O10" i="45" s="1"/>
  <c r="M9" i="45"/>
  <c r="L9" i="45"/>
  <c r="K9" i="45"/>
  <c r="J9" i="45"/>
  <c r="I9" i="45"/>
  <c r="H9" i="45"/>
  <c r="G9" i="45"/>
  <c r="F9" i="45"/>
  <c r="N9" i="45" s="1"/>
  <c r="O9" i="45" s="1"/>
  <c r="E9" i="45"/>
  <c r="D9" i="45"/>
  <c r="N8" i="45"/>
  <c r="O8" i="45" s="1"/>
  <c r="M7" i="45"/>
  <c r="L7" i="45"/>
  <c r="K7" i="45"/>
  <c r="J7" i="45"/>
  <c r="I7" i="45"/>
  <c r="H7" i="45"/>
  <c r="G7" i="45"/>
  <c r="F7" i="45"/>
  <c r="N7" i="45" s="1"/>
  <c r="O7" i="45" s="1"/>
  <c r="E7" i="45"/>
  <c r="D7" i="45"/>
  <c r="N6" i="45"/>
  <c r="O6" i="45" s="1"/>
  <c r="M5" i="45"/>
  <c r="L5" i="45"/>
  <c r="L20" i="45" s="1"/>
  <c r="K5" i="45"/>
  <c r="K20" i="45" s="1"/>
  <c r="J5" i="45"/>
  <c r="J20" i="45" s="1"/>
  <c r="I5" i="45"/>
  <c r="I20" i="45" s="1"/>
  <c r="H5" i="45"/>
  <c r="H20" i="45" s="1"/>
  <c r="G5" i="45"/>
  <c r="G20" i="45" s="1"/>
  <c r="F5" i="45"/>
  <c r="N5" i="45" s="1"/>
  <c r="O5" i="45" s="1"/>
  <c r="E5" i="45"/>
  <c r="D5" i="45"/>
  <c r="L19" i="44"/>
  <c r="M19" i="44"/>
  <c r="D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 s="1"/>
  <c r="M9" i="44"/>
  <c r="L9" i="44"/>
  <c r="K9" i="44"/>
  <c r="J9" i="44"/>
  <c r="I9" i="44"/>
  <c r="H9" i="44"/>
  <c r="N9" i="44" s="1"/>
  <c r="O9" i="44" s="1"/>
  <c r="G9" i="44"/>
  <c r="F9" i="44"/>
  <c r="E9" i="44"/>
  <c r="D9" i="44"/>
  <c r="N8" i="44"/>
  <c r="O8" i="44" s="1"/>
  <c r="M7" i="44"/>
  <c r="L7" i="44"/>
  <c r="K7" i="44"/>
  <c r="J7" i="44"/>
  <c r="I7" i="44"/>
  <c r="H7" i="44"/>
  <c r="N7" i="44" s="1"/>
  <c r="O7" i="44" s="1"/>
  <c r="G7" i="44"/>
  <c r="F7" i="44"/>
  <c r="E7" i="44"/>
  <c r="D7" i="44"/>
  <c r="N6" i="44"/>
  <c r="O6" i="44" s="1"/>
  <c r="M5" i="44"/>
  <c r="L5" i="44"/>
  <c r="K5" i="44"/>
  <c r="K19" i="44" s="1"/>
  <c r="J5" i="44"/>
  <c r="J19" i="44" s="1"/>
  <c r="I5" i="44"/>
  <c r="I19" i="44" s="1"/>
  <c r="H5" i="44"/>
  <c r="H19" i="44" s="1"/>
  <c r="G5" i="44"/>
  <c r="G19" i="44" s="1"/>
  <c r="F5" i="44"/>
  <c r="F19" i="44" s="1"/>
  <c r="E5" i="44"/>
  <c r="E19" i="44" s="1"/>
  <c r="D5" i="44"/>
  <c r="L19" i="43"/>
  <c r="N18" i="43"/>
  <c r="O18" i="43" s="1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 s="1"/>
  <c r="M15" i="43"/>
  <c r="L15" i="43"/>
  <c r="K15" i="43"/>
  <c r="J15" i="43"/>
  <c r="I15" i="43"/>
  <c r="H15" i="43"/>
  <c r="G15" i="43"/>
  <c r="F15" i="43"/>
  <c r="N15" i="43" s="1"/>
  <c r="O15" i="43" s="1"/>
  <c r="E15" i="43"/>
  <c r="D15" i="43"/>
  <c r="N14" i="43"/>
  <c r="O14" i="43" s="1"/>
  <c r="M13" i="43"/>
  <c r="L13" i="43"/>
  <c r="K13" i="43"/>
  <c r="J13" i="43"/>
  <c r="I13" i="43"/>
  <c r="I19" i="43" s="1"/>
  <c r="H13" i="43"/>
  <c r="H19" i="43" s="1"/>
  <c r="G13" i="43"/>
  <c r="G19" i="43" s="1"/>
  <c r="F13" i="43"/>
  <c r="N13" i="43" s="1"/>
  <c r="O13" i="43" s="1"/>
  <c r="E13" i="43"/>
  <c r="D13" i="43"/>
  <c r="N12" i="43"/>
  <c r="O12" i="43" s="1"/>
  <c r="N11" i="43"/>
  <c r="O11" i="43" s="1"/>
  <c r="N10" i="43"/>
  <c r="O10" i="43"/>
  <c r="M9" i="43"/>
  <c r="L9" i="43"/>
  <c r="K9" i="43"/>
  <c r="J9" i="43"/>
  <c r="N9" i="43" s="1"/>
  <c r="O9" i="43" s="1"/>
  <c r="I9" i="43"/>
  <c r="H9" i="43"/>
  <c r="G9" i="43"/>
  <c r="F9" i="43"/>
  <c r="E9" i="43"/>
  <c r="D9" i="43"/>
  <c r="N8" i="43"/>
  <c r="O8" i="43"/>
  <c r="M7" i="43"/>
  <c r="L7" i="43"/>
  <c r="K7" i="43"/>
  <c r="J7" i="43"/>
  <c r="N7" i="43" s="1"/>
  <c r="O7" i="43" s="1"/>
  <c r="I7" i="43"/>
  <c r="H7" i="43"/>
  <c r="G7" i="43"/>
  <c r="F7" i="43"/>
  <c r="E7" i="43"/>
  <c r="D7" i="43"/>
  <c r="N6" i="43"/>
  <c r="O6" i="43"/>
  <c r="M5" i="43"/>
  <c r="M19" i="43" s="1"/>
  <c r="L5" i="43"/>
  <c r="K5" i="43"/>
  <c r="K19" i="43" s="1"/>
  <c r="J5" i="43"/>
  <c r="N5" i="43" s="1"/>
  <c r="O5" i="43" s="1"/>
  <c r="I5" i="43"/>
  <c r="H5" i="43"/>
  <c r="G5" i="43"/>
  <c r="F5" i="43"/>
  <c r="F19" i="43" s="1"/>
  <c r="E5" i="43"/>
  <c r="E19" i="43" s="1"/>
  <c r="D5" i="43"/>
  <c r="D19" i="43" s="1"/>
  <c r="G20" i="42"/>
  <c r="J20" i="42"/>
  <c r="N19" i="42"/>
  <c r="O19" i="42" s="1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 s="1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 s="1"/>
  <c r="M14" i="42"/>
  <c r="L14" i="42"/>
  <c r="K14" i="42"/>
  <c r="J14" i="42"/>
  <c r="I14" i="42"/>
  <c r="I20" i="42" s="1"/>
  <c r="H14" i="42"/>
  <c r="H20" i="42" s="1"/>
  <c r="G14" i="42"/>
  <c r="F14" i="42"/>
  <c r="E14" i="42"/>
  <c r="D14" i="42"/>
  <c r="N13" i="42"/>
  <c r="O13" i="42" s="1"/>
  <c r="N12" i="42"/>
  <c r="O12" i="42"/>
  <c r="N11" i="42"/>
  <c r="O11" i="42"/>
  <c r="M10" i="42"/>
  <c r="L10" i="42"/>
  <c r="N10" i="42" s="1"/>
  <c r="O10" i="42" s="1"/>
  <c r="K10" i="42"/>
  <c r="J10" i="42"/>
  <c r="I10" i="42"/>
  <c r="H10" i="42"/>
  <c r="G10" i="42"/>
  <c r="F10" i="42"/>
  <c r="E10" i="42"/>
  <c r="D10" i="42"/>
  <c r="N9" i="42"/>
  <c r="O9" i="42"/>
  <c r="M8" i="42"/>
  <c r="L8" i="42"/>
  <c r="N8" i="42" s="1"/>
  <c r="O8" i="42" s="1"/>
  <c r="K8" i="42"/>
  <c r="J8" i="42"/>
  <c r="I8" i="42"/>
  <c r="H8" i="42"/>
  <c r="G8" i="42"/>
  <c r="F8" i="42"/>
  <c r="E8" i="42"/>
  <c r="D8" i="42"/>
  <c r="N7" i="42"/>
  <c r="O7" i="42"/>
  <c r="N6" i="42"/>
  <c r="O6" i="42"/>
  <c r="M5" i="42"/>
  <c r="M20" i="42" s="1"/>
  <c r="L5" i="42"/>
  <c r="L20" i="42" s="1"/>
  <c r="K5" i="42"/>
  <c r="K20" i="42" s="1"/>
  <c r="J5" i="42"/>
  <c r="I5" i="42"/>
  <c r="H5" i="42"/>
  <c r="G5" i="42"/>
  <c r="F5" i="42"/>
  <c r="F20" i="42" s="1"/>
  <c r="E5" i="42"/>
  <c r="E20" i="42" s="1"/>
  <c r="D5" i="42"/>
  <c r="D20" i="42" s="1"/>
  <c r="F20" i="41"/>
  <c r="N19" i="41"/>
  <c r="O19" i="41"/>
  <c r="M18" i="41"/>
  <c r="L18" i="41"/>
  <c r="N18" i="41" s="1"/>
  <c r="O18" i="41" s="1"/>
  <c r="K18" i="41"/>
  <c r="J18" i="41"/>
  <c r="I18" i="41"/>
  <c r="H18" i="41"/>
  <c r="G18" i="41"/>
  <c r="F18" i="41"/>
  <c r="E18" i="41"/>
  <c r="D18" i="41"/>
  <c r="N17" i="41"/>
  <c r="O17" i="41"/>
  <c r="M16" i="41"/>
  <c r="L16" i="41"/>
  <c r="N16" i="41" s="1"/>
  <c r="O16" i="41" s="1"/>
  <c r="K16" i="41"/>
  <c r="J16" i="41"/>
  <c r="I16" i="41"/>
  <c r="H16" i="41"/>
  <c r="G16" i="41"/>
  <c r="F16" i="41"/>
  <c r="E16" i="41"/>
  <c r="D16" i="41"/>
  <c r="N15" i="41"/>
  <c r="O15" i="41"/>
  <c r="M14" i="41"/>
  <c r="M20" i="41" s="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M8" i="41"/>
  <c r="L8" i="41"/>
  <c r="K8" i="41"/>
  <c r="J8" i="41"/>
  <c r="I8" i="41"/>
  <c r="H8" i="41"/>
  <c r="G8" i="41"/>
  <c r="F8" i="41"/>
  <c r="E8" i="41"/>
  <c r="E20" i="41" s="1"/>
  <c r="D8" i="41"/>
  <c r="N8" i="41" s="1"/>
  <c r="O8" i="41" s="1"/>
  <c r="N7" i="41"/>
  <c r="O7" i="41" s="1"/>
  <c r="N6" i="41"/>
  <c r="O6" i="41" s="1"/>
  <c r="M5" i="41"/>
  <c r="L5" i="41"/>
  <c r="L20" i="41" s="1"/>
  <c r="K5" i="41"/>
  <c r="K20" i="41" s="1"/>
  <c r="J5" i="41"/>
  <c r="J20" i="41" s="1"/>
  <c r="I5" i="41"/>
  <c r="I20" i="41" s="1"/>
  <c r="H5" i="41"/>
  <c r="H20" i="41" s="1"/>
  <c r="G5" i="41"/>
  <c r="G20" i="41" s="1"/>
  <c r="F5" i="41"/>
  <c r="N5" i="41" s="1"/>
  <c r="O5" i="41" s="1"/>
  <c r="E5" i="41"/>
  <c r="D5" i="41"/>
  <c r="N19" i="40"/>
  <c r="O19" i="40" s="1"/>
  <c r="M18" i="40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M16" i="40"/>
  <c r="L16" i="40"/>
  <c r="K16" i="40"/>
  <c r="J16" i="40"/>
  <c r="I16" i="40"/>
  <c r="H16" i="40"/>
  <c r="N16" i="40" s="1"/>
  <c r="O16" i="40" s="1"/>
  <c r="G16" i="40"/>
  <c r="F16" i="40"/>
  <c r="E16" i="40"/>
  <c r="D16" i="40"/>
  <c r="N15" i="40"/>
  <c r="O15" i="40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M10" i="40"/>
  <c r="L10" i="40"/>
  <c r="K10" i="40"/>
  <c r="J10" i="40"/>
  <c r="I10" i="40"/>
  <c r="H10" i="40"/>
  <c r="G10" i="40"/>
  <c r="F10" i="40"/>
  <c r="E10" i="40"/>
  <c r="E20" i="40" s="1"/>
  <c r="D10" i="40"/>
  <c r="N10" i="40" s="1"/>
  <c r="O10" i="40" s="1"/>
  <c r="N9" i="40"/>
  <c r="O9" i="40" s="1"/>
  <c r="M8" i="40"/>
  <c r="L8" i="40"/>
  <c r="K8" i="40"/>
  <c r="J8" i="40"/>
  <c r="I8" i="40"/>
  <c r="I20" i="40" s="1"/>
  <c r="H8" i="40"/>
  <c r="H20" i="40" s="1"/>
  <c r="G8" i="40"/>
  <c r="G20" i="40" s="1"/>
  <c r="F8" i="40"/>
  <c r="N8" i="40" s="1"/>
  <c r="O8" i="40" s="1"/>
  <c r="E8" i="40"/>
  <c r="D8" i="40"/>
  <c r="N7" i="40"/>
  <c r="O7" i="40" s="1"/>
  <c r="N6" i="40"/>
  <c r="O6" i="40"/>
  <c r="M5" i="40"/>
  <c r="M20" i="40"/>
  <c r="L5" i="40"/>
  <c r="L20" i="40"/>
  <c r="K5" i="40"/>
  <c r="K20" i="40" s="1"/>
  <c r="J5" i="40"/>
  <c r="J20" i="40" s="1"/>
  <c r="I5" i="40"/>
  <c r="H5" i="40"/>
  <c r="G5" i="40"/>
  <c r="F5" i="40"/>
  <c r="N5" i="40" s="1"/>
  <c r="O5" i="40" s="1"/>
  <c r="F20" i="40"/>
  <c r="E5" i="40"/>
  <c r="D5" i="40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M16" i="39"/>
  <c r="L16" i="39"/>
  <c r="K16" i="39"/>
  <c r="J16" i="39"/>
  <c r="I16" i="39"/>
  <c r="N16" i="39" s="1"/>
  <c r="O16" i="39" s="1"/>
  <c r="H16" i="39"/>
  <c r="G16" i="39"/>
  <c r="F16" i="39"/>
  <c r="E16" i="39"/>
  <c r="D16" i="39"/>
  <c r="N15" i="39"/>
  <c r="O15" i="39"/>
  <c r="M14" i="39"/>
  <c r="L14" i="39"/>
  <c r="K14" i="39"/>
  <c r="N14" i="39" s="1"/>
  <c r="O14" i="39" s="1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M8" i="39"/>
  <c r="L8" i="39"/>
  <c r="K8" i="39"/>
  <c r="J8" i="39"/>
  <c r="I8" i="39"/>
  <c r="H8" i="39"/>
  <c r="H20" i="39" s="1"/>
  <c r="G8" i="39"/>
  <c r="G20" i="39" s="1"/>
  <c r="F8" i="39"/>
  <c r="E8" i="39"/>
  <c r="D8" i="39"/>
  <c r="N7" i="39"/>
  <c r="O7" i="39" s="1"/>
  <c r="N6" i="39"/>
  <c r="O6" i="39"/>
  <c r="M5" i="39"/>
  <c r="M20" i="39"/>
  <c r="L5" i="39"/>
  <c r="L20" i="39" s="1"/>
  <c r="K5" i="39"/>
  <c r="K20" i="39" s="1"/>
  <c r="J5" i="39"/>
  <c r="J20" i="39" s="1"/>
  <c r="I5" i="39"/>
  <c r="I20" i="39" s="1"/>
  <c r="H5" i="39"/>
  <c r="G5" i="39"/>
  <c r="F5" i="39"/>
  <c r="F20" i="39" s="1"/>
  <c r="E5" i="39"/>
  <c r="E20" i="39" s="1"/>
  <c r="D5" i="39"/>
  <c r="N5" i="39" s="1"/>
  <c r="O5" i="39" s="1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M14" i="38"/>
  <c r="L14" i="38"/>
  <c r="K14" i="38"/>
  <c r="K18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M10" i="38"/>
  <c r="L10" i="38"/>
  <c r="K10" i="38"/>
  <c r="J10" i="38"/>
  <c r="I10" i="38"/>
  <c r="H10" i="38"/>
  <c r="G10" i="38"/>
  <c r="N10" i="38" s="1"/>
  <c r="O10" i="38" s="1"/>
  <c r="F10" i="38"/>
  <c r="E10" i="38"/>
  <c r="D10" i="38"/>
  <c r="N9" i="38"/>
  <c r="O9" i="38" s="1"/>
  <c r="M8" i="38"/>
  <c r="L8" i="38"/>
  <c r="K8" i="38"/>
  <c r="J8" i="38"/>
  <c r="J18" i="38" s="1"/>
  <c r="I8" i="38"/>
  <c r="H8" i="38"/>
  <c r="H18" i="38" s="1"/>
  <c r="G8" i="38"/>
  <c r="F8" i="38"/>
  <c r="E8" i="38"/>
  <c r="D8" i="38"/>
  <c r="N8" i="38" s="1"/>
  <c r="O8" i="38" s="1"/>
  <c r="N7" i="38"/>
  <c r="O7" i="38"/>
  <c r="N6" i="38"/>
  <c r="O6" i="38"/>
  <c r="M5" i="38"/>
  <c r="M18" i="38"/>
  <c r="L5" i="38"/>
  <c r="L18" i="38" s="1"/>
  <c r="K5" i="38"/>
  <c r="J5" i="38"/>
  <c r="I5" i="38"/>
  <c r="I18" i="38" s="1"/>
  <c r="H5" i="38"/>
  <c r="G5" i="38"/>
  <c r="F5" i="38"/>
  <c r="F18" i="38" s="1"/>
  <c r="E5" i="38"/>
  <c r="E18" i="38"/>
  <c r="D5" i="38"/>
  <c r="N19" i="37"/>
  <c r="O19" i="37" s="1"/>
  <c r="M18" i="37"/>
  <c r="L18" i="37"/>
  <c r="K18" i="37"/>
  <c r="J18" i="37"/>
  <c r="I18" i="37"/>
  <c r="H18" i="37"/>
  <c r="N18" i="37" s="1"/>
  <c r="O18" i="37" s="1"/>
  <c r="G18" i="37"/>
  <c r="F18" i="37"/>
  <c r="E18" i="37"/>
  <c r="D18" i="37"/>
  <c r="N17" i="37"/>
  <c r="O17" i="37" s="1"/>
  <c r="M16" i="37"/>
  <c r="L16" i="37"/>
  <c r="K16" i="37"/>
  <c r="J16" i="37"/>
  <c r="I16" i="37"/>
  <c r="H16" i="37"/>
  <c r="N16" i="37" s="1"/>
  <c r="O16" i="37" s="1"/>
  <c r="G16" i="37"/>
  <c r="F16" i="37"/>
  <c r="E16" i="37"/>
  <c r="D16" i="37"/>
  <c r="N15" i="37"/>
  <c r="O15" i="37"/>
  <c r="M14" i="37"/>
  <c r="M20" i="37" s="1"/>
  <c r="L14" i="37"/>
  <c r="K14" i="37"/>
  <c r="J14" i="37"/>
  <c r="J20" i="37" s="1"/>
  <c r="I14" i="37"/>
  <c r="H14" i="37"/>
  <c r="G14" i="37"/>
  <c r="F14" i="37"/>
  <c r="E14" i="37"/>
  <c r="D14" i="37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M8" i="37"/>
  <c r="L8" i="37"/>
  <c r="K8" i="37"/>
  <c r="J8" i="37"/>
  <c r="I8" i="37"/>
  <c r="H8" i="37"/>
  <c r="H20" i="37" s="1"/>
  <c r="G8" i="37"/>
  <c r="G20" i="37" s="1"/>
  <c r="F8" i="37"/>
  <c r="E8" i="37"/>
  <c r="N8" i="37"/>
  <c r="O8" i="37" s="1"/>
  <c r="D8" i="37"/>
  <c r="N7" i="37"/>
  <c r="O7" i="37" s="1"/>
  <c r="N6" i="37"/>
  <c r="O6" i="37" s="1"/>
  <c r="M5" i="37"/>
  <c r="L5" i="37"/>
  <c r="L20" i="37"/>
  <c r="K5" i="37"/>
  <c r="K20" i="37"/>
  <c r="J5" i="37"/>
  <c r="I5" i="37"/>
  <c r="I20" i="37" s="1"/>
  <c r="H5" i="37"/>
  <c r="G5" i="37"/>
  <c r="F5" i="37"/>
  <c r="F20" i="37"/>
  <c r="E5" i="37"/>
  <c r="E20" i="37" s="1"/>
  <c r="D5" i="37"/>
  <c r="D20" i="37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 s="1"/>
  <c r="M14" i="36"/>
  <c r="L14" i="36"/>
  <c r="K14" i="36"/>
  <c r="J14" i="36"/>
  <c r="I14" i="36"/>
  <c r="I20" i="36" s="1"/>
  <c r="H14" i="36"/>
  <c r="G14" i="36"/>
  <c r="F14" i="36"/>
  <c r="N14" i="36" s="1"/>
  <c r="O14" i="36" s="1"/>
  <c r="E14" i="36"/>
  <c r="D14" i="36"/>
  <c r="N13" i="36"/>
  <c r="O13" i="36"/>
  <c r="N12" i="36"/>
  <c r="O12" i="36"/>
  <c r="N11" i="36"/>
  <c r="O11" i="36" s="1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M8" i="36"/>
  <c r="L8" i="36"/>
  <c r="K8" i="36"/>
  <c r="J8" i="36"/>
  <c r="I8" i="36"/>
  <c r="H8" i="36"/>
  <c r="G8" i="36"/>
  <c r="F8" i="36"/>
  <c r="F20" i="36" s="1"/>
  <c r="E8" i="36"/>
  <c r="E20" i="36" s="1"/>
  <c r="D8" i="36"/>
  <c r="N8" i="36" s="1"/>
  <c r="O8" i="36" s="1"/>
  <c r="N7" i="36"/>
  <c r="O7" i="36" s="1"/>
  <c r="N6" i="36"/>
  <c r="O6" i="36" s="1"/>
  <c r="M5" i="36"/>
  <c r="M20" i="36"/>
  <c r="L5" i="36"/>
  <c r="L20" i="36"/>
  <c r="K5" i="36"/>
  <c r="K20" i="36" s="1"/>
  <c r="J5" i="36"/>
  <c r="J20" i="36" s="1"/>
  <c r="I5" i="36"/>
  <c r="H5" i="36"/>
  <c r="H20" i="36" s="1"/>
  <c r="G5" i="36"/>
  <c r="G20" i="36" s="1"/>
  <c r="F5" i="36"/>
  <c r="E5" i="36"/>
  <c r="D5" i="36"/>
  <c r="D20" i="36" s="1"/>
  <c r="N20" i="36" s="1"/>
  <c r="O20" i="36" s="1"/>
  <c r="N19" i="35"/>
  <c r="O19" i="35" s="1"/>
  <c r="M18" i="35"/>
  <c r="L18" i="35"/>
  <c r="K18" i="35"/>
  <c r="J18" i="35"/>
  <c r="I18" i="35"/>
  <c r="H18" i="35"/>
  <c r="G18" i="35"/>
  <c r="N18" i="35"/>
  <c r="O18" i="35"/>
  <c r="F18" i="35"/>
  <c r="E18" i="35"/>
  <c r="D18" i="35"/>
  <c r="N17" i="35"/>
  <c r="O17" i="35" s="1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 s="1"/>
  <c r="M14" i="35"/>
  <c r="L14" i="35"/>
  <c r="K14" i="35"/>
  <c r="J14" i="35"/>
  <c r="J20" i="35" s="1"/>
  <c r="I14" i="35"/>
  <c r="H14" i="35"/>
  <c r="G14" i="35"/>
  <c r="F14" i="35"/>
  <c r="E14" i="35"/>
  <c r="D14" i="35"/>
  <c r="N14" i="35" s="1"/>
  <c r="O14" i="35" s="1"/>
  <c r="N13" i="35"/>
  <c r="O13" i="35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F20" i="35" s="1"/>
  <c r="E10" i="35"/>
  <c r="D10" i="35"/>
  <c r="N10" i="35" s="1"/>
  <c r="O10" i="35" s="1"/>
  <c r="N9" i="35"/>
  <c r="O9" i="35" s="1"/>
  <c r="M8" i="35"/>
  <c r="L8" i="35"/>
  <c r="K8" i="35"/>
  <c r="J8" i="35"/>
  <c r="I8" i="35"/>
  <c r="I20" i="35"/>
  <c r="H8" i="35"/>
  <c r="H20" i="35" s="1"/>
  <c r="G8" i="35"/>
  <c r="N8" i="35" s="1"/>
  <c r="O8" i="35" s="1"/>
  <c r="F8" i="35"/>
  <c r="E8" i="35"/>
  <c r="D8" i="35"/>
  <c r="N7" i="35"/>
  <c r="O7" i="35" s="1"/>
  <c r="N6" i="35"/>
  <c r="O6" i="35" s="1"/>
  <c r="M5" i="35"/>
  <c r="M20" i="35"/>
  <c r="L5" i="35"/>
  <c r="L20" i="35"/>
  <c r="K5" i="35"/>
  <c r="K20" i="35" s="1"/>
  <c r="J5" i="35"/>
  <c r="I5" i="35"/>
  <c r="H5" i="35"/>
  <c r="G5" i="35"/>
  <c r="G20" i="35" s="1"/>
  <c r="F5" i="35"/>
  <c r="E5" i="35"/>
  <c r="E20" i="35"/>
  <c r="D5" i="35"/>
  <c r="D20" i="35" s="1"/>
  <c r="N19" i="34"/>
  <c r="O19" i="34" s="1"/>
  <c r="M18" i="34"/>
  <c r="L18" i="34"/>
  <c r="K18" i="34"/>
  <c r="J18" i="34"/>
  <c r="I18" i="34"/>
  <c r="H18" i="34"/>
  <c r="G18" i="34"/>
  <c r="N18" i="34"/>
  <c r="O18" i="34"/>
  <c r="F18" i="34"/>
  <c r="E18" i="34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M14" i="34"/>
  <c r="L14" i="34"/>
  <c r="K14" i="34"/>
  <c r="K20" i="34"/>
  <c r="J14" i="34"/>
  <c r="N14" i="34" s="1"/>
  <c r="O14" i="34" s="1"/>
  <c r="I14" i="34"/>
  <c r="H14" i="34"/>
  <c r="G14" i="34"/>
  <c r="F14" i="34"/>
  <c r="E14" i="34"/>
  <c r="D14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F20" i="34"/>
  <c r="E10" i="34"/>
  <c r="N10" i="34" s="1"/>
  <c r="O10" i="34" s="1"/>
  <c r="D10" i="34"/>
  <c r="N9" i="34"/>
  <c r="O9" i="34" s="1"/>
  <c r="M8" i="34"/>
  <c r="L8" i="34"/>
  <c r="K8" i="34"/>
  <c r="J8" i="34"/>
  <c r="J20" i="34" s="1"/>
  <c r="I8" i="34"/>
  <c r="I20" i="34" s="1"/>
  <c r="H8" i="34"/>
  <c r="H20" i="34" s="1"/>
  <c r="G8" i="34"/>
  <c r="N8" i="34" s="1"/>
  <c r="O8" i="34" s="1"/>
  <c r="F8" i="34"/>
  <c r="E8" i="34"/>
  <c r="D8" i="34"/>
  <c r="N7" i="34"/>
  <c r="O7" i="34" s="1"/>
  <c r="N6" i="34"/>
  <c r="O6" i="34"/>
  <c r="M5" i="34"/>
  <c r="M20" i="34"/>
  <c r="L5" i="34"/>
  <c r="L20" i="34" s="1"/>
  <c r="K5" i="34"/>
  <c r="J5" i="34"/>
  <c r="I5" i="34"/>
  <c r="H5" i="34"/>
  <c r="G5" i="34"/>
  <c r="F5" i="34"/>
  <c r="E5" i="34"/>
  <c r="D5" i="34"/>
  <c r="N5" i="34" s="1"/>
  <c r="O5" i="34" s="1"/>
  <c r="E16" i="33"/>
  <c r="F16" i="33"/>
  <c r="G16" i="33"/>
  <c r="H16" i="33"/>
  <c r="I16" i="33"/>
  <c r="J16" i="33"/>
  <c r="K16" i="33"/>
  <c r="L16" i="33"/>
  <c r="M16" i="33"/>
  <c r="M18" i="33" s="1"/>
  <c r="E14" i="33"/>
  <c r="F14" i="33"/>
  <c r="G14" i="33"/>
  <c r="H14" i="33"/>
  <c r="I14" i="33"/>
  <c r="J14" i="33"/>
  <c r="K14" i="33"/>
  <c r="L14" i="33"/>
  <c r="L18" i="33" s="1"/>
  <c r="M14" i="33"/>
  <c r="E10" i="33"/>
  <c r="N10" i="33"/>
  <c r="O10" i="33" s="1"/>
  <c r="F10" i="33"/>
  <c r="G10" i="33"/>
  <c r="H10" i="33"/>
  <c r="I10" i="33"/>
  <c r="J10" i="33"/>
  <c r="K10" i="33"/>
  <c r="L10" i="33"/>
  <c r="M10" i="33"/>
  <c r="E8" i="33"/>
  <c r="E18" i="33" s="1"/>
  <c r="F8" i="33"/>
  <c r="G8" i="33"/>
  <c r="H8" i="33"/>
  <c r="I8" i="33"/>
  <c r="J8" i="33"/>
  <c r="K8" i="33"/>
  <c r="L8" i="33"/>
  <c r="M8" i="33"/>
  <c r="E5" i="33"/>
  <c r="N5" i="33" s="1"/>
  <c r="O5" i="33" s="1"/>
  <c r="F5" i="33"/>
  <c r="F18" i="33" s="1"/>
  <c r="G5" i="33"/>
  <c r="G18" i="33" s="1"/>
  <c r="H5" i="33"/>
  <c r="H18" i="33" s="1"/>
  <c r="I5" i="33"/>
  <c r="I18" i="33"/>
  <c r="J5" i="33"/>
  <c r="J18" i="33" s="1"/>
  <c r="K5" i="33"/>
  <c r="K18" i="33" s="1"/>
  <c r="L5" i="33"/>
  <c r="M5" i="33"/>
  <c r="D16" i="33"/>
  <c r="N16" i="33" s="1"/>
  <c r="O16" i="33" s="1"/>
  <c r="D14" i="33"/>
  <c r="N14" i="33" s="1"/>
  <c r="O14" i="33" s="1"/>
  <c r="D10" i="33"/>
  <c r="D8" i="33"/>
  <c r="N8" i="33" s="1"/>
  <c r="O8" i="33" s="1"/>
  <c r="D5" i="33"/>
  <c r="N17" i="33"/>
  <c r="O17" i="33"/>
  <c r="N15" i="33"/>
  <c r="O15" i="33" s="1"/>
  <c r="N9" i="33"/>
  <c r="O9" i="33" s="1"/>
  <c r="N6" i="33"/>
  <c r="O6" i="33" s="1"/>
  <c r="N7" i="33"/>
  <c r="O7" i="33" s="1"/>
  <c r="N11" i="33"/>
  <c r="O11" i="33"/>
  <c r="N12" i="33"/>
  <c r="O12" i="33"/>
  <c r="N13" i="33"/>
  <c r="O13" i="33" s="1"/>
  <c r="D18" i="38"/>
  <c r="D20" i="39"/>
  <c r="N5" i="42"/>
  <c r="O5" i="42"/>
  <c r="N7" i="46"/>
  <c r="O7" i="46"/>
  <c r="N20" i="35" l="1"/>
  <c r="O20" i="35" s="1"/>
  <c r="N20" i="42"/>
  <c r="O20" i="42" s="1"/>
  <c r="N19" i="44"/>
  <c r="O19" i="44" s="1"/>
  <c r="N18" i="38"/>
  <c r="O18" i="38" s="1"/>
  <c r="O20" i="47"/>
  <c r="P20" i="47" s="1"/>
  <c r="N20" i="39"/>
  <c r="O20" i="39" s="1"/>
  <c r="N20" i="37"/>
  <c r="O20" i="37" s="1"/>
  <c r="N22" i="46"/>
  <c r="O22" i="46" s="1"/>
  <c r="N5" i="36"/>
  <c r="O5" i="36" s="1"/>
  <c r="G20" i="34"/>
  <c r="N14" i="38"/>
  <c r="O14" i="38" s="1"/>
  <c r="D20" i="41"/>
  <c r="N20" i="41" s="1"/>
  <c r="O20" i="41" s="1"/>
  <c r="D20" i="45"/>
  <c r="N20" i="45" s="1"/>
  <c r="O20" i="45" s="1"/>
  <c r="O9" i="47"/>
  <c r="P9" i="47" s="1"/>
  <c r="N5" i="44"/>
  <c r="O5" i="44" s="1"/>
  <c r="N5" i="37"/>
  <c r="O5" i="37" s="1"/>
  <c r="F20" i="45"/>
  <c r="E20" i="34"/>
  <c r="N14" i="42"/>
  <c r="O14" i="42" s="1"/>
  <c r="D20" i="40"/>
  <c r="N20" i="40" s="1"/>
  <c r="O20" i="40" s="1"/>
  <c r="N5" i="35"/>
  <c r="O5" i="35" s="1"/>
  <c r="D18" i="33"/>
  <c r="N18" i="33" s="1"/>
  <c r="O18" i="33" s="1"/>
  <c r="N8" i="39"/>
  <c r="O8" i="39" s="1"/>
  <c r="N5" i="38"/>
  <c r="O5" i="38" s="1"/>
  <c r="J19" i="43"/>
  <c r="N19" i="43" s="1"/>
  <c r="O19" i="43" s="1"/>
  <c r="O5" i="47"/>
  <c r="P5" i="47" s="1"/>
  <c r="N14" i="37"/>
  <c r="O14" i="37" s="1"/>
  <c r="D20" i="34"/>
  <c r="N20" i="34" s="1"/>
  <c r="O20" i="34" s="1"/>
  <c r="G18" i="38"/>
</calcChain>
</file>

<file path=xl/sharedStrings.xml><?xml version="1.0" encoding="utf-8"?>
<sst xmlns="http://schemas.openxmlformats.org/spreadsheetml/2006/main" count="576" uniqueCount="80">
  <si>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</si>
  <si>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</si>
  <si>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</si>
  <si>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</si>
  <si>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</si>
  <si>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</si>
  <si>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</si>
  <si>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</si>
  <si>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</si>
  <si>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</si>
  <si>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</si>
  <si>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</si>
  <si>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</si>
  <si>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</si>
  <si>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</si>
  <si>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</si>
  <si>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</si>
  <si>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</si>
  <si>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</si>
  <si>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</si>
  <si>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</si>
  <si>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Public Safety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</si>
  <si>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</si>
  <si>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</si>
  <si>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</si>
  <si>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</si>
  <si>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</si>
  <si>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</si>
  <si>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</si>
  <si>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Culture / Recreation</t>
  </si>
  <si>
    <t>Parks and Recreation</t>
  </si>
  <si>
    <t>2009 Municipal Population:</t>
  </si>
  <si>
    <t>Greenville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</si>
  <si>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</si>
  <si>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</si>
  <si>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</si>
  <si>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</si>
  <si>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</si>
  <si>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</si>
  <si>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</si>
  <si>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</si>
  <si>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</si>
  <si>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</si>
  <si>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</si>
  <si>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</si>
  <si>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</si>
  <si>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</si>
  <si>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</si>
  <si>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</si>
  <si>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</si>
  <si>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</si>
  <si>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</si>
  <si>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</si>
  <si>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</si>
  <si>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</si>
  <si>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</si>
  <si>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</si>
  <si>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</si>
  <si>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</si>
  <si>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</si>
  <si>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</si>
  <si>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</si>
  <si>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</si>
  <si>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</si>
  <si>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Culture / Recreation</t>
  </si>
  <si>
    <t>2019 Municipal Population:</t>
  </si>
  <si>
    <t>Local Fiscal Year Ended September 30, 2020</t>
  </si>
  <si>
    <t>Water / Sewer Services</t>
  </si>
  <si>
    <t>Other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</si>
  <si>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</si>
  <si>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</si>
  <si>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</si>
  <si>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</si>
  <si>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</si>
  <si>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</si>
  <si>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</si>
  <si>
    <t>Local Fiscal Year Ended September 30, 2022</t>
  </si>
  <si>
    <t>Other General Government Services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</si>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</sst>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787877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9761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797638</v>
      </c>
      <c r="P5" s="30">
        <f>(O5/P$24)</f>
        <v>1055.0767195767196</v>
      </c>
      <c r="Q5" s="6"/>
    </row>
    <row r="6" spans="1:134">
      <c r="A6" s="12"/>
      <c r="B6" s="42">
        <v>513</v>
      </c>
      <c r="C6" s="19" t="s">
        <v>19</v>
      </c>
      <c r="D6" s="43">
        <v>692545</v>
      </c>
      <c r="E6" s="43">
        <v>0</v>
      </c>
      <c r="F6" s="43">
        <v>0</v>
      </c>
      <c r="G6" s="43">
        <v>0</v>
      </c>
      <c r="H6" s="43">
        <v>0</v>
      </c>
      <c r="I6" s="43">
        <v>9761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702306</v>
      </c>
      <c r="P6" s="44">
        <f>(O6/P$24)</f>
        <v>928.97619047619048</v>
      </c>
      <c r="Q6" s="9"/>
    </row>
    <row r="7" spans="1:134">
      <c r="A7" s="12"/>
      <c r="B7" s="42">
        <v>519</v>
      </c>
      <c r="C7" s="19" t="s">
        <v>77</v>
      </c>
      <c r="D7" s="43">
        <v>95332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95332</v>
      </c>
      <c r="P7" s="44">
        <f>(O7/P$24)</f>
        <v>126.1005291005291</v>
      </c>
      <c r="Q7" s="9"/>
    </row>
    <row r="8" spans="1:134" ht="15.75">
      <c r="A8" s="26" t="s">
        <v>21</v>
      </c>
      <c r="B8" s="27"/>
      <c r="C8" s="28"/>
      <c r="D8" s="29">
        <f>SUM(D9:D9)</f>
        <v>6665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6665</v>
      </c>
      <c r="P8" s="41">
        <f>(O8/P$24)</f>
        <v>8.8161375661375665</v>
      </c>
      <c r="Q8" s="10"/>
    </row>
    <row r="9" spans="1:134">
      <c r="A9" s="12"/>
      <c r="B9" s="42">
        <v>522</v>
      </c>
      <c r="C9" s="19" t="s">
        <v>22</v>
      </c>
      <c r="D9" s="43">
        <v>6665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6665</v>
      </c>
      <c r="P9" s="44">
        <f>(O9/P$24)</f>
        <v>8.8161375661375665</v>
      </c>
      <c r="Q9" s="9"/>
    </row>
    <row r="10" spans="1:134" ht="15.75">
      <c r="A10" s="26" t="s">
        <v>23</v>
      </c>
      <c r="B10" s="27"/>
      <c r="C10" s="28"/>
      <c r="D10" s="29">
        <f>SUM(D11:D14)</f>
        <v>15612</v>
      </c>
      <c r="E10" s="29">
        <f>SUM(E11:E14)</f>
        <v>0</v>
      </c>
      <c r="F10" s="29">
        <f>SUM(F11:F14)</f>
        <v>0</v>
      </c>
      <c r="G10" s="29">
        <f>SUM(G11:G14)</f>
        <v>0</v>
      </c>
      <c r="H10" s="29">
        <f>SUM(H11:H14)</f>
        <v>0</v>
      </c>
      <c r="I10" s="29">
        <f>SUM(I11:I14)</f>
        <v>788964</v>
      </c>
      <c r="J10" s="29">
        <f>SUM(J11:J14)</f>
        <v>0</v>
      </c>
      <c r="K10" s="29">
        <f>SUM(K11:K14)</f>
        <v>0</v>
      </c>
      <c r="L10" s="29">
        <f>SUM(L11:L14)</f>
        <v>0</v>
      </c>
      <c r="M10" s="29">
        <f>SUM(M11:M14)</f>
        <v>0</v>
      </c>
      <c r="N10" s="29">
        <f>SUM(N11:N14)</f>
        <v>0</v>
      </c>
      <c r="O10" s="40">
        <f>SUM(D10:N10)</f>
        <v>804576</v>
      </c>
      <c r="P10" s="41">
        <f>(O10/P$24)</f>
        <v>1064.2539682539682</v>
      </c>
      <c r="Q10" s="10"/>
    </row>
    <row r="11" spans="1:134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566057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9" si="2">SUM(D11:N11)</f>
        <v>566057</v>
      </c>
      <c r="P11" s="44">
        <f>(O11/P$24)</f>
        <v>748.75264550264546</v>
      </c>
      <c r="Q11" s="9"/>
    </row>
    <row r="12" spans="1:134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92091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92091</v>
      </c>
      <c r="P12" s="44">
        <f>(O12/P$24)</f>
        <v>121.81349206349206</v>
      </c>
      <c r="Q12" s="9"/>
    </row>
    <row r="13" spans="1:134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130816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130816</v>
      </c>
      <c r="P13" s="44">
        <f>(O13/P$24)</f>
        <v>173.03703703703704</v>
      </c>
      <c r="Q13" s="9"/>
    </row>
    <row r="14" spans="1:134">
      <c r="A14" s="12"/>
      <c r="B14" s="42">
        <v>539</v>
      </c>
      <c r="C14" s="19" t="s">
        <v>68</v>
      </c>
      <c r="D14" s="43">
        <v>15612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15612</v>
      </c>
      <c r="P14" s="44">
        <f>(O14/P$24)</f>
        <v>20.650793650793652</v>
      </c>
      <c r="Q14" s="9"/>
    </row>
    <row r="15" spans="1:134" ht="15.75">
      <c r="A15" s="26" t="s">
        <v>27</v>
      </c>
      <c r="B15" s="27"/>
      <c r="C15" s="28"/>
      <c r="D15" s="29">
        <f>SUM(D16:D16)</f>
        <v>161516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 t="shared" si="2"/>
        <v>161516</v>
      </c>
      <c r="P15" s="41">
        <f>(O15/P$24)</f>
        <v>213.64550264550263</v>
      </c>
      <c r="Q15" s="10"/>
    </row>
    <row r="16" spans="1:134">
      <c r="A16" s="12"/>
      <c r="B16" s="42">
        <v>541</v>
      </c>
      <c r="C16" s="19" t="s">
        <v>28</v>
      </c>
      <c r="D16" s="43">
        <v>161516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161516</v>
      </c>
      <c r="P16" s="44">
        <f>(O16/P$24)</f>
        <v>213.64550264550263</v>
      </c>
      <c r="Q16" s="9"/>
    </row>
    <row r="17" spans="1:120" ht="15.75">
      <c r="A17" s="26" t="s">
        <v>29</v>
      </c>
      <c r="B17" s="27"/>
      <c r="C17" s="28"/>
      <c r="D17" s="29">
        <f>SUM(D18:D19)</f>
        <v>198000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29">
        <f>SUM(D17:N17)</f>
        <v>198000</v>
      </c>
      <c r="P17" s="41">
        <f>(O17/P$24)</f>
        <v>261.90476190476193</v>
      </c>
      <c r="Q17" s="9"/>
    </row>
    <row r="18" spans="1:120">
      <c r="A18" s="12"/>
      <c r="B18" s="42">
        <v>572</v>
      </c>
      <c r="C18" s="19" t="s">
        <v>30</v>
      </c>
      <c r="D18" s="43">
        <v>52507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52507</v>
      </c>
      <c r="P18" s="44">
        <f>(O18/P$24)</f>
        <v>69.453703703703709</v>
      </c>
      <c r="Q18" s="9"/>
    </row>
    <row r="19" spans="1:120">
      <c r="A19" s="12"/>
      <c r="B19" s="42">
        <v>579</v>
      </c>
      <c r="C19" s="19" t="s">
        <v>64</v>
      </c>
      <c r="D19" s="43">
        <v>145493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145493</v>
      </c>
      <c r="P19" s="44">
        <f>(O19/P$24)</f>
        <v>192.4510582010582</v>
      </c>
      <c r="Q19" s="9"/>
    </row>
    <row r="20" spans="1:120" ht="15.75">
      <c r="A20" s="26" t="s">
        <v>34</v>
      </c>
      <c r="B20" s="27"/>
      <c r="C20" s="28"/>
      <c r="D20" s="29">
        <f>SUM(D21:D21)</f>
        <v>59329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26375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85704</v>
      </c>
      <c r="P20" s="41">
        <f>(O20/P$24)</f>
        <v>113.36507936507937</v>
      </c>
      <c r="Q20" s="9"/>
    </row>
    <row r="21" spans="1:120" ht="15.75" thickBot="1">
      <c r="A21" s="12"/>
      <c r="B21" s="42">
        <v>581</v>
      </c>
      <c r="C21" s="19" t="s">
        <v>78</v>
      </c>
      <c r="D21" s="43">
        <v>59329</v>
      </c>
      <c r="E21" s="43">
        <v>0</v>
      </c>
      <c r="F21" s="43">
        <v>0</v>
      </c>
      <c r="G21" s="43">
        <v>0</v>
      </c>
      <c r="H21" s="43">
        <v>0</v>
      </c>
      <c r="I21" s="43">
        <v>26375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85704</v>
      </c>
      <c r="P21" s="44">
        <f>(O21/P$24)</f>
        <v>113.36507936507937</v>
      </c>
      <c r="Q21" s="9"/>
    </row>
    <row r="22" spans="1:120" ht="16.5" thickBot="1">
      <c r="A22" s="13" t="s">
        <v>10</v>
      </c>
      <c r="B22" s="21"/>
      <c r="C22" s="20"/>
      <c r="D22" s="14">
        <f>SUM(D5,D8,D10,D15,D17,D20)</f>
        <v>1228999</v>
      </c>
      <c r="E22" s="14">
        <f t="shared" ref="E22:N22" si="3">SUM(E5,E8,E10,E15,E17,E20)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825100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2054099</v>
      </c>
      <c r="P22" s="35">
        <f>(O22/P$24)</f>
        <v>2717.0621693121693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79</v>
      </c>
      <c r="N24" s="90"/>
      <c r="O24" s="90"/>
      <c r="P24" s="39">
        <v>756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177144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177144</v>
      </c>
      <c r="O5" s="30">
        <f t="shared" ref="O5:O18" si="2">(N5/O$20)</f>
        <v>220.05465838509318</v>
      </c>
      <c r="P5" s="6"/>
    </row>
    <row r="6" spans="1:133">
      <c r="A6" s="12"/>
      <c r="B6" s="42">
        <v>513</v>
      </c>
      <c r="C6" s="19" t="s">
        <v>19</v>
      </c>
      <c r="D6" s="43">
        <v>174219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174219</v>
      </c>
      <c r="O6" s="44">
        <f t="shared" si="2"/>
        <v>216.42111801242237</v>
      </c>
      <c r="P6" s="9"/>
    </row>
    <row r="7" spans="1:133">
      <c r="A7" s="12"/>
      <c r="B7" s="42">
        <v>514</v>
      </c>
      <c r="C7" s="19" t="s">
        <v>20</v>
      </c>
      <c r="D7" s="43">
        <v>2925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2925</v>
      </c>
      <c r="O7" s="44">
        <f t="shared" si="2"/>
        <v>3.6335403726708075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27884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27884</v>
      </c>
      <c r="O8" s="41">
        <f t="shared" si="2"/>
        <v>34.63850931677019</v>
      </c>
      <c r="P8" s="10"/>
    </row>
    <row r="9" spans="1:133">
      <c r="A9" s="12"/>
      <c r="B9" s="42">
        <v>522</v>
      </c>
      <c r="C9" s="19" t="s">
        <v>22</v>
      </c>
      <c r="D9" s="43">
        <v>27884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27884</v>
      </c>
      <c r="O9" s="44">
        <f t="shared" si="2"/>
        <v>34.63850931677019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442795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442795</v>
      </c>
      <c r="O10" s="41">
        <f t="shared" si="2"/>
        <v>550.05590062111798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220691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220691</v>
      </c>
      <c r="O11" s="44">
        <f t="shared" si="2"/>
        <v>274.15031055900619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81313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81313</v>
      </c>
      <c r="O12" s="44">
        <f t="shared" si="2"/>
        <v>101.00993788819876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140791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140791</v>
      </c>
      <c r="O13" s="44">
        <f t="shared" si="2"/>
        <v>174.89565217391305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161983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161983</v>
      </c>
      <c r="O14" s="41">
        <f t="shared" si="2"/>
        <v>201.22111801242235</v>
      </c>
      <c r="P14" s="10"/>
    </row>
    <row r="15" spans="1:133">
      <c r="A15" s="12"/>
      <c r="B15" s="42">
        <v>541</v>
      </c>
      <c r="C15" s="19" t="s">
        <v>28</v>
      </c>
      <c r="D15" s="43">
        <v>161983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161983</v>
      </c>
      <c r="O15" s="44">
        <f t="shared" si="2"/>
        <v>201.22111801242235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6467</v>
      </c>
      <c r="E16" s="29">
        <f t="shared" si="6"/>
        <v>2613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9080</v>
      </c>
      <c r="O16" s="41">
        <f t="shared" si="2"/>
        <v>11.279503105590063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6467</v>
      </c>
      <c r="E17" s="43">
        <v>2613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9080</v>
      </c>
      <c r="O17" s="44">
        <f t="shared" si="2"/>
        <v>11.279503105590063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373478</v>
      </c>
      <c r="E18" s="14">
        <f t="shared" ref="E18:M18" si="7">SUM(E5,E8,E10,E14,E16)</f>
        <v>2613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442795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818886</v>
      </c>
      <c r="O18" s="35">
        <f t="shared" si="2"/>
        <v>1017.2496894409937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45</v>
      </c>
      <c r="M20" s="90"/>
      <c r="N20" s="90"/>
      <c r="O20" s="39">
        <v>805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150228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150228</v>
      </c>
      <c r="O5" s="30">
        <f t="shared" ref="O5:O20" si="2">(N5/O$22)</f>
        <v>184.55528255528256</v>
      </c>
      <c r="P5" s="6"/>
    </row>
    <row r="6" spans="1:133">
      <c r="A6" s="12"/>
      <c r="B6" s="42">
        <v>513</v>
      </c>
      <c r="C6" s="19" t="s">
        <v>19</v>
      </c>
      <c r="D6" s="43">
        <v>146735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146735</v>
      </c>
      <c r="O6" s="44">
        <f t="shared" si="2"/>
        <v>180.26412776412778</v>
      </c>
      <c r="P6" s="9"/>
    </row>
    <row r="7" spans="1:133">
      <c r="A7" s="12"/>
      <c r="B7" s="42">
        <v>514</v>
      </c>
      <c r="C7" s="19" t="s">
        <v>20</v>
      </c>
      <c r="D7" s="43">
        <v>3493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3493</v>
      </c>
      <c r="O7" s="44">
        <f t="shared" si="2"/>
        <v>4.2911547911547911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26428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26428</v>
      </c>
      <c r="O8" s="41">
        <f t="shared" si="2"/>
        <v>32.466830466830466</v>
      </c>
      <c r="P8" s="10"/>
    </row>
    <row r="9" spans="1:133">
      <c r="A9" s="12"/>
      <c r="B9" s="42">
        <v>522</v>
      </c>
      <c r="C9" s="19" t="s">
        <v>22</v>
      </c>
      <c r="D9" s="43">
        <v>26428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26428</v>
      </c>
      <c r="O9" s="44">
        <f t="shared" si="2"/>
        <v>32.466830466830466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453449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453449</v>
      </c>
      <c r="O10" s="41">
        <f t="shared" si="2"/>
        <v>557.06265356265351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209003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209003</v>
      </c>
      <c r="O11" s="44">
        <f t="shared" si="2"/>
        <v>256.76044226044223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82139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82139</v>
      </c>
      <c r="O12" s="44">
        <f t="shared" si="2"/>
        <v>100.90786240786241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162307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162307</v>
      </c>
      <c r="O13" s="44">
        <f t="shared" si="2"/>
        <v>199.39434889434889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173056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173056</v>
      </c>
      <c r="O14" s="41">
        <f t="shared" si="2"/>
        <v>212.5995085995086</v>
      </c>
      <c r="P14" s="10"/>
    </row>
    <row r="15" spans="1:133">
      <c r="A15" s="12"/>
      <c r="B15" s="42">
        <v>541</v>
      </c>
      <c r="C15" s="19" t="s">
        <v>28</v>
      </c>
      <c r="D15" s="43">
        <v>173056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173056</v>
      </c>
      <c r="O15" s="44">
        <f t="shared" si="2"/>
        <v>212.5995085995086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5323</v>
      </c>
      <c r="E16" s="29">
        <f t="shared" si="6"/>
        <v>1751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7074</v>
      </c>
      <c r="O16" s="41">
        <f t="shared" si="2"/>
        <v>8.6904176904176911</v>
      </c>
      <c r="P16" s="9"/>
    </row>
    <row r="17" spans="1:119">
      <c r="A17" s="12"/>
      <c r="B17" s="42">
        <v>572</v>
      </c>
      <c r="C17" s="19" t="s">
        <v>30</v>
      </c>
      <c r="D17" s="43">
        <v>5323</v>
      </c>
      <c r="E17" s="43">
        <v>1751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7074</v>
      </c>
      <c r="O17" s="44">
        <f t="shared" si="2"/>
        <v>8.6904176904176911</v>
      </c>
      <c r="P17" s="9"/>
    </row>
    <row r="18" spans="1:119" ht="15.75">
      <c r="A18" s="26" t="s">
        <v>34</v>
      </c>
      <c r="B18" s="27"/>
      <c r="C18" s="28"/>
      <c r="D18" s="29">
        <f t="shared" ref="D18:M18" si="7">SUM(D19:D19)</f>
        <v>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71494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71494</v>
      </c>
      <c r="O18" s="41">
        <f t="shared" si="2"/>
        <v>87.830466830466833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71494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71494</v>
      </c>
      <c r="O19" s="44">
        <f t="shared" si="2"/>
        <v>87.830466830466833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355035</v>
      </c>
      <c r="E20" s="14">
        <f t="shared" ref="E20:M20" si="8">SUM(E5,E8,E10,E14,E16,E18)</f>
        <v>1751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524943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881729</v>
      </c>
      <c r="O20" s="35">
        <f t="shared" si="2"/>
        <v>1083.2051597051598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41</v>
      </c>
      <c r="M22" s="90"/>
      <c r="N22" s="90"/>
      <c r="O22" s="39">
        <v>814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149774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149774</v>
      </c>
      <c r="O5" s="30">
        <f t="shared" ref="O5:O20" si="2">(N5/O$22)</f>
        <v>180.45060240963855</v>
      </c>
      <c r="P5" s="6"/>
    </row>
    <row r="6" spans="1:133">
      <c r="A6" s="12"/>
      <c r="B6" s="42">
        <v>513</v>
      </c>
      <c r="C6" s="19" t="s">
        <v>19</v>
      </c>
      <c r="D6" s="43">
        <v>146152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146152</v>
      </c>
      <c r="O6" s="44">
        <f t="shared" si="2"/>
        <v>176.08674698795181</v>
      </c>
      <c r="P6" s="9"/>
    </row>
    <row r="7" spans="1:133">
      <c r="A7" s="12"/>
      <c r="B7" s="42">
        <v>514</v>
      </c>
      <c r="C7" s="19" t="s">
        <v>20</v>
      </c>
      <c r="D7" s="43">
        <v>3622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3622</v>
      </c>
      <c r="O7" s="44">
        <f t="shared" si="2"/>
        <v>4.3638554216867469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26883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26883</v>
      </c>
      <c r="O8" s="41">
        <f t="shared" si="2"/>
        <v>32.389156626506022</v>
      </c>
      <c r="P8" s="10"/>
    </row>
    <row r="9" spans="1:133">
      <c r="A9" s="12"/>
      <c r="B9" s="42">
        <v>522</v>
      </c>
      <c r="C9" s="19" t="s">
        <v>22</v>
      </c>
      <c r="D9" s="43">
        <v>26883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26883</v>
      </c>
      <c r="O9" s="44">
        <f t="shared" si="2"/>
        <v>32.389156626506022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468305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468305</v>
      </c>
      <c r="O10" s="41">
        <f t="shared" si="2"/>
        <v>564.22289156626505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208381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208381</v>
      </c>
      <c r="O11" s="44">
        <f t="shared" si="2"/>
        <v>251.06144578313254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89065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89065</v>
      </c>
      <c r="O12" s="44">
        <f t="shared" si="2"/>
        <v>107.30722891566265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170859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170859</v>
      </c>
      <c r="O13" s="44">
        <f t="shared" si="2"/>
        <v>205.85421686746989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866607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866607</v>
      </c>
      <c r="O14" s="41">
        <f t="shared" si="2"/>
        <v>1044.1048192771084</v>
      </c>
      <c r="P14" s="10"/>
    </row>
    <row r="15" spans="1:133">
      <c r="A15" s="12"/>
      <c r="B15" s="42">
        <v>541</v>
      </c>
      <c r="C15" s="19" t="s">
        <v>28</v>
      </c>
      <c r="D15" s="43">
        <v>866607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866607</v>
      </c>
      <c r="O15" s="44">
        <f t="shared" si="2"/>
        <v>1044.1048192771084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7773</v>
      </c>
      <c r="E16" s="29">
        <f t="shared" si="6"/>
        <v>400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8173</v>
      </c>
      <c r="O16" s="41">
        <f t="shared" si="2"/>
        <v>9.846987951807229</v>
      </c>
      <c r="P16" s="9"/>
    </row>
    <row r="17" spans="1:119">
      <c r="A17" s="12"/>
      <c r="B17" s="42">
        <v>572</v>
      </c>
      <c r="C17" s="19" t="s">
        <v>30</v>
      </c>
      <c r="D17" s="43">
        <v>7773</v>
      </c>
      <c r="E17" s="43">
        <v>400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8173</v>
      </c>
      <c r="O17" s="44">
        <f t="shared" si="2"/>
        <v>9.846987951807229</v>
      </c>
      <c r="P17" s="9"/>
    </row>
    <row r="18" spans="1:119" ht="15.75">
      <c r="A18" s="26" t="s">
        <v>34</v>
      </c>
      <c r="B18" s="27"/>
      <c r="C18" s="28"/>
      <c r="D18" s="29">
        <f t="shared" ref="D18:M18" si="7">SUM(D19:D19)</f>
        <v>122076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122624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244700</v>
      </c>
      <c r="O18" s="41">
        <f t="shared" si="2"/>
        <v>294.81927710843371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122076</v>
      </c>
      <c r="E19" s="43">
        <v>0</v>
      </c>
      <c r="F19" s="43">
        <v>0</v>
      </c>
      <c r="G19" s="43">
        <v>0</v>
      </c>
      <c r="H19" s="43">
        <v>0</v>
      </c>
      <c r="I19" s="43">
        <v>122624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244700</v>
      </c>
      <c r="O19" s="44">
        <f t="shared" si="2"/>
        <v>294.81927710843371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1173113</v>
      </c>
      <c r="E20" s="14">
        <f t="shared" ref="E20:M20" si="8">SUM(E5,E8,E10,E14,E16,E18)</f>
        <v>400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590929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1764442</v>
      </c>
      <c r="O20" s="35">
        <f t="shared" si="2"/>
        <v>2125.8337349397589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39</v>
      </c>
      <c r="M22" s="90"/>
      <c r="N22" s="90"/>
      <c r="O22" s="39">
        <v>830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164697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164697</v>
      </c>
      <c r="O5" s="30">
        <f t="shared" ref="O5:O20" si="2">(N5/O$22)</f>
        <v>195.37010676156584</v>
      </c>
      <c r="P5" s="6"/>
    </row>
    <row r="6" spans="1:133">
      <c r="A6" s="12"/>
      <c r="B6" s="42">
        <v>513</v>
      </c>
      <c r="C6" s="19" t="s">
        <v>19</v>
      </c>
      <c r="D6" s="43">
        <v>160328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160328</v>
      </c>
      <c r="O6" s="44">
        <f t="shared" si="2"/>
        <v>190.18742586002372</v>
      </c>
      <c r="P6" s="9"/>
    </row>
    <row r="7" spans="1:133">
      <c r="A7" s="12"/>
      <c r="B7" s="42">
        <v>514</v>
      </c>
      <c r="C7" s="19" t="s">
        <v>20</v>
      </c>
      <c r="D7" s="43">
        <v>4369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4369</v>
      </c>
      <c r="O7" s="44">
        <f t="shared" si="2"/>
        <v>5.1826809015421116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26476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26476</v>
      </c>
      <c r="O8" s="41">
        <f t="shared" si="2"/>
        <v>31.40688018979834</v>
      </c>
      <c r="P8" s="10"/>
    </row>
    <row r="9" spans="1:133">
      <c r="A9" s="12"/>
      <c r="B9" s="42">
        <v>522</v>
      </c>
      <c r="C9" s="19" t="s">
        <v>22</v>
      </c>
      <c r="D9" s="43">
        <v>26476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26476</v>
      </c>
      <c r="O9" s="44">
        <f t="shared" si="2"/>
        <v>31.40688018979834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487436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487436</v>
      </c>
      <c r="O10" s="41">
        <f t="shared" si="2"/>
        <v>578.21589561091344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197540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197540</v>
      </c>
      <c r="O11" s="44">
        <f t="shared" si="2"/>
        <v>234.32977461447211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90495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90495</v>
      </c>
      <c r="O12" s="44">
        <f t="shared" si="2"/>
        <v>107.34875444839858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199401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199401</v>
      </c>
      <c r="O13" s="44">
        <f t="shared" si="2"/>
        <v>236.53736654804271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168021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168021</v>
      </c>
      <c r="O14" s="41">
        <f t="shared" si="2"/>
        <v>199.31316725978647</v>
      </c>
      <c r="P14" s="10"/>
    </row>
    <row r="15" spans="1:133">
      <c r="A15" s="12"/>
      <c r="B15" s="42">
        <v>541</v>
      </c>
      <c r="C15" s="19" t="s">
        <v>28</v>
      </c>
      <c r="D15" s="43">
        <v>168021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168021</v>
      </c>
      <c r="O15" s="44">
        <f t="shared" si="2"/>
        <v>199.31316725978647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5380</v>
      </c>
      <c r="E16" s="29">
        <f t="shared" si="6"/>
        <v>4803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10183</v>
      </c>
      <c r="O16" s="41">
        <f t="shared" si="2"/>
        <v>12.079478054567023</v>
      </c>
      <c r="P16" s="9"/>
    </row>
    <row r="17" spans="1:119">
      <c r="A17" s="12"/>
      <c r="B17" s="42">
        <v>572</v>
      </c>
      <c r="C17" s="19" t="s">
        <v>30</v>
      </c>
      <c r="D17" s="43">
        <v>5380</v>
      </c>
      <c r="E17" s="43">
        <v>4803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10183</v>
      </c>
      <c r="O17" s="44">
        <f t="shared" si="2"/>
        <v>12.079478054567023</v>
      </c>
      <c r="P17" s="9"/>
    </row>
    <row r="18" spans="1:119" ht="15.75">
      <c r="A18" s="26" t="s">
        <v>34</v>
      </c>
      <c r="B18" s="27"/>
      <c r="C18" s="28"/>
      <c r="D18" s="29">
        <f t="shared" ref="D18:M18" si="7">SUM(D19:D19)</f>
        <v>48000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48000</v>
      </c>
      <c r="O18" s="41">
        <f t="shared" si="2"/>
        <v>56.939501779359432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48000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48000</v>
      </c>
      <c r="O19" s="44">
        <f t="shared" si="2"/>
        <v>56.939501779359432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412574</v>
      </c>
      <c r="E20" s="14">
        <f t="shared" ref="E20:M20" si="8">SUM(E5,E8,E10,E14,E16,E18)</f>
        <v>4803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487436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904813</v>
      </c>
      <c r="O20" s="35">
        <f t="shared" si="2"/>
        <v>1073.3250296559904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36</v>
      </c>
      <c r="M22" s="90"/>
      <c r="N22" s="90"/>
      <c r="O22" s="39">
        <v>843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238434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238434</v>
      </c>
      <c r="O5" s="30">
        <f t="shared" ref="O5:O18" si="2">(N5/O$20)</f>
        <v>298.41551939924904</v>
      </c>
      <c r="P5" s="6"/>
    </row>
    <row r="6" spans="1:133">
      <c r="A6" s="12"/>
      <c r="B6" s="42">
        <v>513</v>
      </c>
      <c r="C6" s="19" t="s">
        <v>19</v>
      </c>
      <c r="D6" s="43">
        <v>231542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231542</v>
      </c>
      <c r="O6" s="44">
        <f t="shared" si="2"/>
        <v>289.78973717146431</v>
      </c>
      <c r="P6" s="9"/>
    </row>
    <row r="7" spans="1:133">
      <c r="A7" s="12"/>
      <c r="B7" s="42">
        <v>514</v>
      </c>
      <c r="C7" s="19" t="s">
        <v>20</v>
      </c>
      <c r="D7" s="43">
        <v>6892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6892</v>
      </c>
      <c r="O7" s="44">
        <f t="shared" si="2"/>
        <v>8.6257822277847307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27056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27056</v>
      </c>
      <c r="O8" s="41">
        <f t="shared" si="2"/>
        <v>33.862327909887362</v>
      </c>
      <c r="P8" s="10"/>
    </row>
    <row r="9" spans="1:133">
      <c r="A9" s="12"/>
      <c r="B9" s="42">
        <v>522</v>
      </c>
      <c r="C9" s="19" t="s">
        <v>22</v>
      </c>
      <c r="D9" s="43">
        <v>27056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27056</v>
      </c>
      <c r="O9" s="44">
        <f t="shared" si="2"/>
        <v>33.862327909887362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513438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513438</v>
      </c>
      <c r="O10" s="41">
        <f t="shared" si="2"/>
        <v>642.60075093867329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241743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241743</v>
      </c>
      <c r="O11" s="44">
        <f t="shared" si="2"/>
        <v>302.55694618272844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87774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87774</v>
      </c>
      <c r="O12" s="44">
        <f t="shared" si="2"/>
        <v>109.85481852315394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183921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183921</v>
      </c>
      <c r="O13" s="44">
        <f t="shared" si="2"/>
        <v>230.188986232791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178972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178972</v>
      </c>
      <c r="O14" s="41">
        <f t="shared" si="2"/>
        <v>223.99499374217771</v>
      </c>
      <c r="P14" s="10"/>
    </row>
    <row r="15" spans="1:133">
      <c r="A15" s="12"/>
      <c r="B15" s="42">
        <v>541</v>
      </c>
      <c r="C15" s="19" t="s">
        <v>28</v>
      </c>
      <c r="D15" s="43">
        <v>178972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178972</v>
      </c>
      <c r="O15" s="44">
        <f t="shared" si="2"/>
        <v>223.99499374217771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11779</v>
      </c>
      <c r="E16" s="29">
        <f t="shared" si="6"/>
        <v>195313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207092</v>
      </c>
      <c r="O16" s="41">
        <f t="shared" si="2"/>
        <v>259.18898623279097</v>
      </c>
      <c r="P16" s="9"/>
    </row>
    <row r="17" spans="1:119" ht="15.75" thickBot="1">
      <c r="A17" s="12"/>
      <c r="B17" s="42">
        <v>572</v>
      </c>
      <c r="C17" s="19" t="s">
        <v>30</v>
      </c>
      <c r="D17" s="43">
        <v>11779</v>
      </c>
      <c r="E17" s="43">
        <v>195313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207092</v>
      </c>
      <c r="O17" s="44">
        <f t="shared" si="2"/>
        <v>259.18898623279097</v>
      </c>
      <c r="P17" s="9"/>
    </row>
    <row r="18" spans="1:119" ht="16.5" thickBot="1">
      <c r="A18" s="13" t="s">
        <v>10</v>
      </c>
      <c r="B18" s="21"/>
      <c r="C18" s="20"/>
      <c r="D18" s="14">
        <f>SUM(D5,D8,D10,D14,D16)</f>
        <v>456241</v>
      </c>
      <c r="E18" s="14">
        <f t="shared" ref="E18:M18" si="7">SUM(E5,E8,E10,E14,E16)</f>
        <v>195313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513438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1164992</v>
      </c>
      <c r="O18" s="35">
        <f t="shared" si="2"/>
        <v>1458.0625782227785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31</v>
      </c>
      <c r="M20" s="90"/>
      <c r="N20" s="90"/>
      <c r="O20" s="39">
        <v>799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161045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161045</v>
      </c>
      <c r="O5" s="30">
        <f t="shared" ref="O5:O20" si="2">(N5/O$22)</f>
        <v>192.40740740740742</v>
      </c>
      <c r="P5" s="6"/>
    </row>
    <row r="6" spans="1:133">
      <c r="A6" s="12"/>
      <c r="B6" s="42">
        <v>513</v>
      </c>
      <c r="C6" s="19" t="s">
        <v>19</v>
      </c>
      <c r="D6" s="43">
        <v>151984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151984</v>
      </c>
      <c r="O6" s="44">
        <f t="shared" si="2"/>
        <v>181.58183990442055</v>
      </c>
      <c r="P6" s="9"/>
    </row>
    <row r="7" spans="1:133">
      <c r="A7" s="12"/>
      <c r="B7" s="42">
        <v>514</v>
      </c>
      <c r="C7" s="19" t="s">
        <v>20</v>
      </c>
      <c r="D7" s="43">
        <v>9061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9061</v>
      </c>
      <c r="O7" s="44">
        <f t="shared" si="2"/>
        <v>10.825567502986857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21911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21911</v>
      </c>
      <c r="O8" s="41">
        <f t="shared" si="2"/>
        <v>26.178016726403822</v>
      </c>
      <c r="P8" s="10"/>
    </row>
    <row r="9" spans="1:133">
      <c r="A9" s="12"/>
      <c r="B9" s="42">
        <v>522</v>
      </c>
      <c r="C9" s="19" t="s">
        <v>22</v>
      </c>
      <c r="D9" s="43">
        <v>21911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21911</v>
      </c>
      <c r="O9" s="44">
        <f t="shared" si="2"/>
        <v>26.178016726403822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444140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444140</v>
      </c>
      <c r="O10" s="41">
        <f t="shared" si="2"/>
        <v>530.63321385902032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224207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224207</v>
      </c>
      <c r="O11" s="44">
        <f t="shared" si="2"/>
        <v>267.86977299880527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88529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88529</v>
      </c>
      <c r="O12" s="44">
        <f t="shared" si="2"/>
        <v>105.76941457586619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131404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131404</v>
      </c>
      <c r="O13" s="44">
        <f t="shared" si="2"/>
        <v>156.99402628434888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172132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172132</v>
      </c>
      <c r="O14" s="41">
        <f t="shared" si="2"/>
        <v>205.65352449223417</v>
      </c>
      <c r="P14" s="10"/>
    </row>
    <row r="15" spans="1:133">
      <c r="A15" s="12"/>
      <c r="B15" s="42">
        <v>541</v>
      </c>
      <c r="C15" s="19" t="s">
        <v>28</v>
      </c>
      <c r="D15" s="43">
        <v>172132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172132</v>
      </c>
      <c r="O15" s="44">
        <f t="shared" si="2"/>
        <v>205.65352449223417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20480</v>
      </c>
      <c r="E16" s="29">
        <f t="shared" si="6"/>
        <v>90002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110482</v>
      </c>
      <c r="O16" s="41">
        <f t="shared" si="2"/>
        <v>131.99761051373955</v>
      </c>
      <c r="P16" s="9"/>
    </row>
    <row r="17" spans="1:119">
      <c r="A17" s="12"/>
      <c r="B17" s="42">
        <v>572</v>
      </c>
      <c r="C17" s="19" t="s">
        <v>30</v>
      </c>
      <c r="D17" s="43">
        <v>20480</v>
      </c>
      <c r="E17" s="43">
        <v>90002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110482</v>
      </c>
      <c r="O17" s="44">
        <f t="shared" si="2"/>
        <v>131.99761051373955</v>
      </c>
      <c r="P17" s="9"/>
    </row>
    <row r="18" spans="1:119" ht="15.75">
      <c r="A18" s="26" t="s">
        <v>34</v>
      </c>
      <c r="B18" s="27"/>
      <c r="C18" s="28"/>
      <c r="D18" s="29">
        <f t="shared" ref="D18:M18" si="7">SUM(D19:D19)</f>
        <v>0</v>
      </c>
      <c r="E18" s="29">
        <f t="shared" si="7"/>
        <v>18099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18099</v>
      </c>
      <c r="O18" s="41">
        <f t="shared" si="2"/>
        <v>21.623655913978496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0</v>
      </c>
      <c r="E19" s="43">
        <v>18099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18099</v>
      </c>
      <c r="O19" s="44">
        <f t="shared" si="2"/>
        <v>21.623655913978496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375568</v>
      </c>
      <c r="E20" s="14">
        <f t="shared" ref="E20:M20" si="8">SUM(E5,E8,E10,E14,E16,E18)</f>
        <v>108101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444140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927809</v>
      </c>
      <c r="O20" s="35">
        <f t="shared" si="2"/>
        <v>1108.4934289127837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43</v>
      </c>
      <c r="M22" s="90"/>
      <c r="N22" s="90"/>
      <c r="O22" s="39">
        <v>837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243565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243565</v>
      </c>
      <c r="O5" s="30">
        <f t="shared" ref="O5:O20" si="2">(N5/O$22)</f>
        <v>289.61355529131987</v>
      </c>
      <c r="P5" s="6"/>
    </row>
    <row r="6" spans="1:133">
      <c r="A6" s="12"/>
      <c r="B6" s="42">
        <v>513</v>
      </c>
      <c r="C6" s="19" t="s">
        <v>19</v>
      </c>
      <c r="D6" s="43">
        <v>235763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235763</v>
      </c>
      <c r="O6" s="44">
        <f t="shared" si="2"/>
        <v>280.33650416171224</v>
      </c>
      <c r="P6" s="9"/>
    </row>
    <row r="7" spans="1:133">
      <c r="A7" s="12"/>
      <c r="B7" s="42">
        <v>514</v>
      </c>
      <c r="C7" s="19" t="s">
        <v>20</v>
      </c>
      <c r="D7" s="43">
        <v>7802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7802</v>
      </c>
      <c r="O7" s="44">
        <f t="shared" si="2"/>
        <v>9.2770511296076101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19255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19255</v>
      </c>
      <c r="O8" s="41">
        <f t="shared" si="2"/>
        <v>22.895362663495838</v>
      </c>
      <c r="P8" s="10"/>
    </row>
    <row r="9" spans="1:133">
      <c r="A9" s="12"/>
      <c r="B9" s="42">
        <v>522</v>
      </c>
      <c r="C9" s="19" t="s">
        <v>22</v>
      </c>
      <c r="D9" s="43">
        <v>19255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19255</v>
      </c>
      <c r="O9" s="44">
        <f t="shared" si="2"/>
        <v>22.895362663495838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405785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405785</v>
      </c>
      <c r="O10" s="41">
        <f t="shared" si="2"/>
        <v>482.50297265160521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207481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207481</v>
      </c>
      <c r="O11" s="44">
        <f t="shared" si="2"/>
        <v>246.70749108204518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96036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96036</v>
      </c>
      <c r="O12" s="44">
        <f t="shared" si="2"/>
        <v>114.19262782401903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102268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102268</v>
      </c>
      <c r="O13" s="44">
        <f t="shared" si="2"/>
        <v>121.60285374554103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156113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156113</v>
      </c>
      <c r="O14" s="41">
        <f t="shared" si="2"/>
        <v>185.62782401902496</v>
      </c>
      <c r="P14" s="10"/>
    </row>
    <row r="15" spans="1:133">
      <c r="A15" s="12"/>
      <c r="B15" s="42">
        <v>541</v>
      </c>
      <c r="C15" s="19" t="s">
        <v>28</v>
      </c>
      <c r="D15" s="43">
        <v>156113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156113</v>
      </c>
      <c r="O15" s="44">
        <f t="shared" si="2"/>
        <v>185.62782401902496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0</v>
      </c>
      <c r="E16" s="29">
        <f t="shared" si="6"/>
        <v>549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549</v>
      </c>
      <c r="O16" s="41">
        <f t="shared" si="2"/>
        <v>0.65279429250891796</v>
      </c>
      <c r="P16" s="9"/>
    </row>
    <row r="17" spans="1:119">
      <c r="A17" s="12"/>
      <c r="B17" s="42">
        <v>572</v>
      </c>
      <c r="C17" s="19" t="s">
        <v>30</v>
      </c>
      <c r="D17" s="43">
        <v>0</v>
      </c>
      <c r="E17" s="43">
        <v>549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549</v>
      </c>
      <c r="O17" s="44">
        <f t="shared" si="2"/>
        <v>0.65279429250891796</v>
      </c>
      <c r="P17" s="9"/>
    </row>
    <row r="18" spans="1:119" ht="15.75">
      <c r="A18" s="26" t="s">
        <v>34</v>
      </c>
      <c r="B18" s="27"/>
      <c r="C18" s="28"/>
      <c r="D18" s="29">
        <f t="shared" ref="D18:M18" si="7">SUM(D19:D19)</f>
        <v>0</v>
      </c>
      <c r="E18" s="29">
        <f t="shared" si="7"/>
        <v>47878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33357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81235</v>
      </c>
      <c r="O18" s="41">
        <f t="shared" si="2"/>
        <v>96.593341260404287</v>
      </c>
      <c r="P18" s="9"/>
    </row>
    <row r="19" spans="1:119" ht="15.75" thickBot="1">
      <c r="A19" s="12"/>
      <c r="B19" s="42">
        <v>581</v>
      </c>
      <c r="C19" s="19" t="s">
        <v>35</v>
      </c>
      <c r="D19" s="43">
        <v>0</v>
      </c>
      <c r="E19" s="43">
        <v>47878</v>
      </c>
      <c r="F19" s="43">
        <v>0</v>
      </c>
      <c r="G19" s="43">
        <v>0</v>
      </c>
      <c r="H19" s="43">
        <v>0</v>
      </c>
      <c r="I19" s="43">
        <v>33357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81235</v>
      </c>
      <c r="O19" s="44">
        <f t="shared" si="2"/>
        <v>96.593341260404287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418933</v>
      </c>
      <c r="E20" s="14">
        <f t="shared" ref="E20:M20" si="8">SUM(E5,E8,E10,E14,E16,E18)</f>
        <v>48427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439142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906502</v>
      </c>
      <c r="O20" s="35">
        <f t="shared" si="2"/>
        <v>1077.8858501783591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54</v>
      </c>
      <c r="M22" s="90"/>
      <c r="N22" s="90"/>
      <c r="O22" s="39">
        <v>841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326420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8063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0" si="1">SUM(D5:N5)</f>
        <v>334483</v>
      </c>
      <c r="P5" s="30">
        <f t="shared" ref="P5:P20" si="2">(O5/P$22)</f>
        <v>442.43783068783068</v>
      </c>
      <c r="Q5" s="6"/>
    </row>
    <row r="6" spans="1:134">
      <c r="A6" s="12"/>
      <c r="B6" s="42">
        <v>513</v>
      </c>
      <c r="C6" s="19" t="s">
        <v>19</v>
      </c>
      <c r="D6" s="43">
        <v>326420</v>
      </c>
      <c r="E6" s="43">
        <v>0</v>
      </c>
      <c r="F6" s="43">
        <v>0</v>
      </c>
      <c r="G6" s="43">
        <v>0</v>
      </c>
      <c r="H6" s="43">
        <v>0</v>
      </c>
      <c r="I6" s="43">
        <v>8063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334483</v>
      </c>
      <c r="P6" s="44">
        <f t="shared" si="2"/>
        <v>442.43783068783068</v>
      </c>
      <c r="Q6" s="9"/>
    </row>
    <row r="7" spans="1:134" ht="15.75">
      <c r="A7" s="26" t="s">
        <v>21</v>
      </c>
      <c r="B7" s="27"/>
      <c r="C7" s="28"/>
      <c r="D7" s="29">
        <f t="shared" ref="D7:N7" si="3">SUM(D8:D8)</f>
        <v>9418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9418</v>
      </c>
      <c r="P7" s="41">
        <f t="shared" si="2"/>
        <v>12.457671957671957</v>
      </c>
      <c r="Q7" s="10"/>
    </row>
    <row r="8" spans="1:134">
      <c r="A8" s="12"/>
      <c r="B8" s="42">
        <v>522</v>
      </c>
      <c r="C8" s="19" t="s">
        <v>22</v>
      </c>
      <c r="D8" s="43">
        <v>9418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9418</v>
      </c>
      <c r="P8" s="44">
        <f t="shared" si="2"/>
        <v>12.457671957671957</v>
      </c>
      <c r="Q8" s="9"/>
    </row>
    <row r="9" spans="1:134" ht="15.75">
      <c r="A9" s="26" t="s">
        <v>23</v>
      </c>
      <c r="B9" s="27"/>
      <c r="C9" s="28"/>
      <c r="D9" s="29">
        <f t="shared" ref="D9:N9" si="4">SUM(D10:D14)</f>
        <v>36242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702671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4"/>
        <v>0</v>
      </c>
      <c r="O9" s="40">
        <f t="shared" si="1"/>
        <v>738913</v>
      </c>
      <c r="P9" s="41">
        <f t="shared" si="2"/>
        <v>977.39814814814815</v>
      </c>
      <c r="Q9" s="10"/>
    </row>
    <row r="10" spans="1:134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481154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481154</v>
      </c>
      <c r="P10" s="44">
        <f t="shared" si="2"/>
        <v>636.44708994708992</v>
      </c>
      <c r="Q10" s="9"/>
    </row>
    <row r="11" spans="1:134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91990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91990</v>
      </c>
      <c r="P11" s="44">
        <f t="shared" si="2"/>
        <v>121.67989417989418</v>
      </c>
      <c r="Q11" s="9"/>
    </row>
    <row r="12" spans="1:134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129527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129527</v>
      </c>
      <c r="P12" s="44">
        <f t="shared" si="2"/>
        <v>171.33201058201058</v>
      </c>
      <c r="Q12" s="9"/>
    </row>
    <row r="13" spans="1:134">
      <c r="A13" s="12"/>
      <c r="B13" s="42">
        <v>536</v>
      </c>
      <c r="C13" s="19" t="s">
        <v>74</v>
      </c>
      <c r="D13" s="43">
        <v>15905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15905</v>
      </c>
      <c r="P13" s="44">
        <f t="shared" si="2"/>
        <v>21.038359788359788</v>
      </c>
      <c r="Q13" s="9"/>
    </row>
    <row r="14" spans="1:134">
      <c r="A14" s="12"/>
      <c r="B14" s="42">
        <v>539</v>
      </c>
      <c r="C14" s="19" t="s">
        <v>68</v>
      </c>
      <c r="D14" s="43">
        <v>20337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20337</v>
      </c>
      <c r="P14" s="44">
        <f t="shared" si="2"/>
        <v>26.900793650793652</v>
      </c>
      <c r="Q14" s="9"/>
    </row>
    <row r="15" spans="1:134" ht="15.75">
      <c r="A15" s="26" t="s">
        <v>27</v>
      </c>
      <c r="B15" s="27"/>
      <c r="C15" s="28"/>
      <c r="D15" s="29">
        <f t="shared" ref="D15:N15" si="5">SUM(D16:D16)</f>
        <v>169723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169723</v>
      </c>
      <c r="P15" s="41">
        <f t="shared" si="2"/>
        <v>224.50132275132276</v>
      </c>
      <c r="Q15" s="10"/>
    </row>
    <row r="16" spans="1:134">
      <c r="A16" s="12"/>
      <c r="B16" s="42">
        <v>541</v>
      </c>
      <c r="C16" s="19" t="s">
        <v>28</v>
      </c>
      <c r="D16" s="43">
        <v>169723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169723</v>
      </c>
      <c r="P16" s="44">
        <f t="shared" si="2"/>
        <v>224.50132275132276</v>
      </c>
      <c r="Q16" s="9"/>
    </row>
    <row r="17" spans="1:120" ht="15.75">
      <c r="A17" s="26" t="s">
        <v>29</v>
      </c>
      <c r="B17" s="27"/>
      <c r="C17" s="28"/>
      <c r="D17" s="29">
        <f t="shared" ref="D17:N17" si="6">SUM(D18:D19)</f>
        <v>918896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1"/>
        <v>918896</v>
      </c>
      <c r="P17" s="41">
        <f t="shared" si="2"/>
        <v>1215.4708994708994</v>
      </c>
      <c r="Q17" s="9"/>
    </row>
    <row r="18" spans="1:120">
      <c r="A18" s="12"/>
      <c r="B18" s="42">
        <v>572</v>
      </c>
      <c r="C18" s="19" t="s">
        <v>30</v>
      </c>
      <c r="D18" s="43">
        <v>2450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2450</v>
      </c>
      <c r="P18" s="44">
        <f t="shared" si="2"/>
        <v>3.2407407407407409</v>
      </c>
      <c r="Q18" s="9"/>
    </row>
    <row r="19" spans="1:120" ht="15.75" thickBot="1">
      <c r="A19" s="12"/>
      <c r="B19" s="42">
        <v>579</v>
      </c>
      <c r="C19" s="19" t="s">
        <v>64</v>
      </c>
      <c r="D19" s="43">
        <v>916446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916446</v>
      </c>
      <c r="P19" s="44">
        <f t="shared" si="2"/>
        <v>1212.2301587301588</v>
      </c>
      <c r="Q19" s="9"/>
    </row>
    <row r="20" spans="1:120" ht="16.5" thickBot="1">
      <c r="A20" s="13" t="s">
        <v>10</v>
      </c>
      <c r="B20" s="21"/>
      <c r="C20" s="20"/>
      <c r="D20" s="14">
        <f>SUM(D5,D7,D9,D15,D17)</f>
        <v>1460699</v>
      </c>
      <c r="E20" s="14">
        <f t="shared" ref="E20:N20" si="7">SUM(E5,E7,E9,E15,E17)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710734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7"/>
        <v>0</v>
      </c>
      <c r="O20" s="14">
        <f t="shared" si="1"/>
        <v>2171433</v>
      </c>
      <c r="P20" s="35">
        <f t="shared" si="2"/>
        <v>2872.2658730158732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</row>
    <row r="22" spans="1:120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90" t="s">
        <v>75</v>
      </c>
      <c r="N22" s="90"/>
      <c r="O22" s="90"/>
      <c r="P22" s="39">
        <v>756</v>
      </c>
    </row>
    <row r="23" spans="1:120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</row>
    <row r="24" spans="1:120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405014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405014</v>
      </c>
      <c r="O5" s="30">
        <f t="shared" ref="O5:O22" si="2">(N5/O$24)</f>
        <v>535.73280423280426</v>
      </c>
      <c r="P5" s="6"/>
    </row>
    <row r="6" spans="1:133">
      <c r="A6" s="12"/>
      <c r="B6" s="42">
        <v>513</v>
      </c>
      <c r="C6" s="19" t="s">
        <v>19</v>
      </c>
      <c r="D6" s="43">
        <v>405014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405014</v>
      </c>
      <c r="O6" s="44">
        <f t="shared" si="2"/>
        <v>535.73280423280426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21771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21771</v>
      </c>
      <c r="O7" s="41">
        <f t="shared" si="2"/>
        <v>28.797619047619047</v>
      </c>
      <c r="P7" s="10"/>
    </row>
    <row r="8" spans="1:133">
      <c r="A8" s="12"/>
      <c r="B8" s="42">
        <v>522</v>
      </c>
      <c r="C8" s="19" t="s">
        <v>22</v>
      </c>
      <c r="D8" s="43">
        <v>21771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21771</v>
      </c>
      <c r="O8" s="44">
        <f t="shared" si="2"/>
        <v>28.797619047619047</v>
      </c>
      <c r="P8" s="9"/>
    </row>
    <row r="9" spans="1:133" ht="15.75">
      <c r="A9" s="26" t="s">
        <v>23</v>
      </c>
      <c r="B9" s="27"/>
      <c r="C9" s="28"/>
      <c r="D9" s="29">
        <f t="shared" ref="D9:M9" si="4">SUM(D10:D14)</f>
        <v>780651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720126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1500777</v>
      </c>
      <c r="O9" s="41">
        <f t="shared" si="2"/>
        <v>1985.1547619047619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472976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472976</v>
      </c>
      <c r="O10" s="44">
        <f t="shared" si="2"/>
        <v>625.62962962962968</v>
      </c>
      <c r="P10" s="9"/>
    </row>
    <row r="11" spans="1:133">
      <c r="A11" s="12"/>
      <c r="B11" s="42">
        <v>534</v>
      </c>
      <c r="C11" s="19" t="s">
        <v>47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119289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119289</v>
      </c>
      <c r="O11" s="44">
        <f t="shared" si="2"/>
        <v>157.78968253968253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127861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127861</v>
      </c>
      <c r="O12" s="44">
        <f t="shared" si="2"/>
        <v>169.12830687830689</v>
      </c>
      <c r="P12" s="9"/>
    </row>
    <row r="13" spans="1:133">
      <c r="A13" s="12"/>
      <c r="B13" s="42">
        <v>536</v>
      </c>
      <c r="C13" s="19" t="s">
        <v>67</v>
      </c>
      <c r="D13" s="43">
        <v>778425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778425</v>
      </c>
      <c r="O13" s="44">
        <f t="shared" si="2"/>
        <v>1029.6626984126983</v>
      </c>
      <c r="P13" s="9"/>
    </row>
    <row r="14" spans="1:133">
      <c r="A14" s="12"/>
      <c r="B14" s="42">
        <v>539</v>
      </c>
      <c r="C14" s="19" t="s">
        <v>68</v>
      </c>
      <c r="D14" s="43">
        <v>2226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2226</v>
      </c>
      <c r="O14" s="44">
        <f t="shared" si="2"/>
        <v>2.9444444444444446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119104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119104</v>
      </c>
      <c r="O15" s="41">
        <f t="shared" si="2"/>
        <v>157.54497354497354</v>
      </c>
      <c r="P15" s="10"/>
    </row>
    <row r="16" spans="1:133">
      <c r="A16" s="12"/>
      <c r="B16" s="42">
        <v>541</v>
      </c>
      <c r="C16" s="19" t="s">
        <v>48</v>
      </c>
      <c r="D16" s="43">
        <v>119104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119104</v>
      </c>
      <c r="O16" s="44">
        <f t="shared" si="2"/>
        <v>157.54497354497354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SUM(D18:D19)</f>
        <v>17840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17840</v>
      </c>
      <c r="O17" s="41">
        <f t="shared" si="2"/>
        <v>23.597883597883598</v>
      </c>
      <c r="P17" s="9"/>
    </row>
    <row r="18" spans="1:119">
      <c r="A18" s="12"/>
      <c r="B18" s="42">
        <v>572</v>
      </c>
      <c r="C18" s="19" t="s">
        <v>49</v>
      </c>
      <c r="D18" s="43">
        <v>7185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7185</v>
      </c>
      <c r="O18" s="44">
        <f t="shared" si="2"/>
        <v>9.5039682539682548</v>
      </c>
      <c r="P18" s="9"/>
    </row>
    <row r="19" spans="1:119">
      <c r="A19" s="12"/>
      <c r="B19" s="42">
        <v>579</v>
      </c>
      <c r="C19" s="19" t="s">
        <v>64</v>
      </c>
      <c r="D19" s="43">
        <v>10655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10655</v>
      </c>
      <c r="O19" s="44">
        <f t="shared" si="2"/>
        <v>14.093915343915343</v>
      </c>
      <c r="P19" s="9"/>
    </row>
    <row r="20" spans="1:119" ht="15.75">
      <c r="A20" s="26" t="s">
        <v>50</v>
      </c>
      <c r="B20" s="27"/>
      <c r="C20" s="28"/>
      <c r="D20" s="29">
        <f t="shared" ref="D20:M20" si="7">SUM(D21:D21)</f>
        <v>1000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1000</v>
      </c>
      <c r="O20" s="41">
        <f t="shared" si="2"/>
        <v>1.3227513227513228</v>
      </c>
      <c r="P20" s="9"/>
    </row>
    <row r="21" spans="1:119" ht="15.75" thickBot="1">
      <c r="A21" s="12"/>
      <c r="B21" s="42">
        <v>581</v>
      </c>
      <c r="C21" s="19" t="s">
        <v>51</v>
      </c>
      <c r="D21" s="43">
        <v>1000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1000</v>
      </c>
      <c r="O21" s="44">
        <f t="shared" si="2"/>
        <v>1.3227513227513228</v>
      </c>
      <c r="P21" s="9"/>
    </row>
    <row r="22" spans="1:119" ht="16.5" thickBot="1">
      <c r="A22" s="13" t="s">
        <v>10</v>
      </c>
      <c r="B22" s="21"/>
      <c r="C22" s="20"/>
      <c r="D22" s="14">
        <f>SUM(D5,D7,D9,D15,D17,D20)</f>
        <v>1345380</v>
      </c>
      <c r="E22" s="14">
        <f t="shared" ref="E22:M22" si="8">SUM(E5,E7,E9,E15,E17,E20)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720126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2065506</v>
      </c>
      <c r="O22" s="35">
        <f t="shared" si="2"/>
        <v>2732.1507936507937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69</v>
      </c>
      <c r="M24" s="90"/>
      <c r="N24" s="90"/>
      <c r="O24" s="39">
        <v>756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485623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485623</v>
      </c>
      <c r="O5" s="30">
        <f t="shared" ref="O5:O20" si="2">(N5/O$22)</f>
        <v>613.93552465233881</v>
      </c>
      <c r="P5" s="6"/>
    </row>
    <row r="6" spans="1:133">
      <c r="A6" s="12"/>
      <c r="B6" s="42">
        <v>513</v>
      </c>
      <c r="C6" s="19" t="s">
        <v>19</v>
      </c>
      <c r="D6" s="43">
        <v>485623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485623</v>
      </c>
      <c r="O6" s="44">
        <f t="shared" si="2"/>
        <v>613.93552465233881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46629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46629</v>
      </c>
      <c r="O7" s="41">
        <f t="shared" si="2"/>
        <v>58.949431099873578</v>
      </c>
      <c r="P7" s="10"/>
    </row>
    <row r="8" spans="1:133">
      <c r="A8" s="12"/>
      <c r="B8" s="42">
        <v>522</v>
      </c>
      <c r="C8" s="19" t="s">
        <v>22</v>
      </c>
      <c r="D8" s="43">
        <v>46629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46629</v>
      </c>
      <c r="O8" s="44">
        <f t="shared" si="2"/>
        <v>58.949431099873578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572114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572114</v>
      </c>
      <c r="O9" s="41">
        <f t="shared" si="2"/>
        <v>723.27939317319851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238681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238681</v>
      </c>
      <c r="O10" s="44">
        <f t="shared" si="2"/>
        <v>301.74589127686471</v>
      </c>
      <c r="P10" s="9"/>
    </row>
    <row r="11" spans="1:133">
      <c r="A11" s="12"/>
      <c r="B11" s="42">
        <v>534</v>
      </c>
      <c r="C11" s="19" t="s">
        <v>47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100216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100216</v>
      </c>
      <c r="O11" s="44">
        <f t="shared" si="2"/>
        <v>126.6953223767383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233217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233217</v>
      </c>
      <c r="O12" s="44">
        <f t="shared" si="2"/>
        <v>294.83817951959543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82446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82446</v>
      </c>
      <c r="O13" s="41">
        <f t="shared" si="2"/>
        <v>104.23008849557522</v>
      </c>
      <c r="P13" s="10"/>
    </row>
    <row r="14" spans="1:133">
      <c r="A14" s="12"/>
      <c r="B14" s="42">
        <v>541</v>
      </c>
      <c r="C14" s="19" t="s">
        <v>48</v>
      </c>
      <c r="D14" s="43">
        <v>82446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82446</v>
      </c>
      <c r="O14" s="44">
        <f t="shared" si="2"/>
        <v>104.23008849557522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SUM(D16:D17)</f>
        <v>1351</v>
      </c>
      <c r="E15" s="29">
        <f t="shared" si="6"/>
        <v>5720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7071</v>
      </c>
      <c r="O15" s="41">
        <f t="shared" si="2"/>
        <v>8.9393173198482927</v>
      </c>
      <c r="P15" s="9"/>
    </row>
    <row r="16" spans="1:133">
      <c r="A16" s="12"/>
      <c r="B16" s="42">
        <v>572</v>
      </c>
      <c r="C16" s="19" t="s">
        <v>49</v>
      </c>
      <c r="D16" s="43">
        <v>1351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1351</v>
      </c>
      <c r="O16" s="44">
        <f t="shared" si="2"/>
        <v>1.7079646017699115</v>
      </c>
      <c r="P16" s="9"/>
    </row>
    <row r="17" spans="1:119">
      <c r="A17" s="12"/>
      <c r="B17" s="42">
        <v>579</v>
      </c>
      <c r="C17" s="19" t="s">
        <v>64</v>
      </c>
      <c r="D17" s="43">
        <v>0</v>
      </c>
      <c r="E17" s="43">
        <v>5720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5720</v>
      </c>
      <c r="O17" s="44">
        <f t="shared" si="2"/>
        <v>7.2313527180783819</v>
      </c>
      <c r="P17" s="9"/>
    </row>
    <row r="18" spans="1:119" ht="15.75">
      <c r="A18" s="26" t="s">
        <v>50</v>
      </c>
      <c r="B18" s="27"/>
      <c r="C18" s="28"/>
      <c r="D18" s="29">
        <f t="shared" ref="D18:M18" si="7">SUM(D19:D19)</f>
        <v>118601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121322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239923</v>
      </c>
      <c r="O18" s="41">
        <f t="shared" si="2"/>
        <v>303.31605562579011</v>
      </c>
      <c r="P18" s="9"/>
    </row>
    <row r="19" spans="1:119" ht="15.75" thickBot="1">
      <c r="A19" s="12"/>
      <c r="B19" s="42">
        <v>581</v>
      </c>
      <c r="C19" s="19" t="s">
        <v>51</v>
      </c>
      <c r="D19" s="43">
        <v>118601</v>
      </c>
      <c r="E19" s="43">
        <v>0</v>
      </c>
      <c r="F19" s="43">
        <v>0</v>
      </c>
      <c r="G19" s="43">
        <v>0</v>
      </c>
      <c r="H19" s="43">
        <v>0</v>
      </c>
      <c r="I19" s="43">
        <v>121322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239923</v>
      </c>
      <c r="O19" s="44">
        <f t="shared" si="2"/>
        <v>303.31605562579011</v>
      </c>
      <c r="P19" s="9"/>
    </row>
    <row r="20" spans="1:119" ht="16.5" thickBot="1">
      <c r="A20" s="13" t="s">
        <v>10</v>
      </c>
      <c r="B20" s="21"/>
      <c r="C20" s="20"/>
      <c r="D20" s="14">
        <f>SUM(D5,D7,D9,D13,D15,D18)</f>
        <v>734650</v>
      </c>
      <c r="E20" s="14">
        <f t="shared" ref="E20:M20" si="8">SUM(E5,E7,E9,E13,E15,E18)</f>
        <v>5720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693436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1433806</v>
      </c>
      <c r="O20" s="35">
        <f t="shared" si="2"/>
        <v>1812.6498103666245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65</v>
      </c>
      <c r="M22" s="90"/>
      <c r="N22" s="90"/>
      <c r="O22" s="39">
        <v>791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324731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324731</v>
      </c>
      <c r="O5" s="30">
        <f t="shared" ref="O5:O19" si="2">(N5/O$21)</f>
        <v>407.44165621079048</v>
      </c>
      <c r="P5" s="6"/>
    </row>
    <row r="6" spans="1:133">
      <c r="A6" s="12"/>
      <c r="B6" s="42">
        <v>513</v>
      </c>
      <c r="C6" s="19" t="s">
        <v>19</v>
      </c>
      <c r="D6" s="43">
        <v>324731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324731</v>
      </c>
      <c r="O6" s="44">
        <f t="shared" si="2"/>
        <v>407.44165621079048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40250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40250</v>
      </c>
      <c r="O7" s="41">
        <f t="shared" si="2"/>
        <v>50.501882057716436</v>
      </c>
      <c r="P7" s="10"/>
    </row>
    <row r="8" spans="1:133">
      <c r="A8" s="12"/>
      <c r="B8" s="42">
        <v>522</v>
      </c>
      <c r="C8" s="19" t="s">
        <v>22</v>
      </c>
      <c r="D8" s="43">
        <v>40250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40250</v>
      </c>
      <c r="O8" s="44">
        <f t="shared" si="2"/>
        <v>50.501882057716436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596984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596984</v>
      </c>
      <c r="O9" s="41">
        <f t="shared" si="2"/>
        <v>749.03889585947297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276423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276423</v>
      </c>
      <c r="O10" s="44">
        <f t="shared" si="2"/>
        <v>346.82936010037639</v>
      </c>
      <c r="P10" s="9"/>
    </row>
    <row r="11" spans="1:133">
      <c r="A11" s="12"/>
      <c r="B11" s="42">
        <v>534</v>
      </c>
      <c r="C11" s="19" t="s">
        <v>47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96602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96602</v>
      </c>
      <c r="O11" s="44">
        <f t="shared" si="2"/>
        <v>121.20702634880803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223959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223959</v>
      </c>
      <c r="O12" s="44">
        <f t="shared" si="2"/>
        <v>281.00250941028861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105329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105329</v>
      </c>
      <c r="O13" s="41">
        <f t="shared" si="2"/>
        <v>132.1568381430364</v>
      </c>
      <c r="P13" s="10"/>
    </row>
    <row r="14" spans="1:133">
      <c r="A14" s="12"/>
      <c r="B14" s="42">
        <v>541</v>
      </c>
      <c r="C14" s="19" t="s">
        <v>48</v>
      </c>
      <c r="D14" s="43">
        <v>105329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105329</v>
      </c>
      <c r="O14" s="44">
        <f t="shared" si="2"/>
        <v>132.1568381430364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4635</v>
      </c>
      <c r="E15" s="29">
        <f t="shared" si="6"/>
        <v>3090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7725</v>
      </c>
      <c r="O15" s="41">
        <f t="shared" si="2"/>
        <v>9.6925972396486824</v>
      </c>
      <c r="P15" s="9"/>
    </row>
    <row r="16" spans="1:133">
      <c r="A16" s="12"/>
      <c r="B16" s="42">
        <v>572</v>
      </c>
      <c r="C16" s="19" t="s">
        <v>49</v>
      </c>
      <c r="D16" s="43">
        <v>4635</v>
      </c>
      <c r="E16" s="43">
        <v>3090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7725</v>
      </c>
      <c r="O16" s="44">
        <f t="shared" si="2"/>
        <v>9.6925972396486824</v>
      </c>
      <c r="P16" s="9"/>
    </row>
    <row r="17" spans="1:119" ht="15.75">
      <c r="A17" s="26" t="s">
        <v>50</v>
      </c>
      <c r="B17" s="27"/>
      <c r="C17" s="28"/>
      <c r="D17" s="29">
        <f t="shared" ref="D17:M17" si="7">SUM(D18:D18)</f>
        <v>24310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1616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25926</v>
      </c>
      <c r="O17" s="41">
        <f t="shared" si="2"/>
        <v>32.529485570890841</v>
      </c>
      <c r="P17" s="9"/>
    </row>
    <row r="18" spans="1:119" ht="15.75" thickBot="1">
      <c r="A18" s="12"/>
      <c r="B18" s="42">
        <v>581</v>
      </c>
      <c r="C18" s="19" t="s">
        <v>51</v>
      </c>
      <c r="D18" s="43">
        <v>24310</v>
      </c>
      <c r="E18" s="43">
        <v>0</v>
      </c>
      <c r="F18" s="43">
        <v>0</v>
      </c>
      <c r="G18" s="43">
        <v>0</v>
      </c>
      <c r="H18" s="43">
        <v>0</v>
      </c>
      <c r="I18" s="43">
        <v>1616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25926</v>
      </c>
      <c r="O18" s="44">
        <f t="shared" si="2"/>
        <v>32.529485570890841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499255</v>
      </c>
      <c r="E19" s="14">
        <f t="shared" ref="E19:M19" si="8">SUM(E5,E7,E9,E13,E15,E17)</f>
        <v>3090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598600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1100945</v>
      </c>
      <c r="O19" s="35">
        <f t="shared" si="2"/>
        <v>1381.3613550815558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62</v>
      </c>
      <c r="M21" s="90"/>
      <c r="N21" s="90"/>
      <c r="O21" s="39">
        <v>797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178639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178639</v>
      </c>
      <c r="O5" s="30">
        <f t="shared" ref="O5:O19" si="2">(N5/O$21)</f>
        <v>228.43861892583121</v>
      </c>
      <c r="P5" s="6"/>
    </row>
    <row r="6" spans="1:133">
      <c r="A6" s="12"/>
      <c r="B6" s="42">
        <v>513</v>
      </c>
      <c r="C6" s="19" t="s">
        <v>19</v>
      </c>
      <c r="D6" s="43">
        <v>178639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178639</v>
      </c>
      <c r="O6" s="44">
        <f t="shared" si="2"/>
        <v>228.43861892583121</v>
      </c>
      <c r="P6" s="9"/>
    </row>
    <row r="7" spans="1:133" ht="15.75">
      <c r="A7" s="26" t="s">
        <v>21</v>
      </c>
      <c r="B7" s="27"/>
      <c r="C7" s="28"/>
      <c r="D7" s="29">
        <f t="shared" ref="D7:M7" si="3">SUM(D8:D8)</f>
        <v>36650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36650</v>
      </c>
      <c r="O7" s="41">
        <f t="shared" si="2"/>
        <v>46.867007672634273</v>
      </c>
      <c r="P7" s="10"/>
    </row>
    <row r="8" spans="1:133">
      <c r="A8" s="12"/>
      <c r="B8" s="42">
        <v>522</v>
      </c>
      <c r="C8" s="19" t="s">
        <v>22</v>
      </c>
      <c r="D8" s="43">
        <v>36650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36650</v>
      </c>
      <c r="O8" s="44">
        <f t="shared" si="2"/>
        <v>46.867007672634273</v>
      </c>
      <c r="P8" s="9"/>
    </row>
    <row r="9" spans="1:133" ht="15.75">
      <c r="A9" s="26" t="s">
        <v>23</v>
      </c>
      <c r="B9" s="27"/>
      <c r="C9" s="28"/>
      <c r="D9" s="29">
        <f t="shared" ref="D9:M9" si="4">SUM(D10:D12)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521078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521078</v>
      </c>
      <c r="O9" s="41">
        <f t="shared" si="2"/>
        <v>666.3401534526854</v>
      </c>
      <c r="P9" s="10"/>
    </row>
    <row r="10" spans="1:133">
      <c r="A10" s="12"/>
      <c r="B10" s="42">
        <v>533</v>
      </c>
      <c r="C10" s="19" t="s">
        <v>24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225950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225950</v>
      </c>
      <c r="O10" s="44">
        <f t="shared" si="2"/>
        <v>288.93861892583118</v>
      </c>
      <c r="P10" s="9"/>
    </row>
    <row r="11" spans="1:133">
      <c r="A11" s="12"/>
      <c r="B11" s="42">
        <v>534</v>
      </c>
      <c r="C11" s="19" t="s">
        <v>47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69813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69813</v>
      </c>
      <c r="O11" s="44">
        <f t="shared" si="2"/>
        <v>89.274936061381069</v>
      </c>
      <c r="P11" s="9"/>
    </row>
    <row r="12" spans="1:133">
      <c r="A12" s="12"/>
      <c r="B12" s="42">
        <v>535</v>
      </c>
      <c r="C12" s="19" t="s">
        <v>26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225315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225315</v>
      </c>
      <c r="O12" s="44">
        <f t="shared" si="2"/>
        <v>288.12659846547314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138387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138387</v>
      </c>
      <c r="O13" s="41">
        <f t="shared" si="2"/>
        <v>176.96547314578004</v>
      </c>
      <c r="P13" s="10"/>
    </row>
    <row r="14" spans="1:133">
      <c r="A14" s="12"/>
      <c r="B14" s="42">
        <v>541</v>
      </c>
      <c r="C14" s="19" t="s">
        <v>48</v>
      </c>
      <c r="D14" s="43">
        <v>138387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138387</v>
      </c>
      <c r="O14" s="44">
        <f t="shared" si="2"/>
        <v>176.96547314578004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4400</v>
      </c>
      <c r="E15" s="29">
        <f t="shared" si="6"/>
        <v>9479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13879</v>
      </c>
      <c r="O15" s="41">
        <f t="shared" si="2"/>
        <v>17.748081841432224</v>
      </c>
      <c r="P15" s="9"/>
    </row>
    <row r="16" spans="1:133">
      <c r="A16" s="12"/>
      <c r="B16" s="42">
        <v>572</v>
      </c>
      <c r="C16" s="19" t="s">
        <v>49</v>
      </c>
      <c r="D16" s="43">
        <v>4400</v>
      </c>
      <c r="E16" s="43">
        <v>9479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13879</v>
      </c>
      <c r="O16" s="44">
        <f t="shared" si="2"/>
        <v>17.748081841432224</v>
      </c>
      <c r="P16" s="9"/>
    </row>
    <row r="17" spans="1:119" ht="15.75">
      <c r="A17" s="26" t="s">
        <v>50</v>
      </c>
      <c r="B17" s="27"/>
      <c r="C17" s="28"/>
      <c r="D17" s="29">
        <f t="shared" ref="D17:M17" si="7">SUM(D18:D18)</f>
        <v>23627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54777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78404</v>
      </c>
      <c r="O17" s="41">
        <f t="shared" si="2"/>
        <v>100.26086956521739</v>
      </c>
      <c r="P17" s="9"/>
    </row>
    <row r="18" spans="1:119" ht="15.75" thickBot="1">
      <c r="A18" s="12"/>
      <c r="B18" s="42">
        <v>581</v>
      </c>
      <c r="C18" s="19" t="s">
        <v>51</v>
      </c>
      <c r="D18" s="43">
        <v>23627</v>
      </c>
      <c r="E18" s="43">
        <v>0</v>
      </c>
      <c r="F18" s="43">
        <v>0</v>
      </c>
      <c r="G18" s="43">
        <v>0</v>
      </c>
      <c r="H18" s="43">
        <v>0</v>
      </c>
      <c r="I18" s="43">
        <v>54777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78404</v>
      </c>
      <c r="O18" s="44">
        <f t="shared" si="2"/>
        <v>100.26086956521739</v>
      </c>
      <c r="P18" s="9"/>
    </row>
    <row r="19" spans="1:119" ht="16.5" thickBot="1">
      <c r="A19" s="13" t="s">
        <v>10</v>
      </c>
      <c r="B19" s="21"/>
      <c r="C19" s="20"/>
      <c r="D19" s="14">
        <f>SUM(D5,D7,D9,D13,D15,D17)</f>
        <v>381703</v>
      </c>
      <c r="E19" s="14">
        <f t="shared" ref="E19:M19" si="8">SUM(E5,E7,E9,E13,E15,E17)</f>
        <v>9479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575855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967037</v>
      </c>
      <c r="O19" s="35">
        <f t="shared" si="2"/>
        <v>1236.6202046035805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782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201511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201511</v>
      </c>
      <c r="O5" s="30">
        <f t="shared" ref="O5:O20" si="2">(N5/O$22)</f>
        <v>250.94769613947696</v>
      </c>
      <c r="P5" s="6"/>
    </row>
    <row r="6" spans="1:133">
      <c r="A6" s="12"/>
      <c r="B6" s="42">
        <v>513</v>
      </c>
      <c r="C6" s="19" t="s">
        <v>19</v>
      </c>
      <c r="D6" s="43">
        <v>190769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190769</v>
      </c>
      <c r="O6" s="44">
        <f t="shared" si="2"/>
        <v>237.5703611457036</v>
      </c>
      <c r="P6" s="9"/>
    </row>
    <row r="7" spans="1:133">
      <c r="A7" s="12"/>
      <c r="B7" s="42">
        <v>514</v>
      </c>
      <c r="C7" s="19" t="s">
        <v>20</v>
      </c>
      <c r="D7" s="43">
        <v>10742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10742</v>
      </c>
      <c r="O7" s="44">
        <f t="shared" si="2"/>
        <v>13.377334993773349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35113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35113</v>
      </c>
      <c r="O8" s="41">
        <f t="shared" si="2"/>
        <v>43.727272727272727</v>
      </c>
      <c r="P8" s="10"/>
    </row>
    <row r="9" spans="1:133">
      <c r="A9" s="12"/>
      <c r="B9" s="42">
        <v>522</v>
      </c>
      <c r="C9" s="19" t="s">
        <v>22</v>
      </c>
      <c r="D9" s="43">
        <v>35113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35113</v>
      </c>
      <c r="O9" s="44">
        <f t="shared" si="2"/>
        <v>43.727272727272727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516336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516336</v>
      </c>
      <c r="O10" s="41">
        <f t="shared" si="2"/>
        <v>643.00871731008715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252725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252725</v>
      </c>
      <c r="O11" s="44">
        <f t="shared" si="2"/>
        <v>314.72602739726028</v>
      </c>
      <c r="P11" s="9"/>
    </row>
    <row r="12" spans="1:133">
      <c r="A12" s="12"/>
      <c r="B12" s="42">
        <v>534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70179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70179</v>
      </c>
      <c r="O12" s="44">
        <f t="shared" si="2"/>
        <v>87.396014943960154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193432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193432</v>
      </c>
      <c r="O13" s="44">
        <f t="shared" si="2"/>
        <v>240.88667496886674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371217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371217</v>
      </c>
      <c r="O14" s="41">
        <f t="shared" si="2"/>
        <v>462.28767123287673</v>
      </c>
      <c r="P14" s="10"/>
    </row>
    <row r="15" spans="1:133">
      <c r="A15" s="12"/>
      <c r="B15" s="42">
        <v>541</v>
      </c>
      <c r="C15" s="19" t="s">
        <v>48</v>
      </c>
      <c r="D15" s="43">
        <v>371217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371217</v>
      </c>
      <c r="O15" s="44">
        <f t="shared" si="2"/>
        <v>462.28767123287673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3011</v>
      </c>
      <c r="E16" s="29">
        <f t="shared" si="6"/>
        <v>4790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7801</v>
      </c>
      <c r="O16" s="41">
        <f t="shared" si="2"/>
        <v>9.7148194271481945</v>
      </c>
      <c r="P16" s="9"/>
    </row>
    <row r="17" spans="1:119">
      <c r="A17" s="12"/>
      <c r="B17" s="42">
        <v>572</v>
      </c>
      <c r="C17" s="19" t="s">
        <v>49</v>
      </c>
      <c r="D17" s="43">
        <v>3011</v>
      </c>
      <c r="E17" s="43">
        <v>4790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7801</v>
      </c>
      <c r="O17" s="44">
        <f t="shared" si="2"/>
        <v>9.7148194271481945</v>
      </c>
      <c r="P17" s="9"/>
    </row>
    <row r="18" spans="1:119" ht="15.75">
      <c r="A18" s="26" t="s">
        <v>50</v>
      </c>
      <c r="B18" s="27"/>
      <c r="C18" s="28"/>
      <c r="D18" s="29">
        <f t="shared" ref="D18:M18" si="7">SUM(D19:D19)</f>
        <v>34777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2020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36797</v>
      </c>
      <c r="O18" s="41">
        <f t="shared" si="2"/>
        <v>45.824408468244087</v>
      </c>
      <c r="P18" s="9"/>
    </row>
    <row r="19" spans="1:119" ht="15.75" thickBot="1">
      <c r="A19" s="12"/>
      <c r="B19" s="42">
        <v>581</v>
      </c>
      <c r="C19" s="19" t="s">
        <v>51</v>
      </c>
      <c r="D19" s="43">
        <v>34777</v>
      </c>
      <c r="E19" s="43">
        <v>0</v>
      </c>
      <c r="F19" s="43">
        <v>0</v>
      </c>
      <c r="G19" s="43">
        <v>0</v>
      </c>
      <c r="H19" s="43">
        <v>0</v>
      </c>
      <c r="I19" s="43">
        <v>2020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36797</v>
      </c>
      <c r="O19" s="44">
        <f t="shared" si="2"/>
        <v>45.824408468244087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645629</v>
      </c>
      <c r="E20" s="14">
        <f t="shared" ref="E20:M20" si="8">SUM(E5,E8,E10,E14,E16,E18)</f>
        <v>4790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518356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1168775</v>
      </c>
      <c r="O20" s="35">
        <f t="shared" si="2"/>
        <v>1455.5105853051059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58</v>
      </c>
      <c r="M22" s="90"/>
      <c r="N22" s="90"/>
      <c r="O22" s="39">
        <v>803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158983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158983</v>
      </c>
      <c r="O5" s="30">
        <f t="shared" ref="O5:O20" si="2">(N5/O$22)</f>
        <v>207.54960835509138</v>
      </c>
      <c r="P5" s="6"/>
    </row>
    <row r="6" spans="1:133">
      <c r="A6" s="12"/>
      <c r="B6" s="42">
        <v>513</v>
      </c>
      <c r="C6" s="19" t="s">
        <v>19</v>
      </c>
      <c r="D6" s="43">
        <v>155273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155273</v>
      </c>
      <c r="O6" s="44">
        <f t="shared" si="2"/>
        <v>202.70626631853787</v>
      </c>
      <c r="P6" s="9"/>
    </row>
    <row r="7" spans="1:133">
      <c r="A7" s="12"/>
      <c r="B7" s="42">
        <v>514</v>
      </c>
      <c r="C7" s="19" t="s">
        <v>20</v>
      </c>
      <c r="D7" s="43">
        <v>3710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3710</v>
      </c>
      <c r="O7" s="44">
        <f t="shared" si="2"/>
        <v>4.8433420365535245</v>
      </c>
      <c r="P7" s="9"/>
    </row>
    <row r="8" spans="1:133" ht="15.75">
      <c r="A8" s="26" t="s">
        <v>21</v>
      </c>
      <c r="B8" s="27"/>
      <c r="C8" s="28"/>
      <c r="D8" s="29">
        <f t="shared" ref="D8:M8" si="3">SUM(D9:D9)</f>
        <v>24712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24712</v>
      </c>
      <c r="O8" s="41">
        <f t="shared" si="2"/>
        <v>32.261096605744129</v>
      </c>
      <c r="P8" s="10"/>
    </row>
    <row r="9" spans="1:133">
      <c r="A9" s="12"/>
      <c r="B9" s="42">
        <v>522</v>
      </c>
      <c r="C9" s="19" t="s">
        <v>22</v>
      </c>
      <c r="D9" s="43">
        <v>24712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24712</v>
      </c>
      <c r="O9" s="44">
        <f t="shared" si="2"/>
        <v>32.261096605744129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497138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497138</v>
      </c>
      <c r="O10" s="41">
        <f t="shared" si="2"/>
        <v>649.00522193211486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226837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226837</v>
      </c>
      <c r="O11" s="44">
        <f t="shared" si="2"/>
        <v>296.13185378590077</v>
      </c>
      <c r="P11" s="9"/>
    </row>
    <row r="12" spans="1:133">
      <c r="A12" s="12"/>
      <c r="B12" s="42">
        <v>534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74107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74107</v>
      </c>
      <c r="O12" s="44">
        <f t="shared" si="2"/>
        <v>96.74543080939948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196194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196194</v>
      </c>
      <c r="O13" s="44">
        <f t="shared" si="2"/>
        <v>256.12793733681463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116725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116725</v>
      </c>
      <c r="O14" s="41">
        <f t="shared" si="2"/>
        <v>152.38250652741513</v>
      </c>
      <c r="P14" s="10"/>
    </row>
    <row r="15" spans="1:133">
      <c r="A15" s="12"/>
      <c r="B15" s="42">
        <v>541</v>
      </c>
      <c r="C15" s="19" t="s">
        <v>48</v>
      </c>
      <c r="D15" s="43">
        <v>116725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116725</v>
      </c>
      <c r="O15" s="44">
        <f t="shared" si="2"/>
        <v>152.38250652741513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2605</v>
      </c>
      <c r="E16" s="29">
        <f t="shared" si="6"/>
        <v>5123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7728</v>
      </c>
      <c r="O16" s="41">
        <f t="shared" si="2"/>
        <v>10.088772845953002</v>
      </c>
      <c r="P16" s="9"/>
    </row>
    <row r="17" spans="1:119">
      <c r="A17" s="12"/>
      <c r="B17" s="42">
        <v>572</v>
      </c>
      <c r="C17" s="19" t="s">
        <v>49</v>
      </c>
      <c r="D17" s="43">
        <v>2605</v>
      </c>
      <c r="E17" s="43">
        <v>5123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7728</v>
      </c>
      <c r="O17" s="44">
        <f t="shared" si="2"/>
        <v>10.088772845953002</v>
      </c>
      <c r="P17" s="9"/>
    </row>
    <row r="18" spans="1:119" ht="15.75">
      <c r="A18" s="26" t="s">
        <v>50</v>
      </c>
      <c r="B18" s="27"/>
      <c r="C18" s="28"/>
      <c r="D18" s="29">
        <f t="shared" ref="D18:M18" si="7">SUM(D19:D19)</f>
        <v>17377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17377</v>
      </c>
      <c r="O18" s="41">
        <f t="shared" si="2"/>
        <v>22.685378590078329</v>
      </c>
      <c r="P18" s="9"/>
    </row>
    <row r="19" spans="1:119" ht="15.75" thickBot="1">
      <c r="A19" s="12"/>
      <c r="B19" s="42">
        <v>581</v>
      </c>
      <c r="C19" s="19" t="s">
        <v>51</v>
      </c>
      <c r="D19" s="43">
        <v>17377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17377</v>
      </c>
      <c r="O19" s="44">
        <f t="shared" si="2"/>
        <v>22.685378590078329</v>
      </c>
      <c r="P19" s="9"/>
    </row>
    <row r="20" spans="1:119" ht="16.5" thickBot="1">
      <c r="A20" s="13" t="s">
        <v>10</v>
      </c>
      <c r="B20" s="21"/>
      <c r="C20" s="20"/>
      <c r="D20" s="14">
        <f>SUM(D5,D8,D10,D14,D16,D18)</f>
        <v>320402</v>
      </c>
      <c r="E20" s="14">
        <f t="shared" ref="E20:M20" si="8">SUM(E5,E8,E10,E14,E16,E18)</f>
        <v>5123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497138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822663</v>
      </c>
      <c r="O20" s="35">
        <f t="shared" si="2"/>
        <v>1073.9725848563969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56</v>
      </c>
      <c r="M22" s="90"/>
      <c r="N22" s="90"/>
      <c r="O22" s="39">
        <v>766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SUM(D6:D7)</f>
        <v>174055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0" si="1">SUM(D5:M5)</f>
        <v>174055</v>
      </c>
      <c r="O5" s="58">
        <f t="shared" ref="O5:O20" si="2">(N5/O$22)</f>
        <v>228.11926605504587</v>
      </c>
      <c r="P5" s="59"/>
    </row>
    <row r="6" spans="1:133">
      <c r="A6" s="61"/>
      <c r="B6" s="62">
        <v>513</v>
      </c>
      <c r="C6" s="63" t="s">
        <v>19</v>
      </c>
      <c r="D6" s="64">
        <v>168503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168503</v>
      </c>
      <c r="O6" s="65">
        <f t="shared" si="2"/>
        <v>220.84272608125818</v>
      </c>
      <c r="P6" s="66"/>
    </row>
    <row r="7" spans="1:133">
      <c r="A7" s="61"/>
      <c r="B7" s="62">
        <v>514</v>
      </c>
      <c r="C7" s="63" t="s">
        <v>20</v>
      </c>
      <c r="D7" s="64">
        <v>5552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5552</v>
      </c>
      <c r="O7" s="65">
        <f t="shared" si="2"/>
        <v>7.2765399737876804</v>
      </c>
      <c r="P7" s="66"/>
    </row>
    <row r="8" spans="1:133" ht="15.75">
      <c r="A8" s="67" t="s">
        <v>21</v>
      </c>
      <c r="B8" s="68"/>
      <c r="C8" s="69"/>
      <c r="D8" s="70">
        <f t="shared" ref="D8:M8" si="3">SUM(D9:D9)</f>
        <v>23382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23382</v>
      </c>
      <c r="O8" s="72">
        <f t="shared" si="2"/>
        <v>30.644823066841415</v>
      </c>
      <c r="P8" s="73"/>
    </row>
    <row r="9" spans="1:133">
      <c r="A9" s="61"/>
      <c r="B9" s="62">
        <v>522</v>
      </c>
      <c r="C9" s="63" t="s">
        <v>22</v>
      </c>
      <c r="D9" s="64">
        <v>23382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23382</v>
      </c>
      <c r="O9" s="65">
        <f t="shared" si="2"/>
        <v>30.644823066841415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SUM(D11:D13)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513109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513109</v>
      </c>
      <c r="O10" s="72">
        <f t="shared" si="2"/>
        <v>672.48885976408917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262356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262356</v>
      </c>
      <c r="O11" s="65">
        <f t="shared" si="2"/>
        <v>343.84796854521625</v>
      </c>
      <c r="P11" s="66"/>
    </row>
    <row r="12" spans="1:133">
      <c r="A12" s="61"/>
      <c r="B12" s="62">
        <v>534</v>
      </c>
      <c r="C12" s="63" t="s">
        <v>47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97098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97098</v>
      </c>
      <c r="O12" s="65">
        <f t="shared" si="2"/>
        <v>127.25819134993446</v>
      </c>
      <c r="P12" s="66"/>
    </row>
    <row r="13" spans="1:133">
      <c r="A13" s="61"/>
      <c r="B13" s="62">
        <v>535</v>
      </c>
      <c r="C13" s="63" t="s">
        <v>26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153655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153655</v>
      </c>
      <c r="O13" s="65">
        <f t="shared" si="2"/>
        <v>201.3826998689384</v>
      </c>
      <c r="P13" s="66"/>
    </row>
    <row r="14" spans="1:133" ht="15.75">
      <c r="A14" s="67" t="s">
        <v>27</v>
      </c>
      <c r="B14" s="68"/>
      <c r="C14" s="69"/>
      <c r="D14" s="70">
        <f t="shared" ref="D14:M14" si="5">SUM(D15:D15)</f>
        <v>184674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184674</v>
      </c>
      <c r="O14" s="72">
        <f t="shared" si="2"/>
        <v>242.03669724770643</v>
      </c>
      <c r="P14" s="73"/>
    </row>
    <row r="15" spans="1:133">
      <c r="A15" s="61"/>
      <c r="B15" s="62">
        <v>541</v>
      </c>
      <c r="C15" s="63" t="s">
        <v>48</v>
      </c>
      <c r="D15" s="64">
        <v>184674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184674</v>
      </c>
      <c r="O15" s="65">
        <f t="shared" si="2"/>
        <v>242.03669724770643</v>
      </c>
      <c r="P15" s="66"/>
    </row>
    <row r="16" spans="1:133" ht="15.75">
      <c r="A16" s="67" t="s">
        <v>29</v>
      </c>
      <c r="B16" s="68"/>
      <c r="C16" s="69"/>
      <c r="D16" s="70">
        <f t="shared" ref="D16:M16" si="6">SUM(D17:D17)</f>
        <v>6011</v>
      </c>
      <c r="E16" s="70">
        <f t="shared" si="6"/>
        <v>4361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10372</v>
      </c>
      <c r="O16" s="72">
        <f t="shared" si="2"/>
        <v>13.593709043250328</v>
      </c>
      <c r="P16" s="66"/>
    </row>
    <row r="17" spans="1:119">
      <c r="A17" s="61"/>
      <c r="B17" s="62">
        <v>572</v>
      </c>
      <c r="C17" s="63" t="s">
        <v>49</v>
      </c>
      <c r="D17" s="64">
        <v>6011</v>
      </c>
      <c r="E17" s="64">
        <v>4361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10372</v>
      </c>
      <c r="O17" s="65">
        <f t="shared" si="2"/>
        <v>13.593709043250328</v>
      </c>
      <c r="P17" s="66"/>
    </row>
    <row r="18" spans="1:119" ht="15.75">
      <c r="A18" s="67" t="s">
        <v>50</v>
      </c>
      <c r="B18" s="68"/>
      <c r="C18" s="69"/>
      <c r="D18" s="70">
        <f t="shared" ref="D18:M18" si="7">SUM(D19:D19)</f>
        <v>35243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221830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257073</v>
      </c>
      <c r="O18" s="72">
        <f t="shared" si="2"/>
        <v>336.92398427260815</v>
      </c>
      <c r="P18" s="66"/>
    </row>
    <row r="19" spans="1:119" ht="15.75" thickBot="1">
      <c r="A19" s="61"/>
      <c r="B19" s="62">
        <v>581</v>
      </c>
      <c r="C19" s="63" t="s">
        <v>51</v>
      </c>
      <c r="D19" s="64">
        <v>35243</v>
      </c>
      <c r="E19" s="64">
        <v>0</v>
      </c>
      <c r="F19" s="64">
        <v>0</v>
      </c>
      <c r="G19" s="64">
        <v>0</v>
      </c>
      <c r="H19" s="64">
        <v>0</v>
      </c>
      <c r="I19" s="64">
        <v>221830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257073</v>
      </c>
      <c r="O19" s="65">
        <f t="shared" si="2"/>
        <v>336.92398427260815</v>
      </c>
      <c r="P19" s="66"/>
    </row>
    <row r="20" spans="1:119" ht="16.5" thickBot="1">
      <c r="A20" s="74" t="s">
        <v>10</v>
      </c>
      <c r="B20" s="75"/>
      <c r="C20" s="76"/>
      <c r="D20" s="77">
        <f>SUM(D5,D8,D10,D14,D16,D18)</f>
        <v>423365</v>
      </c>
      <c r="E20" s="77">
        <f t="shared" ref="E20:M20" si="8">SUM(E5,E8,E10,E14,E16,E18)</f>
        <v>4361</v>
      </c>
      <c r="F20" s="77">
        <f t="shared" si="8"/>
        <v>0</v>
      </c>
      <c r="G20" s="77">
        <f t="shared" si="8"/>
        <v>0</v>
      </c>
      <c r="H20" s="77">
        <f t="shared" si="8"/>
        <v>0</v>
      </c>
      <c r="I20" s="77">
        <f t="shared" si="8"/>
        <v>734939</v>
      </c>
      <c r="J20" s="77">
        <f t="shared" si="8"/>
        <v>0</v>
      </c>
      <c r="K20" s="77">
        <f t="shared" si="8"/>
        <v>0</v>
      </c>
      <c r="L20" s="77">
        <f t="shared" si="8"/>
        <v>0</v>
      </c>
      <c r="M20" s="77">
        <f t="shared" si="8"/>
        <v>0</v>
      </c>
      <c r="N20" s="77">
        <f t="shared" si="1"/>
        <v>1162665</v>
      </c>
      <c r="O20" s="78">
        <f t="shared" si="2"/>
        <v>1523.8073394495414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4" t="s">
        <v>52</v>
      </c>
      <c r="M22" s="114"/>
      <c r="N22" s="114"/>
      <c r="O22" s="88">
        <v>763</v>
      </c>
    </row>
    <row r="23" spans="1:119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1:119" ht="15.75" customHeight="1" thickBot="1">
      <c r="A24" s="118" t="s">
        <v>37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2024-03-14T16:52:25Z</cp:lastPrinted>
  <dcterms:created xsi:type="dcterms:W3CDTF">2000-08-31T21:26:31Z</dcterms:created>
  <dcterms:modified xsi:type="dcterms:W3CDTF">2024-03-14T16:52:34Z</dcterms:modified>
</cp:coreProperties>
</file>