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'2007'!$A$1:$O$79</definedName>
    <definedName name="_xlnm.Print_Area" localSheetId="13">'2008'!$A$1:$O$34</definedName>
    <definedName name="_xlnm.Print_Area" localSheetId="12">'2009'!$A$1:$O$35</definedName>
    <definedName name="_xlnm.Print_Area" localSheetId="11">'2010'!$A$1:$O$35</definedName>
    <definedName name="_xlnm.Print_Area" localSheetId="10">'2011'!$A$1:$O$29</definedName>
    <definedName name="_xlnm.Print_Area" localSheetId="9">'2012'!$A$1:$O$29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'2016'!$A$1:$O$29</definedName>
    <definedName name="_xlnm.Print_Area" localSheetId="4">'2017'!$A$1:$O$31</definedName>
    <definedName name="_xlnm.Print_Area" localSheetId="3">'2018'!$A$1:$O$30</definedName>
    <definedName name="_xlnm.Print_Area" localSheetId="2">'2019'!$A$1:$O$29</definedName>
    <definedName name="_xlnm.Print_Area" localSheetId="1">'2020'!$A$1:$O$32</definedName>
    <definedName name="_xlnm.Print_Area" localSheetId="0">'2021'!$A$1:$P$182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<sst xmlns="http://schemas.openxmlformats.org/spreadsheetml/2006/main" count="845" uniqueCount="236">
  <si>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</si>
  <si>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</si>
  <si>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</si>
  <si>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</si>
  <si>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</si>
  <si>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</si>
  <si>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</si>
  <si>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</si>
  <si>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</si>
  <si>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</si>
  <si>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</si>
  <si>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</si>
  <si>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</si>
  <si>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</si>
  <si>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</si>
  <si>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</si>
  <si>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</si>
  <si>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</si>
  <si>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</si>
  <si>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</si>
  <si>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</si>
  <si>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</si>
  <si>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</si>
  <si>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Public Safety</t>
  </si>
  <si>
    <t>Law Enforcement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</si>
  <si>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</si>
  <si>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</si>
  <si>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</si>
  <si>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</si>
  <si>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</si>
  <si>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</si>
  <si>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</si>
  <si>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</si>
  <si>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</si>
  <si>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</si>
  <si>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</si>
  <si>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Human Services</t>
  </si>
  <si>
    <t>Public Assistance Services</t>
  </si>
  <si>
    <t>Culture / Recreation</t>
  </si>
  <si>
    <t>Parks and Recreation</t>
  </si>
  <si>
    <t>Special Events</t>
  </si>
  <si>
    <t>Inter-Fund Group Transfers Out</t>
  </si>
  <si>
    <t>Proprietary - Non-Operating Interest Expense</t>
  </si>
  <si>
    <t>Other Uses and Non-Operating</t>
  </si>
  <si>
    <t>2009 Municipal Population:</t>
  </si>
  <si>
    <t>Gretna Expenditures Reported by Account Code and Fund Type</t>
  </si>
  <si>
    <t>Local Fiscal Year Ended September 30, 2010</t>
  </si>
  <si>
    <t>Protective Inspections</t>
  </si>
  <si>
    <t>Conservation and Resource Management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</si>
  <si>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</si>
  <si>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</si>
  <si>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</si>
  <si>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</si>
  <si>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</si>
  <si>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</si>
  <si>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Other General Government Services</t>
  </si>
  <si>
    <t>2012 Municipal Population:</t>
  </si>
  <si>
    <t>Local Fiscal Year Ended September 30, 2008</t>
  </si>
  <si>
    <t>Debt Service Payments</t>
  </si>
  <si>
    <t>Fire Control</t>
  </si>
  <si>
    <t>Water-Sewer Combination Services</t>
  </si>
  <si>
    <t>Other Transportation Systems / Services</t>
  </si>
  <si>
    <t>Cultural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</si>
  <si>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</si>
  <si>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</si>
  <si>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</si>
  <si>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</si>
  <si>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</si>
  <si>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</si>
  <si>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</si>
  <si>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</si>
  <si>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</si>
  <si>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</si>
  <si>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</si>
  <si>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</si>
  <si>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</si>
  <si>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Comprehensive Planning</t>
  </si>
  <si>
    <t>Non-Court Information Systems</t>
  </si>
  <si>
    <t>Pension Benefits</t>
  </si>
  <si>
    <t>Detention and/or Correction</t>
  </si>
  <si>
    <t>Emergency and Disaster Relief Services</t>
  </si>
  <si>
    <t>Ambulance and Rescue Services</t>
  </si>
  <si>
    <t>Medical Examiners</t>
  </si>
  <si>
    <t>Consumer Affairs</t>
  </si>
  <si>
    <t>Electric Utility Services</t>
  </si>
  <si>
    <t>Gas Utility Services</t>
  </si>
  <si>
    <t>Flood Control / Stormwater Management</t>
  </si>
  <si>
    <t>Airports</t>
  </si>
  <si>
    <t>Water Transportation Systems</t>
  </si>
  <si>
    <t>Mass Transit Systems</t>
  </si>
  <si>
    <t>Parking Facilities</t>
  </si>
  <si>
    <t>Employment Opportunity and Development</t>
  </si>
  <si>
    <t>Veteran's Services</t>
  </si>
  <si>
    <t>Other Economic Environment</t>
  </si>
  <si>
    <t>Hospital Services</t>
  </si>
  <si>
    <t>Health Services</t>
  </si>
  <si>
    <t>Mental Health Services</t>
  </si>
  <si>
    <t>Developmental Disabilities Services</t>
  </si>
  <si>
    <t>Other Human Services</t>
  </si>
  <si>
    <t>Libraries</t>
  </si>
  <si>
    <t>Special Recreation Facilities</t>
  </si>
  <si>
    <t>Charter Schools</t>
  </si>
  <si>
    <t>Other Culture / Recreation</t>
  </si>
  <si>
    <t>Installment Purchase Acquisitions</t>
  </si>
  <si>
    <t>Capital 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</si>
  <si>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</si>
  <si>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</si>
  <si>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</si>
  <si>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</si>
  <si>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Extraordinary Items (Loss)</t>
  </si>
  <si>
    <t>Special Items (Loss)</t>
  </si>
  <si>
    <t>2007 Municipal Population:</t>
  </si>
  <si>
    <t>Local Fiscal Year Ended September 30, 2015</t>
  </si>
  <si>
    <t>2015 Municipal Population:</t>
  </si>
  <si>
    <t>Local Fiscal Year Ended September 30, 2016</t>
  </si>
  <si>
    <t>Other Transportation</t>
  </si>
  <si>
    <t>2016 Municipal Population:</t>
  </si>
  <si>
    <t>Local Fiscal Year Ended September 30, 2017</t>
  </si>
  <si>
    <t>Other General Government</t>
  </si>
  <si>
    <t>2017 Municipal Population:</t>
  </si>
  <si>
    <t>Local Fiscal Year Ended September 30, 2019</t>
  </si>
  <si>
    <t>2019 Municipal Population:</t>
  </si>
  <si>
    <t>Local Fiscal Year Ended September 30, 2018</t>
  </si>
  <si>
    <t>2018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</si>
  <si>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</si>
  <si>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</si>
  <si>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</si>
  <si>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</si>
  <si>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</si>
  <si>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</si>
  <si>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</si>
  <si>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Lease Acquisitions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</si>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</sst>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170" sqref="T170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127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128</v>
      </c>
      <c r="N4" s="34" t="s">
        <v>5</v>
      </c>
      <c r="O4" s="34" t="s">
        <v>129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0</v>
      </c>
      <c r="E5" s="26">
        <f aca="true" t="shared" si="0" ref="E5:N5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0</v>
      </c>
      <c r="P5" s="32">
        <f aca="true" t="shared" si="1" ref="P5:P68">(O5/P$180)</f>
        <v>0</v>
      </c>
      <c r="Q5" s="6"/>
    </row>
    <row r="6" spans="1:17" ht="15">
      <c r="A6" s="12"/>
      <c r="B6" s="44">
        <v>511</v>
      </c>
      <c r="C6" s="20" t="s">
        <v>19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44">
        <v>512</v>
      </c>
      <c r="C7" s="20" t="s">
        <v>20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0</v>
      </c>
      <c r="P7" s="47">
        <f t="shared" si="1"/>
        <v>0</v>
      </c>
      <c r="Q7" s="9"/>
    </row>
    <row r="8" spans="1:17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0</v>
      </c>
      <c r="P8" s="47">
        <f t="shared" si="1"/>
        <v>0</v>
      </c>
      <c r="Q8" s="9"/>
    </row>
    <row r="9" spans="1:17" ht="15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44">
        <v>515</v>
      </c>
      <c r="C10" s="20" t="s">
        <v>76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44">
        <v>516</v>
      </c>
      <c r="C11" s="20" t="s">
        <v>77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44">
        <v>517</v>
      </c>
      <c r="C12" s="20" t="s">
        <v>58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44">
        <v>518</v>
      </c>
      <c r="C13" s="20" t="s">
        <v>78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44">
        <v>519</v>
      </c>
      <c r="C14" s="20" t="s">
        <v>55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.75">
      <c r="A15" s="28" t="s">
        <v>23</v>
      </c>
      <c r="B15" s="29"/>
      <c r="C15" s="30"/>
      <c r="D15" s="31">
        <f>SUM(D16:D24)</f>
        <v>0</v>
      </c>
      <c r="E15" s="31">
        <f aca="true" t="shared" si="3" ref="E15:N15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>SUM(L16:L24)</f>
        <v>0</v>
      </c>
      <c r="M15" s="31">
        <f t="shared" si="3"/>
        <v>0</v>
      </c>
      <c r="N15" s="31">
        <f t="shared" si="3"/>
        <v>0</v>
      </c>
      <c r="O15" s="42">
        <f>SUM(D15:N15)</f>
        <v>0</v>
      </c>
      <c r="P15" s="43">
        <f t="shared" si="1"/>
        <v>0</v>
      </c>
      <c r="Q15" s="10"/>
    </row>
    <row r="16" spans="1:17" ht="15">
      <c r="A16" s="12"/>
      <c r="B16" s="44">
        <v>521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0</v>
      </c>
      <c r="P16" s="47">
        <f t="shared" si="1"/>
        <v>0</v>
      </c>
      <c r="Q16" s="9"/>
    </row>
    <row r="17" spans="1:17" ht="15">
      <c r="A17" s="12"/>
      <c r="B17" s="44">
        <v>522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4">SUM(D17:N17)</f>
        <v>0</v>
      </c>
      <c r="P17" s="47">
        <f t="shared" si="1"/>
        <v>0</v>
      </c>
      <c r="Q17" s="9"/>
    </row>
    <row r="18" spans="1:17" ht="15">
      <c r="A18" s="12"/>
      <c r="B18" s="44">
        <v>523</v>
      </c>
      <c r="C18" s="20" t="s">
        <v>79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0</v>
      </c>
      <c r="P18" s="47">
        <f t="shared" si="1"/>
        <v>0</v>
      </c>
      <c r="Q18" s="9"/>
    </row>
    <row r="19" spans="1:17" ht="15">
      <c r="A19" s="12"/>
      <c r="B19" s="44">
        <v>524</v>
      </c>
      <c r="C19" s="20" t="s">
        <v>47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0</v>
      </c>
      <c r="P19" s="47">
        <f t="shared" si="1"/>
        <v>0</v>
      </c>
      <c r="Q19" s="9"/>
    </row>
    <row r="20" spans="1:17" ht="15">
      <c r="A20" s="12"/>
      <c r="B20" s="44">
        <v>525</v>
      </c>
      <c r="C20" s="20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0</v>
      </c>
      <c r="P20" s="47">
        <f t="shared" si="1"/>
        <v>0</v>
      </c>
      <c r="Q20" s="9"/>
    </row>
    <row r="21" spans="1:17" ht="15">
      <c r="A21" s="12"/>
      <c r="B21" s="44">
        <v>526</v>
      </c>
      <c r="C21" s="20" t="s">
        <v>81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0</v>
      </c>
      <c r="P21" s="47">
        <f t="shared" si="1"/>
        <v>0</v>
      </c>
      <c r="Q21" s="9"/>
    </row>
    <row r="22" spans="1:17" ht="15">
      <c r="A22" s="12"/>
      <c r="B22" s="44">
        <v>527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0</v>
      </c>
      <c r="P22" s="47">
        <f t="shared" si="1"/>
        <v>0</v>
      </c>
      <c r="Q22" s="9"/>
    </row>
    <row r="23" spans="1:17" ht="15">
      <c r="A23" s="12"/>
      <c r="B23" s="44">
        <v>528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0</v>
      </c>
      <c r="P23" s="47">
        <f t="shared" si="1"/>
        <v>0</v>
      </c>
      <c r="Q23" s="9"/>
    </row>
    <row r="24" spans="1:17" ht="15">
      <c r="A24" s="12"/>
      <c r="B24" s="44">
        <v>529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0</v>
      </c>
      <c r="P24" s="47">
        <f t="shared" si="1"/>
        <v>0</v>
      </c>
      <c r="Q24" s="9"/>
    </row>
    <row r="25" spans="1:17" ht="15.75">
      <c r="A25" s="28" t="s">
        <v>26</v>
      </c>
      <c r="B25" s="29"/>
      <c r="C25" s="30"/>
      <c r="D25" s="31">
        <f aca="true" t="shared" si="5" ref="D25:N25">SUM(D26:D34)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>SUM(L26:L34)</f>
        <v>0</v>
      </c>
      <c r="M25" s="31">
        <f t="shared" si="5"/>
        <v>0</v>
      </c>
      <c r="N25" s="31">
        <f t="shared" si="5"/>
        <v>0</v>
      </c>
      <c r="O25" s="42">
        <f>SUM(D25:N25)</f>
        <v>0</v>
      </c>
      <c r="P25" s="43">
        <f t="shared" si="1"/>
        <v>0</v>
      </c>
      <c r="Q25" s="10"/>
    </row>
    <row r="26" spans="1:17" ht="15">
      <c r="A26" s="12"/>
      <c r="B26" s="44">
        <v>531</v>
      </c>
      <c r="C26" s="20" t="s">
        <v>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0</v>
      </c>
      <c r="P26" s="47">
        <f t="shared" si="1"/>
        <v>0</v>
      </c>
      <c r="Q26" s="9"/>
    </row>
    <row r="27" spans="1:17" ht="15">
      <c r="A27" s="12"/>
      <c r="B27" s="44">
        <v>532</v>
      </c>
      <c r="C27" s="20" t="s">
        <v>85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0</v>
      </c>
      <c r="P27" s="47">
        <f t="shared" si="1"/>
        <v>0</v>
      </c>
      <c r="Q27" s="9"/>
    </row>
    <row r="28" spans="1:17" ht="15">
      <c r="A28" s="12"/>
      <c r="B28" s="44">
        <v>533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6" ref="O28:O34">SUM(D28:N28)</f>
        <v>0</v>
      </c>
      <c r="P28" s="47">
        <f t="shared" si="1"/>
        <v>0</v>
      </c>
      <c r="Q28" s="9"/>
    </row>
    <row r="29" spans="1:17" ht="15">
      <c r="A29" s="12"/>
      <c r="B29" s="44">
        <v>534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0</v>
      </c>
      <c r="P29" s="47">
        <f t="shared" si="1"/>
        <v>0</v>
      </c>
      <c r="Q29" s="9"/>
    </row>
    <row r="30" spans="1:17" ht="15">
      <c r="A30" s="12"/>
      <c r="B30" s="44">
        <v>535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0</v>
      </c>
      <c r="P30" s="47">
        <f t="shared" si="1"/>
        <v>0</v>
      </c>
      <c r="Q30" s="9"/>
    </row>
    <row r="31" spans="1:17" ht="15">
      <c r="A31" s="12"/>
      <c r="B31" s="44">
        <v>536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0</v>
      </c>
      <c r="P31" s="47">
        <f t="shared" si="1"/>
        <v>0</v>
      </c>
      <c r="Q31" s="9"/>
    </row>
    <row r="32" spans="1:17" ht="15">
      <c r="A32" s="12"/>
      <c r="B32" s="44">
        <v>537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0</v>
      </c>
      <c r="P32" s="47">
        <f t="shared" si="1"/>
        <v>0</v>
      </c>
      <c r="Q32" s="9"/>
    </row>
    <row r="33" spans="1:17" ht="15">
      <c r="A33" s="12"/>
      <c r="B33" s="44">
        <v>538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0</v>
      </c>
      <c r="P33" s="47">
        <f t="shared" si="1"/>
        <v>0</v>
      </c>
      <c r="Q33" s="9"/>
    </row>
    <row r="34" spans="1:17" ht="15">
      <c r="A34" s="12"/>
      <c r="B34" s="44">
        <v>539</v>
      </c>
      <c r="C34" s="20" t="s">
        <v>30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0</v>
      </c>
      <c r="P34" s="47">
        <f t="shared" si="1"/>
        <v>0</v>
      </c>
      <c r="Q34" s="9"/>
    </row>
    <row r="35" spans="1:17" ht="15.75">
      <c r="A35" s="28" t="s">
        <v>31</v>
      </c>
      <c r="B35" s="29"/>
      <c r="C35" s="30"/>
      <c r="D35" s="31">
        <f>SUM(D36:D41)</f>
        <v>0</v>
      </c>
      <c r="E35" s="31">
        <f aca="true" t="shared" si="7" ref="E35:N35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>SUM(L36:L41)</f>
        <v>0</v>
      </c>
      <c r="M35" s="31">
        <f t="shared" si="7"/>
        <v>0</v>
      </c>
      <c r="N35" s="31">
        <f t="shared" si="7"/>
        <v>0</v>
      </c>
      <c r="O35" s="31">
        <f aca="true" t="shared" si="8" ref="O35:O49">SUM(D35:N35)</f>
        <v>0</v>
      </c>
      <c r="P35" s="43">
        <f t="shared" si="1"/>
        <v>0</v>
      </c>
      <c r="Q35" s="10"/>
    </row>
    <row r="36" spans="1:17" ht="15">
      <c r="A36" s="12"/>
      <c r="B36" s="44">
        <v>541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0</v>
      </c>
      <c r="P36" s="47">
        <f t="shared" si="1"/>
        <v>0</v>
      </c>
      <c r="Q36" s="9"/>
    </row>
    <row r="37" spans="1:17" ht="15">
      <c r="A37" s="12"/>
      <c r="B37" s="44">
        <v>542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0</v>
      </c>
      <c r="P37" s="47">
        <f t="shared" si="1"/>
        <v>0</v>
      </c>
      <c r="Q37" s="9"/>
    </row>
    <row r="38" spans="1:17" ht="15">
      <c r="A38" s="12"/>
      <c r="B38" s="44">
        <v>543</v>
      </c>
      <c r="C38" s="20" t="s">
        <v>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0</v>
      </c>
      <c r="P38" s="47">
        <f t="shared" si="1"/>
        <v>0</v>
      </c>
      <c r="Q38" s="9"/>
    </row>
    <row r="39" spans="1:17" ht="15">
      <c r="A39" s="12"/>
      <c r="B39" s="44">
        <v>544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0</v>
      </c>
      <c r="P39" s="47">
        <f t="shared" si="1"/>
        <v>0</v>
      </c>
      <c r="Q39" s="9"/>
    </row>
    <row r="40" spans="1:17" ht="15">
      <c r="A40" s="12"/>
      <c r="B40" s="44">
        <v>545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0</v>
      </c>
      <c r="P40" s="47">
        <f t="shared" si="1"/>
        <v>0</v>
      </c>
      <c r="Q40" s="9"/>
    </row>
    <row r="41" spans="1:17" ht="15">
      <c r="A41" s="12"/>
      <c r="B41" s="44">
        <v>549</v>
      </c>
      <c r="C41" s="20" t="s">
        <v>61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0</v>
      </c>
      <c r="P41" s="47">
        <f t="shared" si="1"/>
        <v>0</v>
      </c>
      <c r="Q41" s="9"/>
    </row>
    <row r="42" spans="1:17" ht="15.75">
      <c r="A42" s="28" t="s">
        <v>33</v>
      </c>
      <c r="B42" s="29"/>
      <c r="C42" s="30"/>
      <c r="D42" s="31">
        <f>SUM(D43:D47)</f>
        <v>0</v>
      </c>
      <c r="E42" s="31">
        <f aca="true" t="shared" si="9" ref="E42:N42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>SUM(L43:L47)</f>
        <v>0</v>
      </c>
      <c r="M42" s="31">
        <f t="shared" si="9"/>
        <v>0</v>
      </c>
      <c r="N42" s="31">
        <f t="shared" si="9"/>
        <v>0</v>
      </c>
      <c r="O42" s="31">
        <f t="shared" si="8"/>
        <v>0</v>
      </c>
      <c r="P42" s="43">
        <f t="shared" si="1"/>
        <v>0</v>
      </c>
      <c r="Q42" s="10"/>
    </row>
    <row r="43" spans="1:17" ht="15">
      <c r="A43" s="13"/>
      <c r="B43" s="45">
        <v>551</v>
      </c>
      <c r="C43" s="21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0</v>
      </c>
      <c r="P43" s="47">
        <f t="shared" si="1"/>
        <v>0</v>
      </c>
      <c r="Q43" s="9"/>
    </row>
    <row r="44" spans="1:17" ht="15">
      <c r="A44" s="13"/>
      <c r="B44" s="45">
        <v>552</v>
      </c>
      <c r="C44" s="21" t="s">
        <v>34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0</v>
      </c>
      <c r="P44" s="47">
        <f t="shared" si="1"/>
        <v>0</v>
      </c>
      <c r="Q44" s="9"/>
    </row>
    <row r="45" spans="1:17" ht="15">
      <c r="A45" s="13"/>
      <c r="B45" s="45">
        <v>553</v>
      </c>
      <c r="C45" s="21" t="s">
        <v>92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0</v>
      </c>
      <c r="P45" s="47">
        <f t="shared" si="1"/>
        <v>0</v>
      </c>
      <c r="Q45" s="9"/>
    </row>
    <row r="46" spans="1:17" ht="15">
      <c r="A46" s="13"/>
      <c r="B46" s="45">
        <v>554</v>
      </c>
      <c r="C46" s="21" t="s">
        <v>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0</v>
      </c>
      <c r="P46" s="47">
        <f t="shared" si="1"/>
        <v>0</v>
      </c>
      <c r="Q46" s="9"/>
    </row>
    <row r="47" spans="1:17" ht="15">
      <c r="A47" s="13"/>
      <c r="B47" s="45">
        <v>559</v>
      </c>
      <c r="C47" s="21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0</v>
      </c>
      <c r="P47" s="47">
        <f t="shared" si="1"/>
        <v>0</v>
      </c>
      <c r="Q47" s="9"/>
    </row>
    <row r="48" spans="1:17" ht="15.75">
      <c r="A48" s="28" t="s">
        <v>36</v>
      </c>
      <c r="B48" s="29"/>
      <c r="C48" s="30"/>
      <c r="D48" s="31">
        <f>SUM(D49:D54)</f>
        <v>0</v>
      </c>
      <c r="E48" s="31">
        <f aca="true" t="shared" si="10" ref="E48:N48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>SUM(L49:L54)</f>
        <v>0</v>
      </c>
      <c r="M48" s="31">
        <f t="shared" si="10"/>
        <v>0</v>
      </c>
      <c r="N48" s="31">
        <f t="shared" si="10"/>
        <v>0</v>
      </c>
      <c r="O48" s="31">
        <f t="shared" si="8"/>
        <v>0</v>
      </c>
      <c r="P48" s="43">
        <f t="shared" si="1"/>
        <v>0</v>
      </c>
      <c r="Q48" s="10"/>
    </row>
    <row r="49" spans="1:17" ht="15">
      <c r="A49" s="12"/>
      <c r="B49" s="44">
        <v>561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0</v>
      </c>
      <c r="P49" s="47">
        <f t="shared" si="1"/>
        <v>0</v>
      </c>
      <c r="Q49" s="9"/>
    </row>
    <row r="50" spans="1:17" ht="15">
      <c r="A50" s="12"/>
      <c r="B50" s="44">
        <v>562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11" ref="O50:O62">SUM(D50:N50)</f>
        <v>0</v>
      </c>
      <c r="P50" s="47">
        <f t="shared" si="1"/>
        <v>0</v>
      </c>
      <c r="Q50" s="9"/>
    </row>
    <row r="51" spans="1:17" ht="15">
      <c r="A51" s="12"/>
      <c r="B51" s="44">
        <v>563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0</v>
      </c>
      <c r="P51" s="47">
        <f t="shared" si="1"/>
        <v>0</v>
      </c>
      <c r="Q51" s="9"/>
    </row>
    <row r="52" spans="1:17" ht="15">
      <c r="A52" s="12"/>
      <c r="B52" s="44">
        <v>564</v>
      </c>
      <c r="C52" s="20" t="s">
        <v>37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0</v>
      </c>
      <c r="P52" s="47">
        <f t="shared" si="1"/>
        <v>0</v>
      </c>
      <c r="Q52" s="9"/>
    </row>
    <row r="53" spans="1:17" ht="15">
      <c r="A53" s="12"/>
      <c r="B53" s="44">
        <v>565</v>
      </c>
      <c r="C53" s="20" t="s">
        <v>97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0</v>
      </c>
      <c r="P53" s="47">
        <f t="shared" si="1"/>
        <v>0</v>
      </c>
      <c r="Q53" s="9"/>
    </row>
    <row r="54" spans="1:17" ht="15">
      <c r="A54" s="12"/>
      <c r="B54" s="44">
        <v>569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0</v>
      </c>
      <c r="P54" s="47">
        <f t="shared" si="1"/>
        <v>0</v>
      </c>
      <c r="Q54" s="9"/>
    </row>
    <row r="55" spans="1:17" ht="15.75">
      <c r="A55" s="28" t="s">
        <v>38</v>
      </c>
      <c r="B55" s="29"/>
      <c r="C55" s="30"/>
      <c r="D55" s="31">
        <f>SUM(D56:D62)</f>
        <v>0</v>
      </c>
      <c r="E55" s="31">
        <f aca="true" t="shared" si="12" ref="E55:N55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>SUM(L56:L62)</f>
        <v>0</v>
      </c>
      <c r="M55" s="31">
        <f t="shared" si="12"/>
        <v>0</v>
      </c>
      <c r="N55" s="31">
        <f t="shared" si="12"/>
        <v>0</v>
      </c>
      <c r="O55" s="31">
        <f>SUM(D55:N55)</f>
        <v>0</v>
      </c>
      <c r="P55" s="43">
        <f t="shared" si="1"/>
        <v>0</v>
      </c>
      <c r="Q55" s="9"/>
    </row>
    <row r="56" spans="1:17" ht="15">
      <c r="A56" s="12"/>
      <c r="B56" s="44">
        <v>571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0</v>
      </c>
      <c r="P56" s="47">
        <f t="shared" si="1"/>
        <v>0</v>
      </c>
      <c r="Q56" s="9"/>
    </row>
    <row r="57" spans="1:17" ht="15">
      <c r="A57" s="12"/>
      <c r="B57" s="44">
        <v>572</v>
      </c>
      <c r="C57" s="20" t="s">
        <v>39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0</v>
      </c>
      <c r="P57" s="47">
        <f t="shared" si="1"/>
        <v>0</v>
      </c>
      <c r="Q57" s="9"/>
    </row>
    <row r="58" spans="1:17" ht="15">
      <c r="A58" s="12"/>
      <c r="B58" s="44">
        <v>573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0</v>
      </c>
      <c r="P58" s="47">
        <f t="shared" si="1"/>
        <v>0</v>
      </c>
      <c r="Q58" s="9"/>
    </row>
    <row r="59" spans="1:17" ht="15">
      <c r="A59" s="12"/>
      <c r="B59" s="44">
        <v>574</v>
      </c>
      <c r="C59" s="20" t="s">
        <v>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0</v>
      </c>
      <c r="P59" s="47">
        <f t="shared" si="1"/>
        <v>0</v>
      </c>
      <c r="Q59" s="9"/>
    </row>
    <row r="60" spans="1:17" ht="15">
      <c r="A60" s="12"/>
      <c r="B60" s="44">
        <v>575</v>
      </c>
      <c r="C60" s="20" t="s">
        <v>100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0</v>
      </c>
      <c r="P60" s="47">
        <f t="shared" si="1"/>
        <v>0</v>
      </c>
      <c r="Q60" s="9"/>
    </row>
    <row r="61" spans="1:17" ht="15">
      <c r="A61" s="12"/>
      <c r="B61" s="44">
        <v>578</v>
      </c>
      <c r="C61" s="20" t="s">
        <v>101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0</v>
      </c>
      <c r="P61" s="47">
        <f t="shared" si="1"/>
        <v>0</v>
      </c>
      <c r="Q61" s="9"/>
    </row>
    <row r="62" spans="1:17" ht="15">
      <c r="A62" s="12"/>
      <c r="B62" s="44">
        <v>579</v>
      </c>
      <c r="C62" s="20" t="s">
        <v>102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0</v>
      </c>
      <c r="P62" s="47">
        <f t="shared" si="1"/>
        <v>0</v>
      </c>
      <c r="Q62" s="9"/>
    </row>
    <row r="63" spans="1:17" ht="15.75">
      <c r="A63" s="28" t="s">
        <v>43</v>
      </c>
      <c r="B63" s="29"/>
      <c r="C63" s="30"/>
      <c r="D63" s="31">
        <f>SUM(D64:D74)</f>
        <v>0</v>
      </c>
      <c r="E63" s="31">
        <f aca="true" t="shared" si="13" ref="E63:N6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>SUM(L64:L74)</f>
        <v>0</v>
      </c>
      <c r="M63" s="31">
        <f t="shared" si="13"/>
        <v>0</v>
      </c>
      <c r="N63" s="31">
        <f t="shared" si="13"/>
        <v>0</v>
      </c>
      <c r="O63" s="31">
        <f>SUM(D63:N63)</f>
        <v>0</v>
      </c>
      <c r="P63" s="43">
        <f t="shared" si="1"/>
        <v>0</v>
      </c>
      <c r="Q63" s="9"/>
    </row>
    <row r="64" spans="1:17" ht="15">
      <c r="A64" s="12"/>
      <c r="B64" s="44">
        <v>581</v>
      </c>
      <c r="C64" s="20" t="s">
        <v>130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0</v>
      </c>
      <c r="P64" s="47">
        <f t="shared" si="1"/>
        <v>0</v>
      </c>
      <c r="Q64" s="9"/>
    </row>
    <row r="65" spans="1:17" ht="15">
      <c r="A65" s="12"/>
      <c r="B65" s="44">
        <v>583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aca="true" t="shared" si="14" ref="O65:O84">SUM(D65:N65)</f>
        <v>0</v>
      </c>
      <c r="P65" s="47">
        <f t="shared" si="1"/>
        <v>0</v>
      </c>
      <c r="Q65" s="9"/>
    </row>
    <row r="66" spans="1:17" ht="15">
      <c r="A66" s="12"/>
      <c r="B66" s="44">
        <v>584</v>
      </c>
      <c r="C66" s="20" t="s">
        <v>131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0</v>
      </c>
      <c r="P66" s="47">
        <f t="shared" si="1"/>
        <v>0</v>
      </c>
      <c r="Q66" s="9"/>
    </row>
    <row r="67" spans="1:17" ht="15">
      <c r="A67" s="12"/>
      <c r="B67" s="44">
        <v>585</v>
      </c>
      <c r="C67" s="20" t="s">
        <v>105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0</v>
      </c>
      <c r="P67" s="47">
        <f t="shared" si="1"/>
        <v>0</v>
      </c>
      <c r="Q67" s="9"/>
    </row>
    <row r="68" spans="1:17" ht="15">
      <c r="A68" s="12"/>
      <c r="B68" s="44">
        <v>586</v>
      </c>
      <c r="C68" s="20" t="s">
        <v>106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0</v>
      </c>
      <c r="P68" s="47">
        <f t="shared" si="1"/>
        <v>0</v>
      </c>
      <c r="Q68" s="9"/>
    </row>
    <row r="69" spans="1:17" ht="15">
      <c r="A69" s="12"/>
      <c r="B69" s="44">
        <v>587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0</v>
      </c>
      <c r="P69" s="47">
        <f aca="true" t="shared" si="15" ref="P69:P132">(O69/P$180)</f>
        <v>0</v>
      </c>
      <c r="Q69" s="9"/>
    </row>
    <row r="70" spans="1:17" ht="15">
      <c r="A70" s="12"/>
      <c r="B70" s="44">
        <v>588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0</v>
      </c>
      <c r="P70" s="47">
        <f t="shared" si="15"/>
        <v>0</v>
      </c>
      <c r="Q70" s="9"/>
    </row>
    <row r="71" spans="1:17" ht="15">
      <c r="A71" s="12"/>
      <c r="B71" s="44">
        <v>590</v>
      </c>
      <c r="C71" s="20" t="s">
        <v>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0</v>
      </c>
      <c r="P71" s="47">
        <f t="shared" si="15"/>
        <v>0</v>
      </c>
      <c r="Q71" s="9"/>
    </row>
    <row r="72" spans="1:17" ht="15">
      <c r="A72" s="12"/>
      <c r="B72" s="44">
        <v>591</v>
      </c>
      <c r="C72" s="20" t="s">
        <v>42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0</v>
      </c>
      <c r="P72" s="47">
        <f t="shared" si="15"/>
        <v>0</v>
      </c>
      <c r="Q72" s="9"/>
    </row>
    <row r="73" spans="1:17" ht="15">
      <c r="A73" s="12"/>
      <c r="B73" s="44">
        <v>592</v>
      </c>
      <c r="C73" s="20" t="s">
        <v>109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0</v>
      </c>
      <c r="P73" s="47">
        <f t="shared" si="15"/>
        <v>0</v>
      </c>
      <c r="Q73" s="9"/>
    </row>
    <row r="74" spans="1:17" ht="15">
      <c r="A74" s="12"/>
      <c r="B74" s="44">
        <v>593</v>
      </c>
      <c r="C74" s="20" t="s">
        <v>110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0</v>
      </c>
      <c r="P74" s="47">
        <f t="shared" si="15"/>
        <v>0</v>
      </c>
      <c r="Q74" s="9"/>
    </row>
    <row r="75" spans="1:17" ht="15.75">
      <c r="A75" s="28" t="s">
        <v>132</v>
      </c>
      <c r="B75" s="29"/>
      <c r="C75" s="30"/>
      <c r="D75" s="31">
        <f aca="true" t="shared" si="16" ref="D75:N75">SUM(D76:D177)</f>
        <v>0</v>
      </c>
      <c r="E75" s="31">
        <f t="shared" si="16"/>
        <v>0</v>
      </c>
      <c r="F75" s="31">
        <f t="shared" si="16"/>
        <v>0</v>
      </c>
      <c r="G75" s="31">
        <f t="shared" si="16"/>
        <v>0</v>
      </c>
      <c r="H75" s="31">
        <f t="shared" si="16"/>
        <v>0</v>
      </c>
      <c r="I75" s="31">
        <f t="shared" si="16"/>
        <v>0</v>
      </c>
      <c r="J75" s="31">
        <f t="shared" si="16"/>
        <v>0</v>
      </c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>SUM(D75:N75)</f>
        <v>0</v>
      </c>
      <c r="P75" s="43">
        <f t="shared" si="15"/>
        <v>0</v>
      </c>
      <c r="Q75" s="9"/>
    </row>
    <row r="76" spans="1:17" ht="15">
      <c r="A76" s="12"/>
      <c r="B76" s="44">
        <v>600</v>
      </c>
      <c r="C76" s="20" t="s">
        <v>133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0</v>
      </c>
      <c r="P76" s="47">
        <f t="shared" si="15"/>
        <v>0</v>
      </c>
      <c r="Q76" s="9"/>
    </row>
    <row r="77" spans="1:17" ht="15">
      <c r="A77" s="12"/>
      <c r="B77" s="44">
        <v>601</v>
      </c>
      <c r="C77" s="20" t="s">
        <v>134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0</v>
      </c>
      <c r="P77" s="47">
        <f t="shared" si="15"/>
        <v>0</v>
      </c>
      <c r="Q77" s="9"/>
    </row>
    <row r="78" spans="1:17" ht="15">
      <c r="A78" s="12"/>
      <c r="B78" s="44">
        <v>602</v>
      </c>
      <c r="C78" s="20" t="s">
        <v>135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0</v>
      </c>
      <c r="P78" s="47">
        <f t="shared" si="15"/>
        <v>0</v>
      </c>
      <c r="Q78" s="9"/>
    </row>
    <row r="79" spans="1:17" ht="15">
      <c r="A79" s="12"/>
      <c r="B79" s="44">
        <v>603</v>
      </c>
      <c r="C79" s="20" t="s">
        <v>136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4"/>
        <v>0</v>
      </c>
      <c r="P79" s="47">
        <f t="shared" si="15"/>
        <v>0</v>
      </c>
      <c r="Q79" s="9"/>
    </row>
    <row r="80" spans="1:17" ht="15">
      <c r="A80" s="12"/>
      <c r="B80" s="44">
        <v>604</v>
      </c>
      <c r="C80" s="20" t="s">
        <v>137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4"/>
        <v>0</v>
      </c>
      <c r="P80" s="47">
        <f t="shared" si="15"/>
        <v>0</v>
      </c>
      <c r="Q80" s="9"/>
    </row>
    <row r="81" spans="1:17" ht="15">
      <c r="A81" s="12"/>
      <c r="B81" s="44">
        <v>605</v>
      </c>
      <c r="C81" s="20" t="s">
        <v>138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4"/>
        <v>0</v>
      </c>
      <c r="P81" s="47">
        <f t="shared" si="15"/>
        <v>0</v>
      </c>
      <c r="Q81" s="9"/>
    </row>
    <row r="82" spans="1:17" ht="15">
      <c r="A82" s="12"/>
      <c r="B82" s="44">
        <v>606</v>
      </c>
      <c r="C82" s="20" t="s">
        <v>139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4"/>
        <v>0</v>
      </c>
      <c r="P82" s="47">
        <f t="shared" si="15"/>
        <v>0</v>
      </c>
      <c r="Q82" s="9"/>
    </row>
    <row r="83" spans="1:17" ht="15">
      <c r="A83" s="12"/>
      <c r="B83" s="44">
        <v>607</v>
      </c>
      <c r="C83" s="20" t="s">
        <v>140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4"/>
        <v>0</v>
      </c>
      <c r="P83" s="47">
        <f t="shared" si="15"/>
        <v>0</v>
      </c>
      <c r="Q83" s="9"/>
    </row>
    <row r="84" spans="1:17" ht="15">
      <c r="A84" s="12"/>
      <c r="B84" s="44">
        <v>608</v>
      </c>
      <c r="C84" s="20" t="s">
        <v>141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4"/>
        <v>0</v>
      </c>
      <c r="P84" s="47">
        <f t="shared" si="15"/>
        <v>0</v>
      </c>
      <c r="Q84" s="9"/>
    </row>
    <row r="85" spans="1:17" ht="15">
      <c r="A85" s="12"/>
      <c r="B85" s="44">
        <v>609</v>
      </c>
      <c r="C85" s="20" t="s">
        <v>142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0</v>
      </c>
      <c r="P85" s="47">
        <f t="shared" si="15"/>
        <v>0</v>
      </c>
      <c r="Q85" s="9"/>
    </row>
    <row r="86" spans="1:17" ht="15">
      <c r="A86" s="12"/>
      <c r="B86" s="44">
        <v>611</v>
      </c>
      <c r="C86" s="20" t="s">
        <v>143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aca="true" t="shared" si="17" ref="O86:O149">SUM(D86:N86)</f>
        <v>0</v>
      </c>
      <c r="P86" s="47">
        <f t="shared" si="15"/>
        <v>0</v>
      </c>
      <c r="Q86" s="9"/>
    </row>
    <row r="87" spans="1:17" ht="15">
      <c r="A87" s="12"/>
      <c r="B87" s="44">
        <v>614</v>
      </c>
      <c r="C87" s="20" t="s">
        <v>144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7"/>
        <v>0</v>
      </c>
      <c r="P87" s="47">
        <f t="shared" si="15"/>
        <v>0</v>
      </c>
      <c r="Q87" s="9"/>
    </row>
    <row r="88" spans="1:17" ht="15">
      <c r="A88" s="12"/>
      <c r="B88" s="44">
        <v>615</v>
      </c>
      <c r="C88" s="20" t="s">
        <v>145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7"/>
        <v>0</v>
      </c>
      <c r="P88" s="47">
        <f t="shared" si="15"/>
        <v>0</v>
      </c>
      <c r="Q88" s="9"/>
    </row>
    <row r="89" spans="1:17" ht="15">
      <c r="A89" s="12"/>
      <c r="B89" s="44">
        <v>616</v>
      </c>
      <c r="C89" s="20" t="s">
        <v>146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7"/>
        <v>0</v>
      </c>
      <c r="P89" s="47">
        <f t="shared" si="15"/>
        <v>0</v>
      </c>
      <c r="Q89" s="9"/>
    </row>
    <row r="90" spans="1:17" ht="15">
      <c r="A90" s="12"/>
      <c r="B90" s="44">
        <v>617</v>
      </c>
      <c r="C90" s="20" t="s">
        <v>147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0</v>
      </c>
      <c r="P90" s="47">
        <f t="shared" si="15"/>
        <v>0</v>
      </c>
      <c r="Q90" s="9"/>
    </row>
    <row r="91" spans="1:17" ht="15">
      <c r="A91" s="12"/>
      <c r="B91" s="44">
        <v>618</v>
      </c>
      <c r="C91" s="20" t="s">
        <v>148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17"/>
        <v>0</v>
      </c>
      <c r="P91" s="47">
        <f t="shared" si="15"/>
        <v>0</v>
      </c>
      <c r="Q91" s="9"/>
    </row>
    <row r="92" spans="1:17" ht="15">
      <c r="A92" s="12"/>
      <c r="B92" s="44">
        <v>619</v>
      </c>
      <c r="C92" s="20" t="s">
        <v>149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17"/>
        <v>0</v>
      </c>
      <c r="P92" s="47">
        <f t="shared" si="15"/>
        <v>0</v>
      </c>
      <c r="Q92" s="9"/>
    </row>
    <row r="93" spans="1:17" ht="15">
      <c r="A93" s="12"/>
      <c r="B93" s="44">
        <v>622</v>
      </c>
      <c r="C93" s="20" t="s">
        <v>150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7"/>
        <v>0</v>
      </c>
      <c r="P93" s="47">
        <f t="shared" si="15"/>
        <v>0</v>
      </c>
      <c r="Q93" s="9"/>
    </row>
    <row r="94" spans="1:17" ht="15">
      <c r="A94" s="12"/>
      <c r="B94" s="44">
        <v>623</v>
      </c>
      <c r="C94" s="20" t="s">
        <v>151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17"/>
        <v>0</v>
      </c>
      <c r="P94" s="47">
        <f t="shared" si="15"/>
        <v>0</v>
      </c>
      <c r="Q94" s="9"/>
    </row>
    <row r="95" spans="1:17" ht="15">
      <c r="A95" s="12"/>
      <c r="B95" s="44">
        <v>624</v>
      </c>
      <c r="C95" s="20" t="s">
        <v>152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17"/>
        <v>0</v>
      </c>
      <c r="P95" s="47">
        <f t="shared" si="15"/>
        <v>0</v>
      </c>
      <c r="Q95" s="9"/>
    </row>
    <row r="96" spans="1:17" ht="15">
      <c r="A96" s="12"/>
      <c r="B96" s="44">
        <v>629</v>
      </c>
      <c r="C96" s="20" t="s">
        <v>153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17"/>
        <v>0</v>
      </c>
      <c r="P96" s="47">
        <f t="shared" si="15"/>
        <v>0</v>
      </c>
      <c r="Q96" s="9"/>
    </row>
    <row r="97" spans="1:17" ht="15">
      <c r="A97" s="12"/>
      <c r="B97" s="44">
        <v>631</v>
      </c>
      <c r="C97" s="20" t="s">
        <v>154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17"/>
        <v>0</v>
      </c>
      <c r="P97" s="47">
        <f t="shared" si="15"/>
        <v>0</v>
      </c>
      <c r="Q97" s="9"/>
    </row>
    <row r="98" spans="1:17" ht="15">
      <c r="A98" s="12"/>
      <c r="B98" s="44">
        <v>634</v>
      </c>
      <c r="C98" s="20" t="s">
        <v>155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17"/>
        <v>0</v>
      </c>
      <c r="P98" s="47">
        <f t="shared" si="15"/>
        <v>0</v>
      </c>
      <c r="Q98" s="9"/>
    </row>
    <row r="99" spans="1:17" ht="15">
      <c r="A99" s="12"/>
      <c r="B99" s="44">
        <v>635</v>
      </c>
      <c r="C99" s="20" t="s">
        <v>156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17"/>
        <v>0</v>
      </c>
      <c r="P99" s="47">
        <f t="shared" si="15"/>
        <v>0</v>
      </c>
      <c r="Q99" s="9"/>
    </row>
    <row r="100" spans="1:17" ht="15">
      <c r="A100" s="12"/>
      <c r="B100" s="44">
        <v>636</v>
      </c>
      <c r="C100" s="20" t="s">
        <v>157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17"/>
        <v>0</v>
      </c>
      <c r="P100" s="47">
        <f t="shared" si="15"/>
        <v>0</v>
      </c>
      <c r="Q100" s="9"/>
    </row>
    <row r="101" spans="1:17" ht="15">
      <c r="A101" s="12"/>
      <c r="B101" s="44">
        <v>637</v>
      </c>
      <c r="C101" s="20" t="s">
        <v>158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17"/>
        <v>0</v>
      </c>
      <c r="P101" s="47">
        <f t="shared" si="15"/>
        <v>0</v>
      </c>
      <c r="Q101" s="9"/>
    </row>
    <row r="102" spans="1:17" ht="15">
      <c r="A102" s="12"/>
      <c r="B102" s="44">
        <v>638</v>
      </c>
      <c r="C102" s="20" t="s">
        <v>159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17"/>
        <v>0</v>
      </c>
      <c r="P102" s="47">
        <f t="shared" si="15"/>
        <v>0</v>
      </c>
      <c r="Q102" s="9"/>
    </row>
    <row r="103" spans="1:17" ht="15">
      <c r="A103" s="12"/>
      <c r="B103" s="44">
        <v>639</v>
      </c>
      <c r="C103" s="20" t="s">
        <v>160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17"/>
        <v>0</v>
      </c>
      <c r="P103" s="47">
        <f t="shared" si="15"/>
        <v>0</v>
      </c>
      <c r="Q103" s="9"/>
    </row>
    <row r="104" spans="1:17" ht="15">
      <c r="A104" s="12"/>
      <c r="B104" s="44">
        <v>641</v>
      </c>
      <c r="C104" s="20" t="s">
        <v>161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17"/>
        <v>0</v>
      </c>
      <c r="P104" s="47">
        <f t="shared" si="15"/>
        <v>0</v>
      </c>
      <c r="Q104" s="9"/>
    </row>
    <row r="105" spans="1:17" ht="15">
      <c r="A105" s="12"/>
      <c r="B105" s="44">
        <v>642</v>
      </c>
      <c r="C105" s="20" t="s">
        <v>162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17"/>
        <v>0</v>
      </c>
      <c r="P105" s="47">
        <f t="shared" si="15"/>
        <v>0</v>
      </c>
      <c r="Q105" s="9"/>
    </row>
    <row r="106" spans="1:17" ht="15">
      <c r="A106" s="12"/>
      <c r="B106" s="44">
        <v>649</v>
      </c>
      <c r="C106" s="20" t="s">
        <v>163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17"/>
        <v>0</v>
      </c>
      <c r="P106" s="47">
        <f t="shared" si="15"/>
        <v>0</v>
      </c>
      <c r="Q106" s="9"/>
    </row>
    <row r="107" spans="1:17" ht="15">
      <c r="A107" s="12"/>
      <c r="B107" s="44">
        <v>651</v>
      </c>
      <c r="C107" s="20" t="s">
        <v>164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17"/>
        <v>0</v>
      </c>
      <c r="P107" s="47">
        <f t="shared" si="15"/>
        <v>0</v>
      </c>
      <c r="Q107" s="9"/>
    </row>
    <row r="108" spans="1:17" ht="15">
      <c r="A108" s="12"/>
      <c r="B108" s="44">
        <v>654</v>
      </c>
      <c r="C108" s="20" t="s">
        <v>165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17"/>
        <v>0</v>
      </c>
      <c r="P108" s="47">
        <f t="shared" si="15"/>
        <v>0</v>
      </c>
      <c r="Q108" s="9"/>
    </row>
    <row r="109" spans="1:17" ht="15">
      <c r="A109" s="12"/>
      <c r="B109" s="44">
        <v>655</v>
      </c>
      <c r="C109" s="20" t="s">
        <v>166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17"/>
        <v>0</v>
      </c>
      <c r="P109" s="47">
        <f t="shared" si="15"/>
        <v>0</v>
      </c>
      <c r="Q109" s="9"/>
    </row>
    <row r="110" spans="1:17" ht="15">
      <c r="A110" s="12"/>
      <c r="B110" s="44">
        <v>656</v>
      </c>
      <c r="C110" s="20" t="s">
        <v>167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17"/>
        <v>0</v>
      </c>
      <c r="P110" s="47">
        <f t="shared" si="15"/>
        <v>0</v>
      </c>
      <c r="Q110" s="9"/>
    </row>
    <row r="111" spans="1:17" ht="15">
      <c r="A111" s="12"/>
      <c r="B111" s="44">
        <v>657</v>
      </c>
      <c r="C111" s="20" t="s">
        <v>168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17"/>
        <v>0</v>
      </c>
      <c r="P111" s="47">
        <f t="shared" si="15"/>
        <v>0</v>
      </c>
      <c r="Q111" s="9"/>
    </row>
    <row r="112" spans="1:17" ht="15">
      <c r="A112" s="12"/>
      <c r="B112" s="44">
        <v>658</v>
      </c>
      <c r="C112" s="20" t="s">
        <v>169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17"/>
        <v>0</v>
      </c>
      <c r="P112" s="47">
        <f t="shared" si="15"/>
        <v>0</v>
      </c>
      <c r="Q112" s="9"/>
    </row>
    <row r="113" spans="1:17" ht="15">
      <c r="A113" s="12"/>
      <c r="B113" s="44">
        <v>659</v>
      </c>
      <c r="C113" s="20" t="s">
        <v>170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17"/>
        <v>0</v>
      </c>
      <c r="P113" s="47">
        <f t="shared" si="15"/>
        <v>0</v>
      </c>
      <c r="Q113" s="9"/>
    </row>
    <row r="114" spans="1:17" ht="15">
      <c r="A114" s="12"/>
      <c r="B114" s="44">
        <v>661</v>
      </c>
      <c r="C114" s="20" t="s">
        <v>171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17"/>
        <v>0</v>
      </c>
      <c r="P114" s="47">
        <f t="shared" si="15"/>
        <v>0</v>
      </c>
      <c r="Q114" s="9"/>
    </row>
    <row r="115" spans="1:17" ht="15">
      <c r="A115" s="12"/>
      <c r="B115" s="44">
        <v>662</v>
      </c>
      <c r="C115" s="20" t="s">
        <v>172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17"/>
        <v>0</v>
      </c>
      <c r="P115" s="47">
        <f t="shared" si="15"/>
        <v>0</v>
      </c>
      <c r="Q115" s="9"/>
    </row>
    <row r="116" spans="1:17" ht="15">
      <c r="A116" s="12"/>
      <c r="B116" s="44">
        <v>663</v>
      </c>
      <c r="C116" s="20" t="s">
        <v>173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17"/>
        <v>0</v>
      </c>
      <c r="P116" s="47">
        <f t="shared" si="15"/>
        <v>0</v>
      </c>
      <c r="Q116" s="9"/>
    </row>
    <row r="117" spans="1:17" ht="15">
      <c r="A117" s="12"/>
      <c r="B117" s="44">
        <v>664</v>
      </c>
      <c r="C117" s="20" t="s">
        <v>174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17"/>
        <v>0</v>
      </c>
      <c r="P117" s="47">
        <f t="shared" si="15"/>
        <v>0</v>
      </c>
      <c r="Q117" s="9"/>
    </row>
    <row r="118" spans="1:17" ht="15">
      <c r="A118" s="12"/>
      <c r="B118" s="44">
        <v>665</v>
      </c>
      <c r="C118" s="20" t="s">
        <v>175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17"/>
        <v>0</v>
      </c>
      <c r="P118" s="47">
        <f t="shared" si="15"/>
        <v>0</v>
      </c>
      <c r="Q118" s="9"/>
    </row>
    <row r="119" spans="1:17" ht="15">
      <c r="A119" s="12"/>
      <c r="B119" s="44">
        <v>666</v>
      </c>
      <c r="C119" s="20" t="s">
        <v>176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17"/>
        <v>0</v>
      </c>
      <c r="P119" s="47">
        <f t="shared" si="15"/>
        <v>0</v>
      </c>
      <c r="Q119" s="9"/>
    </row>
    <row r="120" spans="1:17" ht="15">
      <c r="A120" s="12"/>
      <c r="B120" s="44">
        <v>667</v>
      </c>
      <c r="C120" s="20" t="s">
        <v>177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17"/>
        <v>0</v>
      </c>
      <c r="P120" s="47">
        <f t="shared" si="15"/>
        <v>0</v>
      </c>
      <c r="Q120" s="9"/>
    </row>
    <row r="121" spans="1:17" ht="15">
      <c r="A121" s="12"/>
      <c r="B121" s="44">
        <v>669</v>
      </c>
      <c r="C121" s="20" t="s">
        <v>178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17"/>
        <v>0</v>
      </c>
      <c r="P121" s="47">
        <f t="shared" si="15"/>
        <v>0</v>
      </c>
      <c r="Q121" s="9"/>
    </row>
    <row r="122" spans="1:17" ht="15">
      <c r="A122" s="12"/>
      <c r="B122" s="44">
        <v>671</v>
      </c>
      <c r="C122" s="20" t="s">
        <v>179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17"/>
        <v>0</v>
      </c>
      <c r="P122" s="47">
        <f t="shared" si="15"/>
        <v>0</v>
      </c>
      <c r="Q122" s="9"/>
    </row>
    <row r="123" spans="1:17" ht="15">
      <c r="A123" s="12"/>
      <c r="B123" s="44">
        <v>674</v>
      </c>
      <c r="C123" s="20" t="s">
        <v>180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17"/>
        <v>0</v>
      </c>
      <c r="P123" s="47">
        <f t="shared" si="15"/>
        <v>0</v>
      </c>
      <c r="Q123" s="9"/>
    </row>
    <row r="124" spans="1:17" ht="15">
      <c r="A124" s="12"/>
      <c r="B124" s="44">
        <v>675</v>
      </c>
      <c r="C124" s="20" t="s">
        <v>181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17"/>
        <v>0</v>
      </c>
      <c r="P124" s="47">
        <f t="shared" si="15"/>
        <v>0</v>
      </c>
      <c r="Q124" s="9"/>
    </row>
    <row r="125" spans="1:17" ht="15">
      <c r="A125" s="12"/>
      <c r="B125" s="44">
        <v>676</v>
      </c>
      <c r="C125" s="20" t="s">
        <v>182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17"/>
        <v>0</v>
      </c>
      <c r="P125" s="47">
        <f t="shared" si="15"/>
        <v>0</v>
      </c>
      <c r="Q125" s="9"/>
    </row>
    <row r="126" spans="1:17" ht="15">
      <c r="A126" s="12"/>
      <c r="B126" s="44">
        <v>677</v>
      </c>
      <c r="C126" s="20" t="s">
        <v>183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17"/>
        <v>0</v>
      </c>
      <c r="P126" s="47">
        <f t="shared" si="15"/>
        <v>0</v>
      </c>
      <c r="Q126" s="9"/>
    </row>
    <row r="127" spans="1:17" ht="15">
      <c r="A127" s="12"/>
      <c r="B127" s="44">
        <v>678</v>
      </c>
      <c r="C127" s="20" t="s">
        <v>184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17"/>
        <v>0</v>
      </c>
      <c r="P127" s="47">
        <f t="shared" si="15"/>
        <v>0</v>
      </c>
      <c r="Q127" s="9"/>
    </row>
    <row r="128" spans="1:17" ht="15">
      <c r="A128" s="12"/>
      <c r="B128" s="44">
        <v>679</v>
      </c>
      <c r="C128" s="20" t="s">
        <v>185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17"/>
        <v>0</v>
      </c>
      <c r="P128" s="47">
        <f t="shared" si="15"/>
        <v>0</v>
      </c>
      <c r="Q128" s="9"/>
    </row>
    <row r="129" spans="1:17" ht="15">
      <c r="A129" s="12"/>
      <c r="B129" s="44">
        <v>682</v>
      </c>
      <c r="C129" s="20" t="s">
        <v>186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17"/>
        <v>0</v>
      </c>
      <c r="P129" s="47">
        <f t="shared" si="15"/>
        <v>0</v>
      </c>
      <c r="Q129" s="9"/>
    </row>
    <row r="130" spans="1:17" ht="15">
      <c r="A130" s="12"/>
      <c r="B130" s="44">
        <v>683</v>
      </c>
      <c r="C130" s="20" t="s">
        <v>187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17"/>
        <v>0</v>
      </c>
      <c r="P130" s="47">
        <f t="shared" si="15"/>
        <v>0</v>
      </c>
      <c r="Q130" s="9"/>
    </row>
    <row r="131" spans="1:17" ht="15">
      <c r="A131" s="12"/>
      <c r="B131" s="44">
        <v>684</v>
      </c>
      <c r="C131" s="20" t="s">
        <v>188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17"/>
        <v>0</v>
      </c>
      <c r="P131" s="47">
        <f t="shared" si="15"/>
        <v>0</v>
      </c>
      <c r="Q131" s="9"/>
    </row>
    <row r="132" spans="1:17" ht="15">
      <c r="A132" s="12"/>
      <c r="B132" s="44">
        <v>685</v>
      </c>
      <c r="C132" s="20" t="s">
        <v>189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17"/>
        <v>0</v>
      </c>
      <c r="P132" s="47">
        <f t="shared" si="15"/>
        <v>0</v>
      </c>
      <c r="Q132" s="9"/>
    </row>
    <row r="133" spans="1:17" ht="15">
      <c r="A133" s="12"/>
      <c r="B133" s="44">
        <v>689</v>
      </c>
      <c r="C133" s="20" t="s">
        <v>190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17"/>
        <v>0</v>
      </c>
      <c r="P133" s="47">
        <f aca="true" t="shared" si="18" ref="P133:P178">(O133/P$180)</f>
        <v>0</v>
      </c>
      <c r="Q133" s="9"/>
    </row>
    <row r="134" spans="1:17" ht="15">
      <c r="A134" s="12"/>
      <c r="B134" s="44">
        <v>691</v>
      </c>
      <c r="C134" s="20" t="s">
        <v>191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17"/>
        <v>0</v>
      </c>
      <c r="P134" s="47">
        <f t="shared" si="18"/>
        <v>0</v>
      </c>
      <c r="Q134" s="9"/>
    </row>
    <row r="135" spans="1:17" ht="15">
      <c r="A135" s="12"/>
      <c r="B135" s="44">
        <v>694</v>
      </c>
      <c r="C135" s="20" t="s">
        <v>192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17"/>
        <v>0</v>
      </c>
      <c r="P135" s="47">
        <f t="shared" si="18"/>
        <v>0</v>
      </c>
      <c r="Q135" s="9"/>
    </row>
    <row r="136" spans="1:17" ht="15">
      <c r="A136" s="12"/>
      <c r="B136" s="44">
        <v>695</v>
      </c>
      <c r="C136" s="20" t="s">
        <v>193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17"/>
        <v>0</v>
      </c>
      <c r="P136" s="47">
        <f t="shared" si="18"/>
        <v>0</v>
      </c>
      <c r="Q136" s="9"/>
    </row>
    <row r="137" spans="1:17" ht="15">
      <c r="A137" s="12"/>
      <c r="B137" s="44">
        <v>696</v>
      </c>
      <c r="C137" s="20" t="s">
        <v>194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17"/>
        <v>0</v>
      </c>
      <c r="P137" s="47">
        <f t="shared" si="18"/>
        <v>0</v>
      </c>
      <c r="Q137" s="9"/>
    </row>
    <row r="138" spans="1:17" ht="15">
      <c r="A138" s="12"/>
      <c r="B138" s="44">
        <v>697</v>
      </c>
      <c r="C138" s="20" t="s">
        <v>195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17"/>
        <v>0</v>
      </c>
      <c r="P138" s="47">
        <f t="shared" si="18"/>
        <v>0</v>
      </c>
      <c r="Q138" s="9"/>
    </row>
    <row r="139" spans="1:17" ht="15">
      <c r="A139" s="12"/>
      <c r="B139" s="44">
        <v>698</v>
      </c>
      <c r="C139" s="20" t="s">
        <v>196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17"/>
        <v>0</v>
      </c>
      <c r="P139" s="47">
        <f t="shared" si="18"/>
        <v>0</v>
      </c>
      <c r="Q139" s="9"/>
    </row>
    <row r="140" spans="1:17" ht="15">
      <c r="A140" s="12"/>
      <c r="B140" s="44">
        <v>699</v>
      </c>
      <c r="C140" s="20" t="s">
        <v>197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17"/>
        <v>0</v>
      </c>
      <c r="P140" s="47">
        <f t="shared" si="18"/>
        <v>0</v>
      </c>
      <c r="Q140" s="9"/>
    </row>
    <row r="141" spans="1:17" ht="15">
      <c r="A141" s="12"/>
      <c r="B141" s="44">
        <v>701</v>
      </c>
      <c r="C141" s="20" t="s">
        <v>198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17"/>
        <v>0</v>
      </c>
      <c r="P141" s="47">
        <f t="shared" si="18"/>
        <v>0</v>
      </c>
      <c r="Q141" s="9"/>
    </row>
    <row r="142" spans="1:17" ht="15">
      <c r="A142" s="12"/>
      <c r="B142" s="44">
        <v>702</v>
      </c>
      <c r="C142" s="20" t="s">
        <v>199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si="17"/>
        <v>0</v>
      </c>
      <c r="P142" s="47">
        <f t="shared" si="18"/>
        <v>0</v>
      </c>
      <c r="Q142" s="9"/>
    </row>
    <row r="143" spans="1:17" ht="15">
      <c r="A143" s="12"/>
      <c r="B143" s="44">
        <v>703</v>
      </c>
      <c r="C143" s="20" t="s">
        <v>200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17"/>
        <v>0</v>
      </c>
      <c r="P143" s="47">
        <f t="shared" si="18"/>
        <v>0</v>
      </c>
      <c r="Q143" s="9"/>
    </row>
    <row r="144" spans="1:17" ht="15">
      <c r="A144" s="12"/>
      <c r="B144" s="44">
        <v>704</v>
      </c>
      <c r="C144" s="20" t="s">
        <v>201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17"/>
        <v>0</v>
      </c>
      <c r="P144" s="47">
        <f t="shared" si="18"/>
        <v>0</v>
      </c>
      <c r="Q144" s="9"/>
    </row>
    <row r="145" spans="1:17" ht="15">
      <c r="A145" s="12"/>
      <c r="B145" s="44">
        <v>709</v>
      </c>
      <c r="C145" s="20" t="s">
        <v>202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17"/>
        <v>0</v>
      </c>
      <c r="P145" s="47">
        <f t="shared" si="18"/>
        <v>0</v>
      </c>
      <c r="Q145" s="9"/>
    </row>
    <row r="146" spans="1:17" ht="15">
      <c r="A146" s="12"/>
      <c r="B146" s="44">
        <v>711</v>
      </c>
      <c r="C146" s="20" t="s">
        <v>203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17"/>
        <v>0</v>
      </c>
      <c r="P146" s="47">
        <f t="shared" si="18"/>
        <v>0</v>
      </c>
      <c r="Q146" s="9"/>
    </row>
    <row r="147" spans="1:17" ht="15">
      <c r="A147" s="12"/>
      <c r="B147" s="44">
        <v>712</v>
      </c>
      <c r="C147" s="20" t="s">
        <v>204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17"/>
        <v>0</v>
      </c>
      <c r="P147" s="47">
        <f t="shared" si="18"/>
        <v>0</v>
      </c>
      <c r="Q147" s="9"/>
    </row>
    <row r="148" spans="1:17" ht="15">
      <c r="A148" s="12"/>
      <c r="B148" s="44">
        <v>713</v>
      </c>
      <c r="C148" s="20" t="s">
        <v>205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17"/>
        <v>0</v>
      </c>
      <c r="P148" s="47">
        <f t="shared" si="18"/>
        <v>0</v>
      </c>
      <c r="Q148" s="9"/>
    </row>
    <row r="149" spans="1:17" ht="15">
      <c r="A149" s="12"/>
      <c r="B149" s="44">
        <v>714</v>
      </c>
      <c r="C149" s="20" t="s">
        <v>206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17"/>
        <v>0</v>
      </c>
      <c r="P149" s="47">
        <f t="shared" si="18"/>
        <v>0</v>
      </c>
      <c r="Q149" s="9"/>
    </row>
    <row r="150" spans="1:17" ht="15">
      <c r="A150" s="12"/>
      <c r="B150" s="44">
        <v>715</v>
      </c>
      <c r="C150" s="20" t="s">
        <v>207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aca="true" t="shared" si="19" ref="O150:O177">SUM(D150:N150)</f>
        <v>0</v>
      </c>
      <c r="P150" s="47">
        <f t="shared" si="18"/>
        <v>0</v>
      </c>
      <c r="Q150" s="9"/>
    </row>
    <row r="151" spans="1:17" ht="15">
      <c r="A151" s="12"/>
      <c r="B151" s="44">
        <v>716</v>
      </c>
      <c r="C151" s="20" t="s">
        <v>208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19"/>
        <v>0</v>
      </c>
      <c r="P151" s="47">
        <f t="shared" si="18"/>
        <v>0</v>
      </c>
      <c r="Q151" s="9"/>
    </row>
    <row r="152" spans="1:17" ht="15">
      <c r="A152" s="12"/>
      <c r="B152" s="44">
        <v>719</v>
      </c>
      <c r="C152" s="20" t="s">
        <v>209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19"/>
        <v>0</v>
      </c>
      <c r="P152" s="47">
        <f t="shared" si="18"/>
        <v>0</v>
      </c>
      <c r="Q152" s="9"/>
    </row>
    <row r="153" spans="1:17" ht="15">
      <c r="A153" s="12"/>
      <c r="B153" s="44">
        <v>721</v>
      </c>
      <c r="C153" s="20" t="s">
        <v>210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19"/>
        <v>0</v>
      </c>
      <c r="P153" s="47">
        <f t="shared" si="18"/>
        <v>0</v>
      </c>
      <c r="Q153" s="9"/>
    </row>
    <row r="154" spans="1:17" ht="15">
      <c r="A154" s="12"/>
      <c r="B154" s="44">
        <v>724</v>
      </c>
      <c r="C154" s="20" t="s">
        <v>211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19"/>
        <v>0</v>
      </c>
      <c r="P154" s="47">
        <f t="shared" si="18"/>
        <v>0</v>
      </c>
      <c r="Q154" s="9"/>
    </row>
    <row r="155" spans="1:17" ht="15">
      <c r="A155" s="12"/>
      <c r="B155" s="44">
        <v>725</v>
      </c>
      <c r="C155" s="20" t="s">
        <v>212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19"/>
        <v>0</v>
      </c>
      <c r="P155" s="47">
        <f t="shared" si="18"/>
        <v>0</v>
      </c>
      <c r="Q155" s="9"/>
    </row>
    <row r="156" spans="1:17" ht="15">
      <c r="A156" s="12"/>
      <c r="B156" s="44">
        <v>726</v>
      </c>
      <c r="C156" s="20" t="s">
        <v>213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19"/>
        <v>0</v>
      </c>
      <c r="P156" s="47">
        <f t="shared" si="18"/>
        <v>0</v>
      </c>
      <c r="Q156" s="9"/>
    </row>
    <row r="157" spans="1:17" ht="15">
      <c r="A157" s="12"/>
      <c r="B157" s="44">
        <v>727</v>
      </c>
      <c r="C157" s="20" t="s">
        <v>214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19"/>
        <v>0</v>
      </c>
      <c r="P157" s="47">
        <f t="shared" si="18"/>
        <v>0</v>
      </c>
      <c r="Q157" s="9"/>
    </row>
    <row r="158" spans="1:17" ht="15">
      <c r="A158" s="12"/>
      <c r="B158" s="44">
        <v>728</v>
      </c>
      <c r="C158" s="20" t="s">
        <v>215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19"/>
        <v>0</v>
      </c>
      <c r="P158" s="47">
        <f t="shared" si="18"/>
        <v>0</v>
      </c>
      <c r="Q158" s="9"/>
    </row>
    <row r="159" spans="1:17" ht="15">
      <c r="A159" s="12"/>
      <c r="B159" s="44">
        <v>729</v>
      </c>
      <c r="C159" s="20" t="s">
        <v>216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19"/>
        <v>0</v>
      </c>
      <c r="P159" s="47">
        <f t="shared" si="18"/>
        <v>0</v>
      </c>
      <c r="Q159" s="9"/>
    </row>
    <row r="160" spans="1:17" ht="15">
      <c r="A160" s="12"/>
      <c r="B160" s="44">
        <v>732</v>
      </c>
      <c r="C160" s="20" t="s">
        <v>217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19"/>
        <v>0</v>
      </c>
      <c r="P160" s="47">
        <f t="shared" si="18"/>
        <v>0</v>
      </c>
      <c r="Q160" s="9"/>
    </row>
    <row r="161" spans="1:17" ht="15">
      <c r="A161" s="12"/>
      <c r="B161" s="44">
        <v>733</v>
      </c>
      <c r="C161" s="20" t="s">
        <v>218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19"/>
        <v>0</v>
      </c>
      <c r="P161" s="47">
        <f t="shared" si="18"/>
        <v>0</v>
      </c>
      <c r="Q161" s="9"/>
    </row>
    <row r="162" spans="1:17" ht="15">
      <c r="A162" s="12"/>
      <c r="B162" s="44">
        <v>734</v>
      </c>
      <c r="C162" s="20" t="s">
        <v>219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19"/>
        <v>0</v>
      </c>
      <c r="P162" s="47">
        <f t="shared" si="18"/>
        <v>0</v>
      </c>
      <c r="Q162" s="9"/>
    </row>
    <row r="163" spans="1:17" ht="15">
      <c r="A163" s="12"/>
      <c r="B163" s="44">
        <v>739</v>
      </c>
      <c r="C163" s="20" t="s">
        <v>220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19"/>
        <v>0</v>
      </c>
      <c r="P163" s="47">
        <f t="shared" si="18"/>
        <v>0</v>
      </c>
      <c r="Q163" s="9"/>
    </row>
    <row r="164" spans="1:17" ht="15">
      <c r="A164" s="12"/>
      <c r="B164" s="44">
        <v>741</v>
      </c>
      <c r="C164" s="20" t="s">
        <v>221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19"/>
        <v>0</v>
      </c>
      <c r="P164" s="47">
        <f t="shared" si="18"/>
        <v>0</v>
      </c>
      <c r="Q164" s="9"/>
    </row>
    <row r="165" spans="1:17" ht="15">
      <c r="A165" s="12"/>
      <c r="B165" s="44">
        <v>744</v>
      </c>
      <c r="C165" s="20" t="s">
        <v>222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19"/>
        <v>0</v>
      </c>
      <c r="P165" s="47">
        <f t="shared" si="18"/>
        <v>0</v>
      </c>
      <c r="Q165" s="9"/>
    </row>
    <row r="166" spans="1:17" ht="15">
      <c r="A166" s="12"/>
      <c r="B166" s="44">
        <v>745</v>
      </c>
      <c r="C166" s="20" t="s">
        <v>223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19"/>
        <v>0</v>
      </c>
      <c r="P166" s="47">
        <f t="shared" si="18"/>
        <v>0</v>
      </c>
      <c r="Q166" s="9"/>
    </row>
    <row r="167" spans="1:17" ht="15">
      <c r="A167" s="12"/>
      <c r="B167" s="44">
        <v>746</v>
      </c>
      <c r="C167" s="20" t="s">
        <v>224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f t="shared" si="19"/>
        <v>0</v>
      </c>
      <c r="P167" s="47">
        <f t="shared" si="18"/>
        <v>0</v>
      </c>
      <c r="Q167" s="9"/>
    </row>
    <row r="168" spans="1:17" ht="15">
      <c r="A168" s="12"/>
      <c r="B168" s="44">
        <v>747</v>
      </c>
      <c r="C168" s="20" t="s">
        <v>225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 t="shared" si="19"/>
        <v>0</v>
      </c>
      <c r="P168" s="47">
        <f t="shared" si="18"/>
        <v>0</v>
      </c>
      <c r="Q168" s="9"/>
    </row>
    <row r="169" spans="1:17" ht="15">
      <c r="A169" s="12"/>
      <c r="B169" s="44">
        <v>748</v>
      </c>
      <c r="C169" s="20" t="s">
        <v>226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si="19"/>
        <v>0</v>
      </c>
      <c r="P169" s="47">
        <f t="shared" si="18"/>
        <v>0</v>
      </c>
      <c r="Q169" s="9"/>
    </row>
    <row r="170" spans="1:17" ht="15">
      <c r="A170" s="12"/>
      <c r="B170" s="44">
        <v>749</v>
      </c>
      <c r="C170" s="20" t="s">
        <v>227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9"/>
        <v>0</v>
      </c>
      <c r="P170" s="47">
        <f t="shared" si="18"/>
        <v>0</v>
      </c>
      <c r="Q170" s="9"/>
    </row>
    <row r="171" spans="1:17" ht="15">
      <c r="A171" s="12"/>
      <c r="B171" s="44">
        <v>751</v>
      </c>
      <c r="C171" s="20" t="s">
        <v>228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9"/>
        <v>0</v>
      </c>
      <c r="P171" s="47">
        <f t="shared" si="18"/>
        <v>0</v>
      </c>
      <c r="Q171" s="9"/>
    </row>
    <row r="172" spans="1:17" ht="15">
      <c r="A172" s="12"/>
      <c r="B172" s="44">
        <v>752</v>
      </c>
      <c r="C172" s="20" t="s">
        <v>229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9"/>
        <v>0</v>
      </c>
      <c r="P172" s="47">
        <f t="shared" si="18"/>
        <v>0</v>
      </c>
      <c r="Q172" s="9"/>
    </row>
    <row r="173" spans="1:17" ht="15">
      <c r="A173" s="12"/>
      <c r="B173" s="44">
        <v>759</v>
      </c>
      <c r="C173" s="20" t="s">
        <v>230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9"/>
        <v>0</v>
      </c>
      <c r="P173" s="47">
        <f t="shared" si="18"/>
        <v>0</v>
      </c>
      <c r="Q173" s="9"/>
    </row>
    <row r="174" spans="1:17" ht="15">
      <c r="A174" s="12"/>
      <c r="B174" s="44">
        <v>761</v>
      </c>
      <c r="C174" s="20" t="s">
        <v>231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9"/>
        <v>0</v>
      </c>
      <c r="P174" s="47">
        <f t="shared" si="18"/>
        <v>0</v>
      </c>
      <c r="Q174" s="9"/>
    </row>
    <row r="175" spans="1:17" ht="15">
      <c r="A175" s="12"/>
      <c r="B175" s="44">
        <v>764</v>
      </c>
      <c r="C175" s="20" t="s">
        <v>232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9"/>
        <v>0</v>
      </c>
      <c r="P175" s="47">
        <f t="shared" si="18"/>
        <v>0</v>
      </c>
      <c r="Q175" s="9"/>
    </row>
    <row r="176" spans="1:17" ht="15">
      <c r="A176" s="12"/>
      <c r="B176" s="44">
        <v>765</v>
      </c>
      <c r="C176" s="20" t="s">
        <v>233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9"/>
        <v>0</v>
      </c>
      <c r="P176" s="47">
        <f t="shared" si="18"/>
        <v>0</v>
      </c>
      <c r="Q176" s="9"/>
    </row>
    <row r="177" spans="1:17" ht="15.75" thickBot="1">
      <c r="A177" s="12"/>
      <c r="B177" s="44">
        <v>769</v>
      </c>
      <c r="C177" s="20" t="s">
        <v>234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9"/>
        <v>0</v>
      </c>
      <c r="P177" s="47">
        <f t="shared" si="18"/>
        <v>0</v>
      </c>
      <c r="Q177" s="9"/>
    </row>
    <row r="178" spans="1:120" ht="16.5" thickBot="1">
      <c r="A178" s="14" t="s">
        <v>10</v>
      </c>
      <c r="B178" s="23"/>
      <c r="C178" s="22"/>
      <c r="D178" s="15">
        <f aca="true" t="shared" si="20" ref="D178:N178">SUM(D5,D15,D25,D35,D42,D48,D55,D63,D75)</f>
        <v>0</v>
      </c>
      <c r="E178" s="15">
        <f t="shared" si="20"/>
        <v>0</v>
      </c>
      <c r="F178" s="15">
        <f t="shared" si="20"/>
        <v>0</v>
      </c>
      <c r="G178" s="15">
        <f t="shared" si="20"/>
        <v>0</v>
      </c>
      <c r="H178" s="15">
        <f t="shared" si="20"/>
        <v>0</v>
      </c>
      <c r="I178" s="15">
        <f t="shared" si="20"/>
        <v>0</v>
      </c>
      <c r="J178" s="15">
        <f t="shared" si="20"/>
        <v>0</v>
      </c>
      <c r="K178" s="15">
        <f t="shared" si="20"/>
        <v>0</v>
      </c>
      <c r="L178" s="15">
        <f>SUM(L5,L15,L25,L35,L42,L48,L55,L63,L75)</f>
        <v>0</v>
      </c>
      <c r="M178" s="15">
        <f t="shared" si="20"/>
        <v>0</v>
      </c>
      <c r="N178" s="15">
        <f t="shared" si="20"/>
        <v>0</v>
      </c>
      <c r="O178" s="15">
        <f>SUM(D178:N178)</f>
        <v>0</v>
      </c>
      <c r="P178" s="37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6" ht="15">
      <c r="A179" s="16"/>
      <c r="B179" s="18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9"/>
    </row>
    <row r="180" spans="1:16" ht="15">
      <c r="A180" s="38"/>
      <c r="B180" s="39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93" t="s">
        <v>235</v>
      </c>
      <c r="N180" s="93"/>
      <c r="O180" s="93"/>
      <c r="P180" s="41">
        <v>1365</v>
      </c>
    </row>
    <row r="181" spans="1:16" ht="15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6" ht="15.75" customHeight="1" thickBot="1">
      <c r="A182" s="97" t="s">
        <v>51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sheetProtection/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462492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462492</v>
      </c>
      <c r="O5" s="32">
        <f aca="true" t="shared" si="2" ref="O5:O25">(N5/O$27)</f>
        <v>320.2853185595568</v>
      </c>
      <c r="P5" s="6"/>
    </row>
    <row r="6" spans="1:16" ht="15">
      <c r="A6" s="12"/>
      <c r="B6" s="44">
        <v>511</v>
      </c>
      <c r="C6" s="20" t="s">
        <v>19</v>
      </c>
      <c r="D6" s="46">
        <v>85217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85217</v>
      </c>
      <c r="O6" s="47">
        <f t="shared" si="2"/>
        <v>59.01454293628809</v>
      </c>
      <c r="P6" s="9"/>
    </row>
    <row r="7" spans="1:16" ht="15">
      <c r="A7" s="12"/>
      <c r="B7" s="44">
        <v>512</v>
      </c>
      <c r="C7" s="20" t="s">
        <v>20</v>
      </c>
      <c r="D7" s="46">
        <v>133304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133304</v>
      </c>
      <c r="O7" s="47">
        <f t="shared" si="2"/>
        <v>92.3157894736842</v>
      </c>
      <c r="P7" s="9"/>
    </row>
    <row r="8" spans="1:16" ht="15">
      <c r="A8" s="12"/>
      <c r="B8" s="44">
        <v>513</v>
      </c>
      <c r="C8" s="20" t="s">
        <v>21</v>
      </c>
      <c r="D8" s="46">
        <v>149673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149673</v>
      </c>
      <c r="O8" s="47">
        <f t="shared" si="2"/>
        <v>103.6516620498615</v>
      </c>
      <c r="P8" s="9"/>
    </row>
    <row r="9" spans="1:16" ht="15">
      <c r="A9" s="12"/>
      <c r="B9" s="44">
        <v>514</v>
      </c>
      <c r="C9" s="20" t="s">
        <v>22</v>
      </c>
      <c r="D9" s="46">
        <v>72364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72364</v>
      </c>
      <c r="O9" s="47">
        <f t="shared" si="2"/>
        <v>50.11357340720222</v>
      </c>
      <c r="P9" s="9"/>
    </row>
    <row r="10" spans="1:16" ht="15">
      <c r="A10" s="12"/>
      <c r="B10" s="44">
        <v>519</v>
      </c>
      <c r="C10" s="20" t="s">
        <v>55</v>
      </c>
      <c r="D10" s="46">
        <v>21934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21934</v>
      </c>
      <c r="O10" s="47">
        <f t="shared" si="2"/>
        <v>15.189750692520775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346127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346127</v>
      </c>
      <c r="O11" s="43">
        <f t="shared" si="2"/>
        <v>239.70013850415512</v>
      </c>
      <c r="P11" s="10"/>
    </row>
    <row r="12" spans="1:16" ht="15">
      <c r="A12" s="12"/>
      <c r="B12" s="44">
        <v>521</v>
      </c>
      <c r="C12" s="20" t="s">
        <v>24</v>
      </c>
      <c r="D12" s="46">
        <v>323550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323550</v>
      </c>
      <c r="O12" s="47">
        <f t="shared" si="2"/>
        <v>224.0650969529086</v>
      </c>
      <c r="P12" s="9"/>
    </row>
    <row r="13" spans="1:16" ht="15">
      <c r="A13" s="12"/>
      <c r="B13" s="44">
        <v>524</v>
      </c>
      <c r="C13" s="20" t="s">
        <v>47</v>
      </c>
      <c r="D13" s="46">
        <v>22577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22577</v>
      </c>
      <c r="O13" s="47">
        <f t="shared" si="2"/>
        <v>15.635041551246537</v>
      </c>
      <c r="P13" s="9"/>
    </row>
    <row r="14" spans="1:16" ht="15.75">
      <c r="A14" s="28" t="s">
        <v>26</v>
      </c>
      <c r="B14" s="29"/>
      <c r="C14" s="30"/>
      <c r="D14" s="31">
        <f aca="true" t="shared" si="4" ref="D14:M14">SUM(D15:D18)</f>
        <v>3119530</v>
      </c>
      <c r="E14" s="31">
        <f t="shared" si="4"/>
        <v>0</v>
      </c>
      <c r="F14" s="31">
        <f t="shared" si="4"/>
        <v>1794</v>
      </c>
      <c r="G14" s="31">
        <f t="shared" si="4"/>
        <v>0</v>
      </c>
      <c r="H14" s="31">
        <f t="shared" si="4"/>
        <v>0</v>
      </c>
      <c r="I14" s="31">
        <f t="shared" si="4"/>
        <v>1031968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4153292</v>
      </c>
      <c r="O14" s="43">
        <f t="shared" si="2"/>
        <v>2876.240997229917</v>
      </c>
      <c r="P14" s="10"/>
    </row>
    <row r="15" spans="1:16" ht="15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149212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149212</v>
      </c>
      <c r="O15" s="47">
        <f t="shared" si="2"/>
        <v>103.33240997229917</v>
      </c>
      <c r="P15" s="9"/>
    </row>
    <row r="16" spans="1:16" ht="15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130813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130813</v>
      </c>
      <c r="O16" s="47">
        <f t="shared" si="2"/>
        <v>90.59072022160665</v>
      </c>
      <c r="P16" s="9"/>
    </row>
    <row r="17" spans="1:16" ht="15">
      <c r="A17" s="12"/>
      <c r="B17" s="44">
        <v>535</v>
      </c>
      <c r="C17" s="20" t="s">
        <v>29</v>
      </c>
      <c r="D17" s="46">
        <v>2678067</v>
      </c>
      <c r="E17" s="46">
        <v>0</v>
      </c>
      <c r="F17" s="46">
        <v>0</v>
      </c>
      <c r="G17" s="46">
        <v>0</v>
      </c>
      <c r="H17" s="46">
        <v>0</v>
      </c>
      <c r="I17" s="46">
        <v>380658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3058725</v>
      </c>
      <c r="O17" s="47">
        <f t="shared" si="2"/>
        <v>2118.2306094182827</v>
      </c>
      <c r="P17" s="9"/>
    </row>
    <row r="18" spans="1:16" ht="15">
      <c r="A18" s="12"/>
      <c r="B18" s="44">
        <v>539</v>
      </c>
      <c r="C18" s="20" t="s">
        <v>30</v>
      </c>
      <c r="D18" s="46">
        <v>441463</v>
      </c>
      <c r="E18" s="46">
        <v>0</v>
      </c>
      <c r="F18" s="46">
        <v>1794</v>
      </c>
      <c r="G18" s="46">
        <v>0</v>
      </c>
      <c r="H18" s="46">
        <v>0</v>
      </c>
      <c r="I18" s="46">
        <v>371285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814542</v>
      </c>
      <c r="O18" s="47">
        <f t="shared" si="2"/>
        <v>564.0872576177285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127568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127568</v>
      </c>
      <c r="O19" s="43">
        <f t="shared" si="2"/>
        <v>88.34349030470914</v>
      </c>
      <c r="P19" s="10"/>
    </row>
    <row r="20" spans="1:16" ht="15">
      <c r="A20" s="12"/>
      <c r="B20" s="44">
        <v>541</v>
      </c>
      <c r="C20" s="20" t="s">
        <v>32</v>
      </c>
      <c r="D20" s="46">
        <v>127568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127568</v>
      </c>
      <c r="O20" s="47">
        <f t="shared" si="2"/>
        <v>88.34349030470914</v>
      </c>
      <c r="P20" s="9"/>
    </row>
    <row r="21" spans="1:16" ht="15.75">
      <c r="A21" s="28" t="s">
        <v>38</v>
      </c>
      <c r="B21" s="29"/>
      <c r="C21" s="30"/>
      <c r="D21" s="31">
        <f aca="true" t="shared" si="6" ref="D21:M21">SUM(D22:D22)</f>
        <v>96428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96428</v>
      </c>
      <c r="O21" s="43">
        <f t="shared" si="2"/>
        <v>66.77839335180056</v>
      </c>
      <c r="P21" s="9"/>
    </row>
    <row r="22" spans="1:16" ht="15">
      <c r="A22" s="12"/>
      <c r="B22" s="44">
        <v>572</v>
      </c>
      <c r="C22" s="20" t="s">
        <v>39</v>
      </c>
      <c r="D22" s="46">
        <v>96428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96428</v>
      </c>
      <c r="O22" s="47">
        <f t="shared" si="2"/>
        <v>66.77839335180056</v>
      </c>
      <c r="P22" s="9"/>
    </row>
    <row r="23" spans="1:16" ht="15.75">
      <c r="A23" s="28" t="s">
        <v>43</v>
      </c>
      <c r="B23" s="29"/>
      <c r="C23" s="30"/>
      <c r="D23" s="31">
        <f aca="true" t="shared" si="7" ref="D23:M23">SUM(D24:D24)</f>
        <v>12000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276616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288616</v>
      </c>
      <c r="O23" s="43">
        <f t="shared" si="2"/>
        <v>199.8725761772853</v>
      </c>
      <c r="P23" s="9"/>
    </row>
    <row r="24" spans="1:16" ht="15.75" thickBot="1">
      <c r="A24" s="12"/>
      <c r="B24" s="44">
        <v>581</v>
      </c>
      <c r="C24" s="20" t="s">
        <v>41</v>
      </c>
      <c r="D24" s="46">
        <v>12000</v>
      </c>
      <c r="E24" s="46">
        <v>0</v>
      </c>
      <c r="F24" s="46">
        <v>0</v>
      </c>
      <c r="G24" s="46">
        <v>0</v>
      </c>
      <c r="H24" s="46">
        <v>0</v>
      </c>
      <c r="I24" s="46">
        <v>276616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288616</v>
      </c>
      <c r="O24" s="47">
        <f t="shared" si="2"/>
        <v>199.8725761772853</v>
      </c>
      <c r="P24" s="9"/>
    </row>
    <row r="25" spans="1:119" ht="16.5" thickBot="1">
      <c r="A25" s="14" t="s">
        <v>10</v>
      </c>
      <c r="B25" s="23"/>
      <c r="C25" s="22"/>
      <c r="D25" s="15">
        <f>SUM(D5,D11,D14,D19,D21,D23)</f>
        <v>4164145</v>
      </c>
      <c r="E25" s="15">
        <f aca="true" t="shared" si="8" ref="E25:M25">SUM(E5,E11,E14,E19,E21,E23)</f>
        <v>0</v>
      </c>
      <c r="F25" s="15">
        <f t="shared" si="8"/>
        <v>1794</v>
      </c>
      <c r="G25" s="15">
        <f t="shared" si="8"/>
        <v>0</v>
      </c>
      <c r="H25" s="15">
        <f t="shared" si="8"/>
        <v>0</v>
      </c>
      <c r="I25" s="15">
        <f t="shared" si="8"/>
        <v>1308584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5474523</v>
      </c>
      <c r="O25" s="37">
        <f t="shared" si="2"/>
        <v>3791.220914127424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56</v>
      </c>
      <c r="M27" s="93"/>
      <c r="N27" s="93"/>
      <c r="O27" s="41">
        <v>1444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672525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672525</v>
      </c>
      <c r="O5" s="32">
        <f aca="true" t="shared" si="2" ref="O5:O25">(N5/O$27)</f>
        <v>460.6335616438356</v>
      </c>
      <c r="P5" s="6"/>
    </row>
    <row r="6" spans="1:16" ht="15">
      <c r="A6" s="12"/>
      <c r="B6" s="44">
        <v>511</v>
      </c>
      <c r="C6" s="20" t="s">
        <v>19</v>
      </c>
      <c r="D6" s="46">
        <v>88644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88644</v>
      </c>
      <c r="O6" s="47">
        <f t="shared" si="2"/>
        <v>60.71506849315068</v>
      </c>
      <c r="P6" s="9"/>
    </row>
    <row r="7" spans="1:16" ht="15">
      <c r="A7" s="12"/>
      <c r="B7" s="44">
        <v>512</v>
      </c>
      <c r="C7" s="20" t="s">
        <v>20</v>
      </c>
      <c r="D7" s="46">
        <v>137832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137832</v>
      </c>
      <c r="O7" s="47">
        <f t="shared" si="2"/>
        <v>94.40547945205479</v>
      </c>
      <c r="P7" s="9"/>
    </row>
    <row r="8" spans="1:16" ht="15">
      <c r="A8" s="12"/>
      <c r="B8" s="44">
        <v>513</v>
      </c>
      <c r="C8" s="20" t="s">
        <v>21</v>
      </c>
      <c r="D8" s="46">
        <v>373551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373551</v>
      </c>
      <c r="O8" s="47">
        <f t="shared" si="2"/>
        <v>255.8568493150685</v>
      </c>
      <c r="P8" s="9"/>
    </row>
    <row r="9" spans="1:16" ht="15">
      <c r="A9" s="12"/>
      <c r="B9" s="44">
        <v>514</v>
      </c>
      <c r="C9" s="20" t="s">
        <v>22</v>
      </c>
      <c r="D9" s="46">
        <v>72498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72498</v>
      </c>
      <c r="O9" s="47">
        <f t="shared" si="2"/>
        <v>49.656164383561645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SUM(D11:D11)</f>
        <v>310267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310267</v>
      </c>
      <c r="O10" s="43">
        <f t="shared" si="2"/>
        <v>212.51164383561644</v>
      </c>
      <c r="P10" s="10"/>
    </row>
    <row r="11" spans="1:16" ht="15">
      <c r="A11" s="12"/>
      <c r="B11" s="44">
        <v>521</v>
      </c>
      <c r="C11" s="20" t="s">
        <v>24</v>
      </c>
      <c r="D11" s="46">
        <v>310267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310267</v>
      </c>
      <c r="O11" s="47">
        <f t="shared" si="2"/>
        <v>212.51164383561644</v>
      </c>
      <c r="P11" s="9"/>
    </row>
    <row r="12" spans="1:16" ht="15.75">
      <c r="A12" s="28" t="s">
        <v>26</v>
      </c>
      <c r="B12" s="29"/>
      <c r="C12" s="30"/>
      <c r="D12" s="31">
        <f aca="true" t="shared" si="4" ref="D12:M12">SUM(D13:D16)</f>
        <v>15327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964410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979737</v>
      </c>
      <c r="O12" s="43">
        <f t="shared" si="2"/>
        <v>671.0527397260274</v>
      </c>
      <c r="P12" s="10"/>
    </row>
    <row r="13" spans="1:16" ht="15">
      <c r="A13" s="12"/>
      <c r="B13" s="44">
        <v>533</v>
      </c>
      <c r="C13" s="20" t="s">
        <v>27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469525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469525</v>
      </c>
      <c r="O13" s="47">
        <f t="shared" si="2"/>
        <v>321.5924657534247</v>
      </c>
      <c r="P13" s="9"/>
    </row>
    <row r="14" spans="1:16" ht="15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126886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126886</v>
      </c>
      <c r="O14" s="47">
        <f t="shared" si="2"/>
        <v>86.90821917808219</v>
      </c>
      <c r="P14" s="9"/>
    </row>
    <row r="15" spans="1:16" ht="15">
      <c r="A15" s="12"/>
      <c r="B15" s="44">
        <v>535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367999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367999</v>
      </c>
      <c r="O15" s="47">
        <f t="shared" si="2"/>
        <v>252.0541095890411</v>
      </c>
      <c r="P15" s="9"/>
    </row>
    <row r="16" spans="1:16" ht="15">
      <c r="A16" s="12"/>
      <c r="B16" s="44">
        <v>539</v>
      </c>
      <c r="C16" s="20" t="s">
        <v>30</v>
      </c>
      <c r="D16" s="46">
        <v>15327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15327</v>
      </c>
      <c r="O16" s="47">
        <f t="shared" si="2"/>
        <v>10.497945205479452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SUM(D18:D18)</f>
        <v>88374</v>
      </c>
      <c r="E17" s="31">
        <f t="shared" si="5"/>
        <v>10405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98779</v>
      </c>
      <c r="O17" s="43">
        <f t="shared" si="2"/>
        <v>67.6568493150685</v>
      </c>
      <c r="P17" s="10"/>
    </row>
    <row r="18" spans="1:16" ht="15">
      <c r="A18" s="12"/>
      <c r="B18" s="44">
        <v>541</v>
      </c>
      <c r="C18" s="20" t="s">
        <v>32</v>
      </c>
      <c r="D18" s="46">
        <v>88374</v>
      </c>
      <c r="E18" s="46">
        <v>10405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98779</v>
      </c>
      <c r="O18" s="47">
        <f t="shared" si="2"/>
        <v>67.6568493150685</v>
      </c>
      <c r="P18" s="9"/>
    </row>
    <row r="19" spans="1:16" ht="15.75">
      <c r="A19" s="28" t="s">
        <v>38</v>
      </c>
      <c r="B19" s="29"/>
      <c r="C19" s="30"/>
      <c r="D19" s="31">
        <f aca="true" t="shared" si="6" ref="D19:M19">SUM(D20:D20)</f>
        <v>44680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44680</v>
      </c>
      <c r="O19" s="43">
        <f t="shared" si="2"/>
        <v>30.602739726027398</v>
      </c>
      <c r="P19" s="9"/>
    </row>
    <row r="20" spans="1:16" ht="15">
      <c r="A20" s="12"/>
      <c r="B20" s="44">
        <v>572</v>
      </c>
      <c r="C20" s="20" t="s">
        <v>39</v>
      </c>
      <c r="D20" s="46">
        <v>44680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44680</v>
      </c>
      <c r="O20" s="47">
        <f t="shared" si="2"/>
        <v>30.602739726027398</v>
      </c>
      <c r="P20" s="9"/>
    </row>
    <row r="21" spans="1:16" ht="15.75">
      <c r="A21" s="28" t="s">
        <v>43</v>
      </c>
      <c r="B21" s="29"/>
      <c r="C21" s="30"/>
      <c r="D21" s="31">
        <f aca="true" t="shared" si="7" ref="D21:M21">SUM(D22:D24)</f>
        <v>70725</v>
      </c>
      <c r="E21" s="31">
        <f t="shared" si="7"/>
        <v>1074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347517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419316</v>
      </c>
      <c r="O21" s="43">
        <f t="shared" si="2"/>
        <v>287.2027397260274</v>
      </c>
      <c r="P21" s="9"/>
    </row>
    <row r="22" spans="1:16" ht="15">
      <c r="A22" s="12"/>
      <c r="B22" s="44">
        <v>581</v>
      </c>
      <c r="C22" s="20" t="s">
        <v>41</v>
      </c>
      <c r="D22" s="46">
        <v>32837</v>
      </c>
      <c r="E22" s="46">
        <v>0</v>
      </c>
      <c r="F22" s="46">
        <v>0</v>
      </c>
      <c r="G22" s="46">
        <v>0</v>
      </c>
      <c r="H22" s="46">
        <v>0</v>
      </c>
      <c r="I22" s="46">
        <v>313646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346483</v>
      </c>
      <c r="O22" s="47">
        <f t="shared" si="2"/>
        <v>237.31712328767122</v>
      </c>
      <c r="P22" s="9"/>
    </row>
    <row r="23" spans="1:16" ht="15">
      <c r="A23" s="12"/>
      <c r="B23" s="44">
        <v>590</v>
      </c>
      <c r="C23" s="20" t="s">
        <v>49</v>
      </c>
      <c r="D23" s="46">
        <v>33694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33694</v>
      </c>
      <c r="O23" s="47">
        <f t="shared" si="2"/>
        <v>23.078082191780823</v>
      </c>
      <c r="P23" s="9"/>
    </row>
    <row r="24" spans="1:16" ht="15.75" thickBot="1">
      <c r="A24" s="12"/>
      <c r="B24" s="44">
        <v>591</v>
      </c>
      <c r="C24" s="20" t="s">
        <v>42</v>
      </c>
      <c r="D24" s="46">
        <v>4194</v>
      </c>
      <c r="E24" s="46">
        <v>1074</v>
      </c>
      <c r="F24" s="46">
        <v>0</v>
      </c>
      <c r="G24" s="46">
        <v>0</v>
      </c>
      <c r="H24" s="46">
        <v>0</v>
      </c>
      <c r="I24" s="46">
        <v>33871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39139</v>
      </c>
      <c r="O24" s="47">
        <f t="shared" si="2"/>
        <v>26.807534246575344</v>
      </c>
      <c r="P24" s="9"/>
    </row>
    <row r="25" spans="1:119" ht="16.5" thickBot="1">
      <c r="A25" s="14" t="s">
        <v>10</v>
      </c>
      <c r="B25" s="23"/>
      <c r="C25" s="22"/>
      <c r="D25" s="15">
        <f>SUM(D5,D10,D12,D17,D19,D21)</f>
        <v>1201898</v>
      </c>
      <c r="E25" s="15">
        <f aca="true" t="shared" si="8" ref="E25:M25">SUM(E5,E10,E12,E17,E19,E21)</f>
        <v>11479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1311927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2525304</v>
      </c>
      <c r="O25" s="37">
        <f t="shared" si="2"/>
        <v>1729.6602739726027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53</v>
      </c>
      <c r="M27" s="93"/>
      <c r="N27" s="93"/>
      <c r="O27" s="41">
        <v>1460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573801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573801</v>
      </c>
      <c r="O5" s="32">
        <f aca="true" t="shared" si="2" ref="O5:O31">(N5/O$33)</f>
        <v>393.01438356164385</v>
      </c>
      <c r="P5" s="6"/>
    </row>
    <row r="6" spans="1:16" ht="15">
      <c r="A6" s="12"/>
      <c r="B6" s="44">
        <v>511</v>
      </c>
      <c r="C6" s="20" t="s">
        <v>19</v>
      </c>
      <c r="D6" s="46">
        <v>93747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93747</v>
      </c>
      <c r="O6" s="47">
        <f t="shared" si="2"/>
        <v>64.21027397260274</v>
      </c>
      <c r="P6" s="9"/>
    </row>
    <row r="7" spans="1:16" ht="15">
      <c r="A7" s="12"/>
      <c r="B7" s="44">
        <v>512</v>
      </c>
      <c r="C7" s="20" t="s">
        <v>20</v>
      </c>
      <c r="D7" s="46">
        <v>148082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148082</v>
      </c>
      <c r="O7" s="47">
        <f t="shared" si="2"/>
        <v>101.42602739726027</v>
      </c>
      <c r="P7" s="9"/>
    </row>
    <row r="8" spans="1:16" ht="15">
      <c r="A8" s="12"/>
      <c r="B8" s="44">
        <v>513</v>
      </c>
      <c r="C8" s="20" t="s">
        <v>21</v>
      </c>
      <c r="D8" s="46">
        <v>255886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255886</v>
      </c>
      <c r="O8" s="47">
        <f t="shared" si="2"/>
        <v>175.26438356164383</v>
      </c>
      <c r="P8" s="9"/>
    </row>
    <row r="9" spans="1:16" ht="15">
      <c r="A9" s="12"/>
      <c r="B9" s="44">
        <v>514</v>
      </c>
      <c r="C9" s="20" t="s">
        <v>22</v>
      </c>
      <c r="D9" s="46">
        <v>76086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76086</v>
      </c>
      <c r="O9" s="47">
        <f t="shared" si="2"/>
        <v>52.11369863013699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302455</v>
      </c>
      <c r="E10" s="31">
        <f t="shared" si="3"/>
        <v>54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302509</v>
      </c>
      <c r="O10" s="43">
        <f t="shared" si="2"/>
        <v>207.19794520547944</v>
      </c>
      <c r="P10" s="10"/>
    </row>
    <row r="11" spans="1:16" ht="15">
      <c r="A11" s="12"/>
      <c r="B11" s="44">
        <v>521</v>
      </c>
      <c r="C11" s="20" t="s">
        <v>24</v>
      </c>
      <c r="D11" s="46">
        <v>293795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293795</v>
      </c>
      <c r="O11" s="47">
        <f t="shared" si="2"/>
        <v>201.2294520547945</v>
      </c>
      <c r="P11" s="9"/>
    </row>
    <row r="12" spans="1:16" ht="15">
      <c r="A12" s="12"/>
      <c r="B12" s="44">
        <v>524</v>
      </c>
      <c r="C12" s="20" t="s">
        <v>47</v>
      </c>
      <c r="D12" s="46">
        <v>8660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8660</v>
      </c>
      <c r="O12" s="47">
        <f t="shared" si="2"/>
        <v>5.931506849315069</v>
      </c>
      <c r="P12" s="9"/>
    </row>
    <row r="13" spans="1:16" ht="15">
      <c r="A13" s="12"/>
      <c r="B13" s="44">
        <v>529</v>
      </c>
      <c r="C13" s="20" t="s">
        <v>25</v>
      </c>
      <c r="D13" s="46">
        <v>0</v>
      </c>
      <c r="E13" s="46">
        <v>54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</v>
      </c>
      <c r="O13" s="47">
        <f t="shared" si="2"/>
        <v>0.036986301369863014</v>
      </c>
      <c r="P13" s="9"/>
    </row>
    <row r="14" spans="1:16" ht="15.75">
      <c r="A14" s="28" t="s">
        <v>26</v>
      </c>
      <c r="B14" s="29"/>
      <c r="C14" s="30"/>
      <c r="D14" s="31">
        <f aca="true" t="shared" si="4" ref="D14:M14">SUM(D15:D19)</f>
        <v>0</v>
      </c>
      <c r="E14" s="31">
        <f t="shared" si="4"/>
        <v>347778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726238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1074016</v>
      </c>
      <c r="O14" s="43">
        <f t="shared" si="2"/>
        <v>735.6273972602739</v>
      </c>
      <c r="P14" s="10"/>
    </row>
    <row r="15" spans="1:16" ht="15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276508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276508</v>
      </c>
      <c r="O15" s="47">
        <f t="shared" si="2"/>
        <v>189.3890410958904</v>
      </c>
      <c r="P15" s="9"/>
    </row>
    <row r="16" spans="1:16" ht="15">
      <c r="A16" s="12"/>
      <c r="B16" s="44">
        <v>534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108956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108956</v>
      </c>
      <c r="O16" s="47">
        <f t="shared" si="2"/>
        <v>74.62739726027397</v>
      </c>
      <c r="P16" s="9"/>
    </row>
    <row r="17" spans="1:16" ht="15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340774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340774</v>
      </c>
      <c r="O17" s="47">
        <f t="shared" si="2"/>
        <v>233.40684931506848</v>
      </c>
      <c r="P17" s="9"/>
    </row>
    <row r="18" spans="1:16" ht="15">
      <c r="A18" s="12"/>
      <c r="B18" s="44">
        <v>537</v>
      </c>
      <c r="C18" s="20" t="s">
        <v>48</v>
      </c>
      <c r="D18" s="46">
        <v>0</v>
      </c>
      <c r="E18" s="46">
        <v>63118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63118</v>
      </c>
      <c r="O18" s="47">
        <f t="shared" si="2"/>
        <v>43.23150684931507</v>
      </c>
      <c r="P18" s="9"/>
    </row>
    <row r="19" spans="1:16" ht="15">
      <c r="A19" s="12"/>
      <c r="B19" s="44">
        <v>539</v>
      </c>
      <c r="C19" s="20" t="s">
        <v>30</v>
      </c>
      <c r="D19" s="46">
        <v>0</v>
      </c>
      <c r="E19" s="46">
        <v>284660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284660</v>
      </c>
      <c r="O19" s="47">
        <f t="shared" si="2"/>
        <v>194.97260273972603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-571</v>
      </c>
      <c r="E20" s="31">
        <f t="shared" si="5"/>
        <v>127211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126640</v>
      </c>
      <c r="O20" s="43">
        <f t="shared" si="2"/>
        <v>86.73972602739725</v>
      </c>
      <c r="P20" s="10"/>
    </row>
    <row r="21" spans="1:16" ht="15">
      <c r="A21" s="12"/>
      <c r="B21" s="44">
        <v>541</v>
      </c>
      <c r="C21" s="20" t="s">
        <v>32</v>
      </c>
      <c r="D21" s="46">
        <v>-571</v>
      </c>
      <c r="E21" s="46">
        <v>127211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126640</v>
      </c>
      <c r="O21" s="47">
        <f t="shared" si="2"/>
        <v>86.73972602739725</v>
      </c>
      <c r="P21" s="9"/>
    </row>
    <row r="22" spans="1:16" ht="15.75">
      <c r="A22" s="28" t="s">
        <v>33</v>
      </c>
      <c r="B22" s="29"/>
      <c r="C22" s="30"/>
      <c r="D22" s="31">
        <f aca="true" t="shared" si="6" ref="D22:M22">SUM(D23:D23)</f>
        <v>17908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17908</v>
      </c>
      <c r="O22" s="43">
        <f t="shared" si="2"/>
        <v>12.265753424657534</v>
      </c>
      <c r="P22" s="10"/>
    </row>
    <row r="23" spans="1:16" ht="15">
      <c r="A23" s="13"/>
      <c r="B23" s="45">
        <v>552</v>
      </c>
      <c r="C23" s="21" t="s">
        <v>34</v>
      </c>
      <c r="D23" s="46">
        <v>17908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17908</v>
      </c>
      <c r="O23" s="47">
        <f t="shared" si="2"/>
        <v>12.265753424657534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21639</v>
      </c>
      <c r="E24" s="31">
        <f t="shared" si="7"/>
        <v>197128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218767</v>
      </c>
      <c r="O24" s="43">
        <f t="shared" si="2"/>
        <v>149.8404109589041</v>
      </c>
      <c r="P24" s="9"/>
    </row>
    <row r="25" spans="1:16" ht="15">
      <c r="A25" s="12"/>
      <c r="B25" s="44">
        <v>572</v>
      </c>
      <c r="C25" s="20" t="s">
        <v>39</v>
      </c>
      <c r="D25" s="46">
        <v>8805</v>
      </c>
      <c r="E25" s="46">
        <v>197128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205933</v>
      </c>
      <c r="O25" s="47">
        <f t="shared" si="2"/>
        <v>141.05</v>
      </c>
      <c r="P25" s="9"/>
    </row>
    <row r="26" spans="1:16" ht="15">
      <c r="A26" s="12"/>
      <c r="B26" s="44">
        <v>574</v>
      </c>
      <c r="C26" s="20" t="s">
        <v>40</v>
      </c>
      <c r="D26" s="46">
        <v>12834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12834</v>
      </c>
      <c r="O26" s="47">
        <f t="shared" si="2"/>
        <v>8.79041095890411</v>
      </c>
      <c r="P26" s="9"/>
    </row>
    <row r="27" spans="1:16" ht="15.75">
      <c r="A27" s="28" t="s">
        <v>43</v>
      </c>
      <c r="B27" s="29"/>
      <c r="C27" s="30"/>
      <c r="D27" s="31">
        <f aca="true" t="shared" si="8" ref="D27:M27">SUM(D28:D30)</f>
        <v>51799</v>
      </c>
      <c r="E27" s="31">
        <f t="shared" si="8"/>
        <v>73142</v>
      </c>
      <c r="F27" s="31">
        <f t="shared" si="8"/>
        <v>66483</v>
      </c>
      <c r="G27" s="31">
        <f t="shared" si="8"/>
        <v>0</v>
      </c>
      <c r="H27" s="31">
        <f t="shared" si="8"/>
        <v>0</v>
      </c>
      <c r="I27" s="31">
        <f t="shared" si="8"/>
        <v>133318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324742</v>
      </c>
      <c r="O27" s="43">
        <f t="shared" si="2"/>
        <v>222.42602739726027</v>
      </c>
      <c r="P27" s="9"/>
    </row>
    <row r="28" spans="1:16" ht="15">
      <c r="A28" s="12"/>
      <c r="B28" s="44">
        <v>581</v>
      </c>
      <c r="C28" s="20" t="s">
        <v>41</v>
      </c>
      <c r="D28" s="46">
        <v>51799</v>
      </c>
      <c r="E28" s="46">
        <v>73142</v>
      </c>
      <c r="F28" s="46">
        <v>0</v>
      </c>
      <c r="G28" s="46">
        <v>0</v>
      </c>
      <c r="H28" s="46">
        <v>0</v>
      </c>
      <c r="I28" s="46">
        <v>31947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156888</v>
      </c>
      <c r="O28" s="47">
        <f t="shared" si="2"/>
        <v>107.45753424657535</v>
      </c>
      <c r="P28" s="9"/>
    </row>
    <row r="29" spans="1:16" ht="15">
      <c r="A29" s="12"/>
      <c r="B29" s="44">
        <v>590</v>
      </c>
      <c r="C29" s="20" t="s">
        <v>49</v>
      </c>
      <c r="D29" s="46">
        <v>0</v>
      </c>
      <c r="E29" s="46">
        <v>0</v>
      </c>
      <c r="F29" s="46">
        <v>66483</v>
      </c>
      <c r="G29" s="46">
        <v>0</v>
      </c>
      <c r="H29" s="46">
        <v>0</v>
      </c>
      <c r="I29" s="46">
        <v>49191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115674</v>
      </c>
      <c r="O29" s="47">
        <f t="shared" si="2"/>
        <v>79.22876712328767</v>
      </c>
      <c r="P29" s="9"/>
    </row>
    <row r="30" spans="1:16" ht="15.75" thickBot="1">
      <c r="A30" s="12"/>
      <c r="B30" s="44">
        <v>591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52180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52180</v>
      </c>
      <c r="O30" s="47">
        <f t="shared" si="2"/>
        <v>35.73972602739726</v>
      </c>
      <c r="P30" s="9"/>
    </row>
    <row r="31" spans="1:119" ht="16.5" thickBot="1">
      <c r="A31" s="14" t="s">
        <v>10</v>
      </c>
      <c r="B31" s="23"/>
      <c r="C31" s="22"/>
      <c r="D31" s="15">
        <f>SUM(D5,D10,D14,D20,D22,D24,D27)</f>
        <v>967031</v>
      </c>
      <c r="E31" s="15">
        <f aca="true" t="shared" si="9" ref="E31:M31">SUM(E5,E10,E14,E20,E22,E24,E27)</f>
        <v>745313</v>
      </c>
      <c r="F31" s="15">
        <f t="shared" si="9"/>
        <v>66483</v>
      </c>
      <c r="G31" s="15">
        <f t="shared" si="9"/>
        <v>0</v>
      </c>
      <c r="H31" s="15">
        <f t="shared" si="9"/>
        <v>0</v>
      </c>
      <c r="I31" s="15">
        <f t="shared" si="9"/>
        <v>859556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2638383</v>
      </c>
      <c r="O31" s="37">
        <f t="shared" si="2"/>
        <v>1807.1116438356164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1460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L33:N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598976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598976</v>
      </c>
      <c r="O5" s="32">
        <f aca="true" t="shared" si="2" ref="O5:O31">(N5/O$33)</f>
        <v>350.48332358104153</v>
      </c>
      <c r="P5" s="6"/>
    </row>
    <row r="6" spans="1:16" ht="15">
      <c r="A6" s="12"/>
      <c r="B6" s="44">
        <v>511</v>
      </c>
      <c r="C6" s="20" t="s">
        <v>19</v>
      </c>
      <c r="D6" s="46">
        <v>95416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95416</v>
      </c>
      <c r="O6" s="47">
        <f t="shared" si="2"/>
        <v>55.83148039789351</v>
      </c>
      <c r="P6" s="9"/>
    </row>
    <row r="7" spans="1:16" ht="15">
      <c r="A7" s="12"/>
      <c r="B7" s="44">
        <v>512</v>
      </c>
      <c r="C7" s="20" t="s">
        <v>20</v>
      </c>
      <c r="D7" s="46">
        <v>146544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146544</v>
      </c>
      <c r="O7" s="47">
        <f t="shared" si="2"/>
        <v>85.74839087185488</v>
      </c>
      <c r="P7" s="9"/>
    </row>
    <row r="8" spans="1:16" ht="15">
      <c r="A8" s="12"/>
      <c r="B8" s="44">
        <v>513</v>
      </c>
      <c r="C8" s="20" t="s">
        <v>21</v>
      </c>
      <c r="D8" s="46">
        <v>277253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277253</v>
      </c>
      <c r="O8" s="47">
        <f t="shared" si="2"/>
        <v>162.23112931538913</v>
      </c>
      <c r="P8" s="9"/>
    </row>
    <row r="9" spans="1:16" ht="15">
      <c r="A9" s="12"/>
      <c r="B9" s="44">
        <v>514</v>
      </c>
      <c r="C9" s="20" t="s">
        <v>22</v>
      </c>
      <c r="D9" s="46">
        <v>79763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79763</v>
      </c>
      <c r="O9" s="47">
        <f t="shared" si="2"/>
        <v>46.67232299590404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SUM(D11:D12)</f>
        <v>364052</v>
      </c>
      <c r="E10" s="31">
        <f t="shared" si="3"/>
        <v>42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364094</v>
      </c>
      <c r="O10" s="43">
        <f t="shared" si="2"/>
        <v>213.0450555880632</v>
      </c>
      <c r="P10" s="10"/>
    </row>
    <row r="11" spans="1:16" ht="15">
      <c r="A11" s="12"/>
      <c r="B11" s="44">
        <v>521</v>
      </c>
      <c r="C11" s="20" t="s">
        <v>24</v>
      </c>
      <c r="D11" s="46">
        <v>364052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364052</v>
      </c>
      <c r="O11" s="47">
        <f t="shared" si="2"/>
        <v>213.020479812756</v>
      </c>
      <c r="P11" s="9"/>
    </row>
    <row r="12" spans="1:16" ht="15">
      <c r="A12" s="12"/>
      <c r="B12" s="44">
        <v>529</v>
      </c>
      <c r="C12" s="20" t="s">
        <v>25</v>
      </c>
      <c r="D12" s="46">
        <v>0</v>
      </c>
      <c r="E12" s="46">
        <v>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</v>
      </c>
      <c r="O12" s="47">
        <f t="shared" si="2"/>
        <v>0.024575775307197192</v>
      </c>
      <c r="P12" s="9"/>
    </row>
    <row r="13" spans="1:16" ht="15.75">
      <c r="A13" s="28" t="s">
        <v>26</v>
      </c>
      <c r="B13" s="29"/>
      <c r="C13" s="30"/>
      <c r="D13" s="31">
        <f aca="true" t="shared" si="4" ref="D13:M13">SUM(D14:D17)</f>
        <v>0</v>
      </c>
      <c r="E13" s="31">
        <f t="shared" si="4"/>
        <v>227526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1009831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1237357</v>
      </c>
      <c r="O13" s="43">
        <f t="shared" si="2"/>
        <v>724.0239906377999</v>
      </c>
      <c r="P13" s="10"/>
    </row>
    <row r="14" spans="1:16" ht="15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241150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241150</v>
      </c>
      <c r="O14" s="47">
        <f t="shared" si="2"/>
        <v>141.10590988882387</v>
      </c>
      <c r="P14" s="9"/>
    </row>
    <row r="15" spans="1:16" ht="15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127554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127554</v>
      </c>
      <c r="O15" s="47">
        <f t="shared" si="2"/>
        <v>74.63662960795787</v>
      </c>
      <c r="P15" s="9"/>
    </row>
    <row r="16" spans="1:16" ht="15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641127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641127</v>
      </c>
      <c r="O16" s="47">
        <f t="shared" si="2"/>
        <v>375.1474546518432</v>
      </c>
      <c r="P16" s="9"/>
    </row>
    <row r="17" spans="1:16" ht="15">
      <c r="A17" s="12"/>
      <c r="B17" s="44">
        <v>539</v>
      </c>
      <c r="C17" s="20" t="s">
        <v>30</v>
      </c>
      <c r="D17" s="46">
        <v>0</v>
      </c>
      <c r="E17" s="46">
        <v>227526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227526</v>
      </c>
      <c r="O17" s="47">
        <f t="shared" si="2"/>
        <v>133.13399648917496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13772</v>
      </c>
      <c r="E18" s="31">
        <f t="shared" si="5"/>
        <v>109230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aca="true" t="shared" si="6" ref="N18:N23">SUM(D18:M18)</f>
        <v>123002</v>
      </c>
      <c r="O18" s="43">
        <f t="shared" si="2"/>
        <v>71.97308367466354</v>
      </c>
      <c r="P18" s="10"/>
    </row>
    <row r="19" spans="1:16" ht="15">
      <c r="A19" s="12"/>
      <c r="B19" s="44">
        <v>541</v>
      </c>
      <c r="C19" s="20" t="s">
        <v>32</v>
      </c>
      <c r="D19" s="46">
        <v>13772</v>
      </c>
      <c r="E19" s="46">
        <v>109230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123002</v>
      </c>
      <c r="O19" s="47">
        <f t="shared" si="2"/>
        <v>71.97308367466354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SUM(D21:D22)</f>
        <v>9252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9252</v>
      </c>
      <c r="O20" s="43">
        <f t="shared" si="2"/>
        <v>5.413692217671152</v>
      </c>
      <c r="P20" s="10"/>
    </row>
    <row r="21" spans="1:16" ht="15">
      <c r="A21" s="13"/>
      <c r="B21" s="45">
        <v>552</v>
      </c>
      <c r="C21" s="21" t="s">
        <v>34</v>
      </c>
      <c r="D21" s="46">
        <v>8532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8532</v>
      </c>
      <c r="O21" s="47">
        <f t="shared" si="2"/>
        <v>4.992393212404915</v>
      </c>
      <c r="P21" s="9"/>
    </row>
    <row r="22" spans="1:16" ht="15">
      <c r="A22" s="13"/>
      <c r="B22" s="45">
        <v>554</v>
      </c>
      <c r="C22" s="21" t="s">
        <v>35</v>
      </c>
      <c r="D22" s="46">
        <v>720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720</v>
      </c>
      <c r="O22" s="47">
        <f t="shared" si="2"/>
        <v>0.4212990052662376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9003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9003</v>
      </c>
      <c r="O23" s="43">
        <f t="shared" si="2"/>
        <v>5.267992978349913</v>
      </c>
      <c r="P23" s="10"/>
    </row>
    <row r="24" spans="1:16" ht="15">
      <c r="A24" s="12"/>
      <c r="B24" s="44">
        <v>564</v>
      </c>
      <c r="C24" s="20" t="s">
        <v>37</v>
      </c>
      <c r="D24" s="46">
        <v>9003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9" ref="N24:N31">SUM(D24:M24)</f>
        <v>9003</v>
      </c>
      <c r="O24" s="47">
        <f t="shared" si="2"/>
        <v>5.267992978349913</v>
      </c>
      <c r="P24" s="9"/>
    </row>
    <row r="25" spans="1:16" ht="15.75">
      <c r="A25" s="28" t="s">
        <v>38</v>
      </c>
      <c r="B25" s="29"/>
      <c r="C25" s="30"/>
      <c r="D25" s="31">
        <f aca="true" t="shared" si="10" ref="D25:M25">SUM(D26:D27)</f>
        <v>46264</v>
      </c>
      <c r="E25" s="31">
        <f t="shared" si="10"/>
        <v>319747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366011</v>
      </c>
      <c r="O25" s="43">
        <f t="shared" si="2"/>
        <v>214.16676418958454</v>
      </c>
      <c r="P25" s="9"/>
    </row>
    <row r="26" spans="1:16" ht="15">
      <c r="A26" s="12"/>
      <c r="B26" s="44">
        <v>572</v>
      </c>
      <c r="C26" s="20" t="s">
        <v>39</v>
      </c>
      <c r="D26" s="46">
        <v>8265</v>
      </c>
      <c r="E26" s="46">
        <v>319747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328012</v>
      </c>
      <c r="O26" s="47">
        <f t="shared" si="2"/>
        <v>191.93212404915155</v>
      </c>
      <c r="P26" s="9"/>
    </row>
    <row r="27" spans="1:16" ht="15">
      <c r="A27" s="12"/>
      <c r="B27" s="44">
        <v>574</v>
      </c>
      <c r="C27" s="20" t="s">
        <v>40</v>
      </c>
      <c r="D27" s="46">
        <v>37999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37999</v>
      </c>
      <c r="O27" s="47">
        <f t="shared" si="2"/>
        <v>22.234640140433</v>
      </c>
      <c r="P27" s="9"/>
    </row>
    <row r="28" spans="1:16" ht="15.75">
      <c r="A28" s="28" t="s">
        <v>43</v>
      </c>
      <c r="B28" s="29"/>
      <c r="C28" s="30"/>
      <c r="D28" s="31">
        <f aca="true" t="shared" si="11" ref="D28:M28">SUM(D29:D30)</f>
        <v>42095</v>
      </c>
      <c r="E28" s="31">
        <f t="shared" si="11"/>
        <v>22825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383074</v>
      </c>
      <c r="J28" s="31">
        <f t="shared" si="11"/>
        <v>0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9"/>
        <v>447994</v>
      </c>
      <c r="O28" s="43">
        <f t="shared" si="2"/>
        <v>262.13809245172615</v>
      </c>
      <c r="P28" s="9"/>
    </row>
    <row r="29" spans="1:16" ht="15">
      <c r="A29" s="12"/>
      <c r="B29" s="44">
        <v>581</v>
      </c>
      <c r="C29" s="20" t="s">
        <v>41</v>
      </c>
      <c r="D29" s="46">
        <v>36000</v>
      </c>
      <c r="E29" s="46">
        <v>22825</v>
      </c>
      <c r="F29" s="46">
        <v>0</v>
      </c>
      <c r="G29" s="46">
        <v>0</v>
      </c>
      <c r="H29" s="46">
        <v>0</v>
      </c>
      <c r="I29" s="46">
        <v>338309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397134</v>
      </c>
      <c r="O29" s="47">
        <f t="shared" si="2"/>
        <v>232.377998829725</v>
      </c>
      <c r="P29" s="9"/>
    </row>
    <row r="30" spans="1:16" ht="15.75" thickBot="1">
      <c r="A30" s="12"/>
      <c r="B30" s="44">
        <v>591</v>
      </c>
      <c r="C30" s="20" t="s">
        <v>42</v>
      </c>
      <c r="D30" s="46">
        <v>6095</v>
      </c>
      <c r="E30" s="46">
        <v>0</v>
      </c>
      <c r="F30" s="46">
        <v>0</v>
      </c>
      <c r="G30" s="46">
        <v>0</v>
      </c>
      <c r="H30" s="46">
        <v>0</v>
      </c>
      <c r="I30" s="46">
        <v>44765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50860</v>
      </c>
      <c r="O30" s="47">
        <f t="shared" si="2"/>
        <v>29.760093622001172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2" ref="D31:M31">SUM(D5,D10,D13,D18,D20,D23,D25,D28)</f>
        <v>1083414</v>
      </c>
      <c r="E31" s="15">
        <f t="shared" si="12"/>
        <v>679370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1392905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15">
        <f t="shared" si="12"/>
        <v>0</v>
      </c>
      <c r="N31" s="15">
        <f t="shared" si="9"/>
        <v>3155689</v>
      </c>
      <c r="O31" s="37">
        <f t="shared" si="2"/>
        <v>1846.5119953188998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1709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500179</v>
      </c>
      <c r="E5" s="26">
        <f t="shared" si="0"/>
        <v>81937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582116</v>
      </c>
      <c r="O5" s="32">
        <f aca="true" t="shared" si="2" ref="O5:O30">(N5/O$32)</f>
        <v>347.53194029850744</v>
      </c>
      <c r="P5" s="6"/>
    </row>
    <row r="6" spans="1:16" ht="15">
      <c r="A6" s="12"/>
      <c r="B6" s="44">
        <v>511</v>
      </c>
      <c r="C6" s="20" t="s">
        <v>19</v>
      </c>
      <c r="D6" s="46">
        <v>122938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122938</v>
      </c>
      <c r="O6" s="47">
        <f t="shared" si="2"/>
        <v>73.39582089552239</v>
      </c>
      <c r="P6" s="9"/>
    </row>
    <row r="7" spans="1:16" ht="15">
      <c r="A7" s="12"/>
      <c r="B7" s="44">
        <v>512</v>
      </c>
      <c r="C7" s="20" t="s">
        <v>20</v>
      </c>
      <c r="D7" s="46">
        <v>119792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119792</v>
      </c>
      <c r="O7" s="47">
        <f t="shared" si="2"/>
        <v>71.51761194029851</v>
      </c>
      <c r="P7" s="9"/>
    </row>
    <row r="8" spans="1:16" ht="15">
      <c r="A8" s="12"/>
      <c r="B8" s="44">
        <v>513</v>
      </c>
      <c r="C8" s="20" t="s">
        <v>21</v>
      </c>
      <c r="D8" s="46">
        <v>179173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179173</v>
      </c>
      <c r="O8" s="47">
        <f t="shared" si="2"/>
        <v>106.9689552238806</v>
      </c>
      <c r="P8" s="9"/>
    </row>
    <row r="9" spans="1:16" ht="15">
      <c r="A9" s="12"/>
      <c r="B9" s="44">
        <v>514</v>
      </c>
      <c r="C9" s="20" t="s">
        <v>22</v>
      </c>
      <c r="D9" s="46">
        <v>78276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78276</v>
      </c>
      <c r="O9" s="47">
        <f t="shared" si="2"/>
        <v>46.73194029850746</v>
      </c>
      <c r="P9" s="9"/>
    </row>
    <row r="10" spans="1:16" ht="15">
      <c r="A10" s="12"/>
      <c r="B10" s="44">
        <v>519</v>
      </c>
      <c r="C10" s="20" t="s">
        <v>55</v>
      </c>
      <c r="D10" s="46">
        <v>0</v>
      </c>
      <c r="E10" s="46">
        <v>81937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81937</v>
      </c>
      <c r="O10" s="47">
        <f t="shared" si="2"/>
        <v>48.91761194029851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SUM(D12:D14)</f>
        <v>328639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328639</v>
      </c>
      <c r="O11" s="43">
        <f t="shared" si="2"/>
        <v>196.2023880597015</v>
      </c>
      <c r="P11" s="10"/>
    </row>
    <row r="12" spans="1:16" ht="15">
      <c r="A12" s="12"/>
      <c r="B12" s="44">
        <v>521</v>
      </c>
      <c r="C12" s="20" t="s">
        <v>24</v>
      </c>
      <c r="D12" s="46">
        <v>298829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298829</v>
      </c>
      <c r="O12" s="47">
        <f t="shared" si="2"/>
        <v>178.40537313432836</v>
      </c>
      <c r="P12" s="9"/>
    </row>
    <row r="13" spans="1:16" ht="15">
      <c r="A13" s="12"/>
      <c r="B13" s="44">
        <v>522</v>
      </c>
      <c r="C13" s="20" t="s">
        <v>59</v>
      </c>
      <c r="D13" s="46">
        <v>1696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1696</v>
      </c>
      <c r="O13" s="47">
        <f t="shared" si="2"/>
        <v>1.012537313432836</v>
      </c>
      <c r="P13" s="9"/>
    </row>
    <row r="14" spans="1:16" ht="15">
      <c r="A14" s="12"/>
      <c r="B14" s="44">
        <v>524</v>
      </c>
      <c r="C14" s="20" t="s">
        <v>47</v>
      </c>
      <c r="D14" s="46">
        <v>28114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28114</v>
      </c>
      <c r="O14" s="47">
        <f t="shared" si="2"/>
        <v>16.7844776119403</v>
      </c>
      <c r="P14" s="9"/>
    </row>
    <row r="15" spans="1:16" ht="15.75">
      <c r="A15" s="28" t="s">
        <v>26</v>
      </c>
      <c r="B15" s="29"/>
      <c r="C15" s="30"/>
      <c r="D15" s="31">
        <f aca="true" t="shared" si="4" ref="D15:M15">SUM(D16:D19)</f>
        <v>0</v>
      </c>
      <c r="E15" s="31">
        <f t="shared" si="4"/>
        <v>454345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1118366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1572711</v>
      </c>
      <c r="O15" s="43">
        <f t="shared" si="2"/>
        <v>938.9319402985075</v>
      </c>
      <c r="P15" s="10"/>
    </row>
    <row r="16" spans="1:16" ht="15">
      <c r="A16" s="12"/>
      <c r="B16" s="44">
        <v>533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538269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538269</v>
      </c>
      <c r="O16" s="47">
        <f t="shared" si="2"/>
        <v>321.35462686567166</v>
      </c>
      <c r="P16" s="9"/>
    </row>
    <row r="17" spans="1:16" ht="15">
      <c r="A17" s="12"/>
      <c r="B17" s="44">
        <v>534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124700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124700</v>
      </c>
      <c r="O17" s="47">
        <f t="shared" si="2"/>
        <v>74.44776119402985</v>
      </c>
      <c r="P17" s="9"/>
    </row>
    <row r="18" spans="1:16" ht="15">
      <c r="A18" s="12"/>
      <c r="B18" s="44">
        <v>535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455397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455397</v>
      </c>
      <c r="O18" s="47">
        <f t="shared" si="2"/>
        <v>271.87880597014924</v>
      </c>
      <c r="P18" s="9"/>
    </row>
    <row r="19" spans="1:16" ht="15">
      <c r="A19" s="12"/>
      <c r="B19" s="44">
        <v>539</v>
      </c>
      <c r="C19" s="20" t="s">
        <v>30</v>
      </c>
      <c r="D19" s="46">
        <v>0</v>
      </c>
      <c r="E19" s="46">
        <v>454345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454345</v>
      </c>
      <c r="O19" s="47">
        <f t="shared" si="2"/>
        <v>271.2507462686567</v>
      </c>
      <c r="P19" s="9"/>
    </row>
    <row r="20" spans="1:16" ht="15.75">
      <c r="A20" s="28" t="s">
        <v>31</v>
      </c>
      <c r="B20" s="29"/>
      <c r="C20" s="30"/>
      <c r="D20" s="31">
        <f aca="true" t="shared" si="5" ref="D20:M20">SUM(D21:D21)</f>
        <v>0</v>
      </c>
      <c r="E20" s="31">
        <f t="shared" si="5"/>
        <v>174649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174649</v>
      </c>
      <c r="O20" s="43">
        <f t="shared" si="2"/>
        <v>104.26805970149253</v>
      </c>
      <c r="P20" s="10"/>
    </row>
    <row r="21" spans="1:16" ht="15">
      <c r="A21" s="12"/>
      <c r="B21" s="44">
        <v>541</v>
      </c>
      <c r="C21" s="20" t="s">
        <v>32</v>
      </c>
      <c r="D21" s="46">
        <v>0</v>
      </c>
      <c r="E21" s="46">
        <v>174649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174649</v>
      </c>
      <c r="O21" s="47">
        <f t="shared" si="2"/>
        <v>104.26805970149253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0</v>
      </c>
      <c r="E22" s="31">
        <f t="shared" si="6"/>
        <v>85198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85198</v>
      </c>
      <c r="O22" s="43">
        <f t="shared" si="2"/>
        <v>50.8644776119403</v>
      </c>
      <c r="P22" s="10"/>
    </row>
    <row r="23" spans="1:16" ht="15">
      <c r="A23" s="12"/>
      <c r="B23" s="44">
        <v>564</v>
      </c>
      <c r="C23" s="20" t="s">
        <v>37</v>
      </c>
      <c r="D23" s="46">
        <v>0</v>
      </c>
      <c r="E23" s="46">
        <v>85198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85198</v>
      </c>
      <c r="O23" s="47">
        <f t="shared" si="2"/>
        <v>50.8644776119403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SUM(D25:D25)</f>
        <v>128673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128673</v>
      </c>
      <c r="O24" s="43">
        <f t="shared" si="2"/>
        <v>76.81970149253732</v>
      </c>
      <c r="P24" s="9"/>
    </row>
    <row r="25" spans="1:16" ht="15">
      <c r="A25" s="12"/>
      <c r="B25" s="44">
        <v>572</v>
      </c>
      <c r="C25" s="20" t="s">
        <v>39</v>
      </c>
      <c r="D25" s="46">
        <v>128673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128673</v>
      </c>
      <c r="O25" s="47">
        <f t="shared" si="2"/>
        <v>76.81970149253732</v>
      </c>
      <c r="P25" s="9"/>
    </row>
    <row r="26" spans="1:16" ht="15.75">
      <c r="A26" s="28" t="s">
        <v>43</v>
      </c>
      <c r="B26" s="29"/>
      <c r="C26" s="30"/>
      <c r="D26" s="31">
        <f aca="true" t="shared" si="8" ref="D26:M26">SUM(D27:D29)</f>
        <v>13075</v>
      </c>
      <c r="E26" s="31">
        <f t="shared" si="8"/>
        <v>141173</v>
      </c>
      <c r="F26" s="31">
        <f t="shared" si="8"/>
        <v>74747</v>
      </c>
      <c r="G26" s="31">
        <f t="shared" si="8"/>
        <v>0</v>
      </c>
      <c r="H26" s="31">
        <f t="shared" si="8"/>
        <v>0</v>
      </c>
      <c r="I26" s="31">
        <f t="shared" si="8"/>
        <v>319085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548080</v>
      </c>
      <c r="O26" s="43">
        <f t="shared" si="2"/>
        <v>327.21194029850744</v>
      </c>
      <c r="P26" s="9"/>
    </row>
    <row r="27" spans="1:16" ht="15">
      <c r="A27" s="12"/>
      <c r="B27" s="44">
        <v>581</v>
      </c>
      <c r="C27" s="20" t="s">
        <v>41</v>
      </c>
      <c r="D27" s="46">
        <v>0</v>
      </c>
      <c r="E27" s="46">
        <v>140568</v>
      </c>
      <c r="F27" s="46">
        <v>74747</v>
      </c>
      <c r="G27" s="46">
        <v>0</v>
      </c>
      <c r="H27" s="46">
        <v>0</v>
      </c>
      <c r="I27" s="46">
        <v>267437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482752</v>
      </c>
      <c r="O27" s="47">
        <f t="shared" si="2"/>
        <v>288.21014925373134</v>
      </c>
      <c r="P27" s="9"/>
    </row>
    <row r="28" spans="1:16" ht="15">
      <c r="A28" s="12"/>
      <c r="B28" s="44">
        <v>590</v>
      </c>
      <c r="C28" s="20" t="s">
        <v>49</v>
      </c>
      <c r="D28" s="46">
        <v>10360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10360</v>
      </c>
      <c r="O28" s="47">
        <f t="shared" si="2"/>
        <v>6.1850746268656716</v>
      </c>
      <c r="P28" s="9"/>
    </row>
    <row r="29" spans="1:16" ht="15.75" thickBot="1">
      <c r="A29" s="12"/>
      <c r="B29" s="44">
        <v>591</v>
      </c>
      <c r="C29" s="20" t="s">
        <v>42</v>
      </c>
      <c r="D29" s="46">
        <v>2715</v>
      </c>
      <c r="E29" s="46">
        <v>605</v>
      </c>
      <c r="F29" s="46">
        <v>0</v>
      </c>
      <c r="G29" s="46">
        <v>0</v>
      </c>
      <c r="H29" s="46">
        <v>0</v>
      </c>
      <c r="I29" s="46">
        <v>51648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54968</v>
      </c>
      <c r="O29" s="47">
        <f t="shared" si="2"/>
        <v>32.81671641791045</v>
      </c>
      <c r="P29" s="9"/>
    </row>
    <row r="30" spans="1:119" ht="16.5" thickBot="1">
      <c r="A30" s="14" t="s">
        <v>10</v>
      </c>
      <c r="B30" s="23"/>
      <c r="C30" s="22"/>
      <c r="D30" s="15">
        <f>SUM(D5,D11,D15,D20,D22,D24,D26)</f>
        <v>970566</v>
      </c>
      <c r="E30" s="15">
        <f aca="true" t="shared" si="9" ref="E30:M30">SUM(E5,E11,E15,E20,E22,E24,E26)</f>
        <v>937302</v>
      </c>
      <c r="F30" s="15">
        <f t="shared" si="9"/>
        <v>74747</v>
      </c>
      <c r="G30" s="15">
        <f t="shared" si="9"/>
        <v>0</v>
      </c>
      <c r="H30" s="15">
        <f t="shared" si="9"/>
        <v>0</v>
      </c>
      <c r="I30" s="15">
        <f t="shared" si="9"/>
        <v>1437451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3420066</v>
      </c>
      <c r="O30" s="37">
        <f t="shared" si="2"/>
        <v>2041.8304477611941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63</v>
      </c>
      <c r="M32" s="93"/>
      <c r="N32" s="93"/>
      <c r="O32" s="41">
        <v>1675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6" sqref="D6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0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0</v>
      </c>
      <c r="O5" s="32">
        <f aca="true" t="shared" si="1" ref="O5:O68">(N5/O$77)</f>
        <v>0</v>
      </c>
      <c r="P5" s="6"/>
    </row>
    <row r="6" spans="1:16" ht="15">
      <c r="A6" s="12"/>
      <c r="B6" s="44">
        <v>511</v>
      </c>
      <c r="C6" s="20" t="s">
        <v>19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0</v>
      </c>
      <c r="O6" s="47">
        <f t="shared" si="1"/>
        <v>0</v>
      </c>
      <c r="P6" s="9"/>
    </row>
    <row r="7" spans="1:16" ht="15">
      <c r="A7" s="12"/>
      <c r="B7" s="44">
        <v>512</v>
      </c>
      <c r="C7" s="20" t="s">
        <v>20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0</v>
      </c>
      <c r="O7" s="47">
        <f t="shared" si="1"/>
        <v>0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0</v>
      </c>
      <c r="O8" s="47">
        <f t="shared" si="1"/>
        <v>0</v>
      </c>
      <c r="P8" s="9"/>
    </row>
    <row r="9" spans="1:16" ht="15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0</v>
      </c>
      <c r="O9" s="47">
        <f t="shared" si="1"/>
        <v>0</v>
      </c>
      <c r="P9" s="9"/>
    </row>
    <row r="10" spans="1:16" ht="15">
      <c r="A10" s="12"/>
      <c r="B10" s="44">
        <v>515</v>
      </c>
      <c r="C10" s="20" t="s">
        <v>76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0</v>
      </c>
      <c r="O10" s="47">
        <f t="shared" si="1"/>
        <v>0</v>
      </c>
      <c r="P10" s="9"/>
    </row>
    <row r="11" spans="1:16" ht="15">
      <c r="A11" s="12"/>
      <c r="B11" s="44">
        <v>516</v>
      </c>
      <c r="C11" s="20" t="s">
        <v>77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0</v>
      </c>
      <c r="O11" s="47">
        <f t="shared" si="1"/>
        <v>0</v>
      </c>
      <c r="P11" s="9"/>
    </row>
    <row r="12" spans="1:16" ht="15">
      <c r="A12" s="12"/>
      <c r="B12" s="44">
        <v>517</v>
      </c>
      <c r="C12" s="20" t="s">
        <v>58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6" ht="15">
      <c r="A13" s="12"/>
      <c r="B13" s="44">
        <v>518</v>
      </c>
      <c r="C13" s="20" t="s">
        <v>78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0</v>
      </c>
      <c r="O13" s="47">
        <f t="shared" si="1"/>
        <v>0</v>
      </c>
      <c r="P13" s="9"/>
    </row>
    <row r="14" spans="1:16" ht="15">
      <c r="A14" s="12"/>
      <c r="B14" s="44">
        <v>519</v>
      </c>
      <c r="C14" s="20" t="s">
        <v>55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0</v>
      </c>
      <c r="O14" s="47">
        <f t="shared" si="1"/>
        <v>0</v>
      </c>
      <c r="P14" s="9"/>
    </row>
    <row r="15" spans="1:16" ht="15.75">
      <c r="A15" s="28" t="s">
        <v>23</v>
      </c>
      <c r="B15" s="29"/>
      <c r="C15" s="30"/>
      <c r="D15" s="31">
        <f>SUM(D16:D24)</f>
        <v>0</v>
      </c>
      <c r="E15" s="31">
        <f aca="true" t="shared" si="3" ref="E15:M15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0</v>
      </c>
      <c r="O15" s="43">
        <f t="shared" si="1"/>
        <v>0</v>
      </c>
      <c r="P15" s="10"/>
    </row>
    <row r="16" spans="1:16" ht="15">
      <c r="A16" s="12"/>
      <c r="B16" s="44">
        <v>521</v>
      </c>
      <c r="C16" s="20" t="s">
        <v>24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0</v>
      </c>
      <c r="O16" s="47">
        <f t="shared" si="1"/>
        <v>0</v>
      </c>
      <c r="P16" s="9"/>
    </row>
    <row r="17" spans="1:16" ht="15">
      <c r="A17" s="12"/>
      <c r="B17" s="44">
        <v>522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0</v>
      </c>
      <c r="O17" s="47">
        <f t="shared" si="1"/>
        <v>0</v>
      </c>
      <c r="P17" s="9"/>
    </row>
    <row r="18" spans="1:16" ht="15">
      <c r="A18" s="12"/>
      <c r="B18" s="44">
        <v>523</v>
      </c>
      <c r="C18" s="20" t="s">
        <v>79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0</v>
      </c>
      <c r="O18" s="47">
        <f t="shared" si="1"/>
        <v>0</v>
      </c>
      <c r="P18" s="9"/>
    </row>
    <row r="19" spans="1:16" ht="15">
      <c r="A19" s="12"/>
      <c r="B19" s="44">
        <v>524</v>
      </c>
      <c r="C19" s="20" t="s">
        <v>47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0</v>
      </c>
      <c r="O19" s="47">
        <f t="shared" si="1"/>
        <v>0</v>
      </c>
      <c r="P19" s="9"/>
    </row>
    <row r="20" spans="1:16" ht="15">
      <c r="A20" s="12"/>
      <c r="B20" s="44">
        <v>525</v>
      </c>
      <c r="C20" s="20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0</v>
      </c>
      <c r="O20" s="47">
        <f t="shared" si="1"/>
        <v>0</v>
      </c>
      <c r="P20" s="9"/>
    </row>
    <row r="21" spans="1:16" ht="15">
      <c r="A21" s="12"/>
      <c r="B21" s="44">
        <v>526</v>
      </c>
      <c r="C21" s="20" t="s">
        <v>81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0</v>
      </c>
      <c r="O21" s="47">
        <f t="shared" si="1"/>
        <v>0</v>
      </c>
      <c r="P21" s="9"/>
    </row>
    <row r="22" spans="1:16" ht="15">
      <c r="A22" s="12"/>
      <c r="B22" s="44">
        <v>527</v>
      </c>
      <c r="C22" s="20" t="s">
        <v>82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0</v>
      </c>
      <c r="O22" s="47">
        <f t="shared" si="1"/>
        <v>0</v>
      </c>
      <c r="P22" s="9"/>
    </row>
    <row r="23" spans="1:16" ht="15">
      <c r="A23" s="12"/>
      <c r="B23" s="44">
        <v>528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0</v>
      </c>
      <c r="O23" s="47">
        <f t="shared" si="1"/>
        <v>0</v>
      </c>
      <c r="P23" s="9"/>
    </row>
    <row r="24" spans="1:16" ht="15">
      <c r="A24" s="12"/>
      <c r="B24" s="44">
        <v>529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0</v>
      </c>
      <c r="O24" s="47">
        <f t="shared" si="1"/>
        <v>0</v>
      </c>
      <c r="P24" s="9"/>
    </row>
    <row r="25" spans="1:16" ht="15.75">
      <c r="A25" s="28" t="s">
        <v>26</v>
      </c>
      <c r="B25" s="29"/>
      <c r="C25" s="30"/>
      <c r="D25" s="31">
        <f>SUM(D26:D34)</f>
        <v>0</v>
      </c>
      <c r="E25" s="31">
        <f aca="true" t="shared" si="5" ref="E25:M25">SUM(E26:E34)</f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0</v>
      </c>
      <c r="O25" s="43">
        <f t="shared" si="1"/>
        <v>0</v>
      </c>
      <c r="P25" s="10"/>
    </row>
    <row r="26" spans="1:16" ht="15">
      <c r="A26" s="12"/>
      <c r="B26" s="44">
        <v>531</v>
      </c>
      <c r="C26" s="20" t="s">
        <v>84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0</v>
      </c>
      <c r="O26" s="47">
        <f t="shared" si="1"/>
        <v>0</v>
      </c>
      <c r="P26" s="9"/>
    </row>
    <row r="27" spans="1:16" ht="15">
      <c r="A27" s="12"/>
      <c r="B27" s="44">
        <v>532</v>
      </c>
      <c r="C27" s="20" t="s">
        <v>85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0</v>
      </c>
      <c r="O27" s="47">
        <f t="shared" si="1"/>
        <v>0</v>
      </c>
      <c r="P27" s="9"/>
    </row>
    <row r="28" spans="1:16" ht="15">
      <c r="A28" s="12"/>
      <c r="B28" s="44">
        <v>533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4">SUM(D28:M28)</f>
        <v>0</v>
      </c>
      <c r="O28" s="47">
        <f t="shared" si="1"/>
        <v>0</v>
      </c>
      <c r="P28" s="9"/>
    </row>
    <row r="29" spans="1:16" ht="15">
      <c r="A29" s="12"/>
      <c r="B29" s="44">
        <v>534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0</v>
      </c>
      <c r="O29" s="47">
        <f t="shared" si="1"/>
        <v>0</v>
      </c>
      <c r="P29" s="9"/>
    </row>
    <row r="30" spans="1:16" ht="15">
      <c r="A30" s="12"/>
      <c r="B30" s="44">
        <v>535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0</v>
      </c>
      <c r="O30" s="47">
        <f t="shared" si="1"/>
        <v>0</v>
      </c>
      <c r="P30" s="9"/>
    </row>
    <row r="31" spans="1:16" ht="15">
      <c r="A31" s="12"/>
      <c r="B31" s="44">
        <v>536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0</v>
      </c>
      <c r="O31" s="47">
        <f t="shared" si="1"/>
        <v>0</v>
      </c>
      <c r="P31" s="9"/>
    </row>
    <row r="32" spans="1:16" ht="15">
      <c r="A32" s="12"/>
      <c r="B32" s="44">
        <v>537</v>
      </c>
      <c r="C32" s="20" t="s">
        <v>48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0</v>
      </c>
      <c r="O32" s="47">
        <f t="shared" si="1"/>
        <v>0</v>
      </c>
      <c r="P32" s="9"/>
    </row>
    <row r="33" spans="1:16" ht="15">
      <c r="A33" s="12"/>
      <c r="B33" s="44">
        <v>538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0</v>
      </c>
      <c r="O33" s="47">
        <f t="shared" si="1"/>
        <v>0</v>
      </c>
      <c r="P33" s="9"/>
    </row>
    <row r="34" spans="1:16" ht="15">
      <c r="A34" s="12"/>
      <c r="B34" s="44">
        <v>539</v>
      </c>
      <c r="C34" s="20" t="s">
        <v>30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0</v>
      </c>
      <c r="O34" s="47">
        <f t="shared" si="1"/>
        <v>0</v>
      </c>
      <c r="P34" s="9"/>
    </row>
    <row r="35" spans="1:16" ht="15.75">
      <c r="A35" s="28" t="s">
        <v>31</v>
      </c>
      <c r="B35" s="29"/>
      <c r="C35" s="30"/>
      <c r="D35" s="31">
        <f>SUM(D36:D41)</f>
        <v>0</v>
      </c>
      <c r="E35" s="31">
        <f aca="true" t="shared" si="7" ref="E35:M35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 t="shared" si="7"/>
        <v>0</v>
      </c>
      <c r="M35" s="31">
        <f t="shared" si="7"/>
        <v>0</v>
      </c>
      <c r="N35" s="31">
        <f aca="true" t="shared" si="8" ref="N35:N49">SUM(D35:M35)</f>
        <v>0</v>
      </c>
      <c r="O35" s="43">
        <f t="shared" si="1"/>
        <v>0</v>
      </c>
      <c r="P35" s="10"/>
    </row>
    <row r="36" spans="1:16" ht="15">
      <c r="A36" s="12"/>
      <c r="B36" s="44">
        <v>541</v>
      </c>
      <c r="C36" s="20" t="s">
        <v>32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0</v>
      </c>
      <c r="O36" s="47">
        <f t="shared" si="1"/>
        <v>0</v>
      </c>
      <c r="P36" s="9"/>
    </row>
    <row r="37" spans="1:16" ht="15">
      <c r="A37" s="12"/>
      <c r="B37" s="44">
        <v>542</v>
      </c>
      <c r="C37" s="20" t="s">
        <v>87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0</v>
      </c>
      <c r="O37" s="47">
        <f t="shared" si="1"/>
        <v>0</v>
      </c>
      <c r="P37" s="9"/>
    </row>
    <row r="38" spans="1:16" ht="15">
      <c r="A38" s="12"/>
      <c r="B38" s="44">
        <v>543</v>
      </c>
      <c r="C38" s="20" t="s">
        <v>88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0</v>
      </c>
      <c r="O38" s="47">
        <f t="shared" si="1"/>
        <v>0</v>
      </c>
      <c r="P38" s="9"/>
    </row>
    <row r="39" spans="1:16" ht="15">
      <c r="A39" s="12"/>
      <c r="B39" s="44">
        <v>544</v>
      </c>
      <c r="C39" s="20" t="s">
        <v>89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0</v>
      </c>
      <c r="O39" s="47">
        <f t="shared" si="1"/>
        <v>0</v>
      </c>
      <c r="P39" s="9"/>
    </row>
    <row r="40" spans="1:16" ht="15">
      <c r="A40" s="12"/>
      <c r="B40" s="44">
        <v>545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0</v>
      </c>
      <c r="O40" s="47">
        <f t="shared" si="1"/>
        <v>0</v>
      </c>
      <c r="P40" s="9"/>
    </row>
    <row r="41" spans="1:16" ht="15">
      <c r="A41" s="12"/>
      <c r="B41" s="44">
        <v>549</v>
      </c>
      <c r="C41" s="20" t="s">
        <v>61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0</v>
      </c>
      <c r="O41" s="47">
        <f t="shared" si="1"/>
        <v>0</v>
      </c>
      <c r="P41" s="9"/>
    </row>
    <row r="42" spans="1:16" ht="15.75">
      <c r="A42" s="28" t="s">
        <v>33</v>
      </c>
      <c r="B42" s="29"/>
      <c r="C42" s="30"/>
      <c r="D42" s="31">
        <f>SUM(D43:D47)</f>
        <v>0</v>
      </c>
      <c r="E42" s="31">
        <f aca="true" t="shared" si="9" ref="E42:M42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 t="shared" si="9"/>
        <v>0</v>
      </c>
      <c r="M42" s="31">
        <f t="shared" si="9"/>
        <v>0</v>
      </c>
      <c r="N42" s="31">
        <f t="shared" si="8"/>
        <v>0</v>
      </c>
      <c r="O42" s="43">
        <f t="shared" si="1"/>
        <v>0</v>
      </c>
      <c r="P42" s="10"/>
    </row>
    <row r="43" spans="1:16" ht="15">
      <c r="A43" s="13"/>
      <c r="B43" s="45">
        <v>551</v>
      </c>
      <c r="C43" s="21" t="s">
        <v>91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0</v>
      </c>
      <c r="O43" s="47">
        <f t="shared" si="1"/>
        <v>0</v>
      </c>
      <c r="P43" s="9"/>
    </row>
    <row r="44" spans="1:16" ht="15">
      <c r="A44" s="13"/>
      <c r="B44" s="45">
        <v>552</v>
      </c>
      <c r="C44" s="21" t="s">
        <v>34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0</v>
      </c>
      <c r="O44" s="47">
        <f t="shared" si="1"/>
        <v>0</v>
      </c>
      <c r="P44" s="9"/>
    </row>
    <row r="45" spans="1:16" ht="15">
      <c r="A45" s="13"/>
      <c r="B45" s="45">
        <v>553</v>
      </c>
      <c r="C45" s="21" t="s">
        <v>92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0</v>
      </c>
      <c r="O45" s="47">
        <f t="shared" si="1"/>
        <v>0</v>
      </c>
      <c r="P45" s="9"/>
    </row>
    <row r="46" spans="1:16" ht="15">
      <c r="A46" s="13"/>
      <c r="B46" s="45">
        <v>554</v>
      </c>
      <c r="C46" s="21" t="s">
        <v>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0</v>
      </c>
      <c r="O46" s="47">
        <f t="shared" si="1"/>
        <v>0</v>
      </c>
      <c r="P46" s="9"/>
    </row>
    <row r="47" spans="1:16" ht="15">
      <c r="A47" s="13"/>
      <c r="B47" s="45">
        <v>559</v>
      </c>
      <c r="C47" s="21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0</v>
      </c>
      <c r="O47" s="47">
        <f t="shared" si="1"/>
        <v>0</v>
      </c>
      <c r="P47" s="9"/>
    </row>
    <row r="48" spans="1:16" ht="15.75">
      <c r="A48" s="28" t="s">
        <v>36</v>
      </c>
      <c r="B48" s="29"/>
      <c r="C48" s="30"/>
      <c r="D48" s="31">
        <f>SUM(D49:D54)</f>
        <v>0</v>
      </c>
      <c r="E48" s="31">
        <f aca="true" t="shared" si="10" ref="E48:M48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8"/>
        <v>0</v>
      </c>
      <c r="O48" s="43">
        <f t="shared" si="1"/>
        <v>0</v>
      </c>
      <c r="P48" s="10"/>
    </row>
    <row r="49" spans="1:16" ht="15">
      <c r="A49" s="12"/>
      <c r="B49" s="44">
        <v>561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0</v>
      </c>
      <c r="O49" s="47">
        <f t="shared" si="1"/>
        <v>0</v>
      </c>
      <c r="P49" s="9"/>
    </row>
    <row r="50" spans="1:16" ht="15">
      <c r="A50" s="12"/>
      <c r="B50" s="44">
        <v>562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1" ref="N50:N62">SUM(D50:M50)</f>
        <v>0</v>
      </c>
      <c r="O50" s="47">
        <f t="shared" si="1"/>
        <v>0</v>
      </c>
      <c r="P50" s="9"/>
    </row>
    <row r="51" spans="1:16" ht="15">
      <c r="A51" s="12"/>
      <c r="B51" s="44">
        <v>563</v>
      </c>
      <c r="C51" s="20" t="s">
        <v>96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0</v>
      </c>
      <c r="O51" s="47">
        <f t="shared" si="1"/>
        <v>0</v>
      </c>
      <c r="P51" s="9"/>
    </row>
    <row r="52" spans="1:16" ht="15">
      <c r="A52" s="12"/>
      <c r="B52" s="44">
        <v>564</v>
      </c>
      <c r="C52" s="20" t="s">
        <v>37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0</v>
      </c>
      <c r="O52" s="47">
        <f t="shared" si="1"/>
        <v>0</v>
      </c>
      <c r="P52" s="9"/>
    </row>
    <row r="53" spans="1:16" ht="15">
      <c r="A53" s="12"/>
      <c r="B53" s="44">
        <v>565</v>
      </c>
      <c r="C53" s="20" t="s">
        <v>97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0</v>
      </c>
      <c r="O53" s="47">
        <f t="shared" si="1"/>
        <v>0</v>
      </c>
      <c r="P53" s="9"/>
    </row>
    <row r="54" spans="1:16" ht="15">
      <c r="A54" s="12"/>
      <c r="B54" s="44">
        <v>569</v>
      </c>
      <c r="C54" s="20" t="s">
        <v>98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0</v>
      </c>
      <c r="O54" s="47">
        <f t="shared" si="1"/>
        <v>0</v>
      </c>
      <c r="P54" s="9"/>
    </row>
    <row r="55" spans="1:16" ht="15.75">
      <c r="A55" s="28" t="s">
        <v>38</v>
      </c>
      <c r="B55" s="29"/>
      <c r="C55" s="30"/>
      <c r="D55" s="31">
        <f>SUM(D56:D62)</f>
        <v>0</v>
      </c>
      <c r="E55" s="31">
        <f aca="true" t="shared" si="12" ref="E55:M55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 t="shared" si="12"/>
        <v>0</v>
      </c>
      <c r="M55" s="31">
        <f t="shared" si="12"/>
        <v>0</v>
      </c>
      <c r="N55" s="31">
        <f>SUM(D55:M55)</f>
        <v>0</v>
      </c>
      <c r="O55" s="43">
        <f t="shared" si="1"/>
        <v>0</v>
      </c>
      <c r="P55" s="9"/>
    </row>
    <row r="56" spans="1:16" ht="15">
      <c r="A56" s="12"/>
      <c r="B56" s="44">
        <v>571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0</v>
      </c>
      <c r="O56" s="47">
        <f t="shared" si="1"/>
        <v>0</v>
      </c>
      <c r="P56" s="9"/>
    </row>
    <row r="57" spans="1:16" ht="15">
      <c r="A57" s="12"/>
      <c r="B57" s="44">
        <v>572</v>
      </c>
      <c r="C57" s="20" t="s">
        <v>39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0</v>
      </c>
      <c r="O57" s="47">
        <f t="shared" si="1"/>
        <v>0</v>
      </c>
      <c r="P57" s="9"/>
    </row>
    <row r="58" spans="1:16" ht="15">
      <c r="A58" s="12"/>
      <c r="B58" s="44">
        <v>573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0</v>
      </c>
      <c r="O58" s="47">
        <f t="shared" si="1"/>
        <v>0</v>
      </c>
      <c r="P58" s="9"/>
    </row>
    <row r="59" spans="1:16" ht="15">
      <c r="A59" s="12"/>
      <c r="B59" s="44">
        <v>574</v>
      </c>
      <c r="C59" s="20" t="s">
        <v>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0</v>
      </c>
      <c r="O59" s="47">
        <f t="shared" si="1"/>
        <v>0</v>
      </c>
      <c r="P59" s="9"/>
    </row>
    <row r="60" spans="1:16" ht="15">
      <c r="A60" s="12"/>
      <c r="B60" s="44">
        <v>575</v>
      </c>
      <c r="C60" s="20" t="s">
        <v>100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0</v>
      </c>
      <c r="O60" s="47">
        <f t="shared" si="1"/>
        <v>0</v>
      </c>
      <c r="P60" s="9"/>
    </row>
    <row r="61" spans="1:16" ht="15">
      <c r="A61" s="12"/>
      <c r="B61" s="44">
        <v>578</v>
      </c>
      <c r="C61" s="20" t="s">
        <v>101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0</v>
      </c>
      <c r="O61" s="47">
        <f t="shared" si="1"/>
        <v>0</v>
      </c>
      <c r="P61" s="9"/>
    </row>
    <row r="62" spans="1:16" ht="15">
      <c r="A62" s="12"/>
      <c r="B62" s="44">
        <v>579</v>
      </c>
      <c r="C62" s="20" t="s">
        <v>102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0</v>
      </c>
      <c r="O62" s="47">
        <f t="shared" si="1"/>
        <v>0</v>
      </c>
      <c r="P62" s="9"/>
    </row>
    <row r="63" spans="1:16" ht="15.75">
      <c r="A63" s="28" t="s">
        <v>43</v>
      </c>
      <c r="B63" s="29"/>
      <c r="C63" s="30"/>
      <c r="D63" s="31">
        <f>SUM(D64:D74)</f>
        <v>0</v>
      </c>
      <c r="E63" s="31">
        <f aca="true" t="shared" si="13" ref="E63:M6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 t="shared" si="13"/>
        <v>0</v>
      </c>
      <c r="M63" s="31">
        <f t="shared" si="13"/>
        <v>0</v>
      </c>
      <c r="N63" s="31">
        <f>SUM(D63:M63)</f>
        <v>0</v>
      </c>
      <c r="O63" s="43">
        <f t="shared" si="1"/>
        <v>0</v>
      </c>
      <c r="P63" s="9"/>
    </row>
    <row r="64" spans="1:16" ht="15">
      <c r="A64" s="12"/>
      <c r="B64" s="44">
        <v>581</v>
      </c>
      <c r="C64" s="20" t="s">
        <v>41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0</v>
      </c>
      <c r="O64" s="47">
        <f t="shared" si="1"/>
        <v>0</v>
      </c>
      <c r="P64" s="9"/>
    </row>
    <row r="65" spans="1:16" ht="15">
      <c r="A65" s="12"/>
      <c r="B65" s="44">
        <v>583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aca="true" t="shared" si="14" ref="N65:N74">SUM(D65:M65)</f>
        <v>0</v>
      </c>
      <c r="O65" s="47">
        <f t="shared" si="1"/>
        <v>0</v>
      </c>
      <c r="P65" s="9"/>
    </row>
    <row r="66" spans="1:16" ht="15">
      <c r="A66" s="12"/>
      <c r="B66" s="44">
        <v>584</v>
      </c>
      <c r="C66" s="20" t="s">
        <v>104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0</v>
      </c>
      <c r="O66" s="47">
        <f t="shared" si="1"/>
        <v>0</v>
      </c>
      <c r="P66" s="9"/>
    </row>
    <row r="67" spans="1:16" ht="15">
      <c r="A67" s="12"/>
      <c r="B67" s="44">
        <v>585</v>
      </c>
      <c r="C67" s="20" t="s">
        <v>105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0</v>
      </c>
      <c r="O67" s="47">
        <f t="shared" si="1"/>
        <v>0</v>
      </c>
      <c r="P67" s="9"/>
    </row>
    <row r="68" spans="1:16" ht="15">
      <c r="A68" s="12"/>
      <c r="B68" s="44">
        <v>586</v>
      </c>
      <c r="C68" s="20" t="s">
        <v>106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0</v>
      </c>
      <c r="O68" s="47">
        <f t="shared" si="1"/>
        <v>0</v>
      </c>
      <c r="P68" s="9"/>
    </row>
    <row r="69" spans="1:16" ht="15">
      <c r="A69" s="12"/>
      <c r="B69" s="44">
        <v>587</v>
      </c>
      <c r="C69" s="20" t="s">
        <v>107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0</v>
      </c>
      <c r="O69" s="47">
        <f aca="true" t="shared" si="15" ref="O69:O75">(N69/O$77)</f>
        <v>0</v>
      </c>
      <c r="P69" s="9"/>
    </row>
    <row r="70" spans="1:16" ht="15">
      <c r="A70" s="12"/>
      <c r="B70" s="44">
        <v>588</v>
      </c>
      <c r="C70" s="20" t="s">
        <v>108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0</v>
      </c>
      <c r="O70" s="47">
        <f t="shared" si="15"/>
        <v>0</v>
      </c>
      <c r="P70" s="9"/>
    </row>
    <row r="71" spans="1:16" ht="15">
      <c r="A71" s="12"/>
      <c r="B71" s="44">
        <v>590</v>
      </c>
      <c r="C71" s="20" t="s">
        <v>49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0</v>
      </c>
      <c r="O71" s="47">
        <f t="shared" si="15"/>
        <v>0</v>
      </c>
      <c r="P71" s="9"/>
    </row>
    <row r="72" spans="1:16" ht="15">
      <c r="A72" s="12"/>
      <c r="B72" s="44">
        <v>591</v>
      </c>
      <c r="C72" s="20" t="s">
        <v>42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0</v>
      </c>
      <c r="O72" s="47">
        <f t="shared" si="15"/>
        <v>0</v>
      </c>
      <c r="P72" s="9"/>
    </row>
    <row r="73" spans="1:16" ht="15">
      <c r="A73" s="12"/>
      <c r="B73" s="44">
        <v>592</v>
      </c>
      <c r="C73" s="20" t="s">
        <v>109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0</v>
      </c>
      <c r="O73" s="47">
        <f t="shared" si="15"/>
        <v>0</v>
      </c>
      <c r="P73" s="9"/>
    </row>
    <row r="74" spans="1:16" ht="15.75" thickBot="1">
      <c r="A74" s="12"/>
      <c r="B74" s="44">
        <v>593</v>
      </c>
      <c r="C74" s="20" t="s">
        <v>110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0</v>
      </c>
      <c r="O74" s="47">
        <f t="shared" si="15"/>
        <v>0</v>
      </c>
      <c r="P74" s="9"/>
    </row>
    <row r="75" spans="1:119" ht="16.5" thickBot="1">
      <c r="A75" s="14" t="s">
        <v>10</v>
      </c>
      <c r="B75" s="23"/>
      <c r="C75" s="22"/>
      <c r="D75" s="15">
        <f>SUM(D5,D15,D25,D35,D42,D48,D55,D63)</f>
        <v>0</v>
      </c>
      <c r="E75" s="15">
        <f>SUM(E5,E15,E25,E35,E42,E48,E55,E63)</f>
        <v>0</v>
      </c>
      <c r="F75" s="15">
        <f aca="true" t="shared" si="16" ref="F75:M75">SUM(F5,F15,F25,F35,F42,F48,F55,F63)</f>
        <v>0</v>
      </c>
      <c r="G75" s="15">
        <f t="shared" si="16"/>
        <v>0</v>
      </c>
      <c r="H75" s="15">
        <f t="shared" si="16"/>
        <v>0</v>
      </c>
      <c r="I75" s="15">
        <f t="shared" si="16"/>
        <v>0</v>
      </c>
      <c r="J75" s="15">
        <f t="shared" si="16"/>
        <v>0</v>
      </c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>SUM(D75:M75)</f>
        <v>0</v>
      </c>
      <c r="O75" s="37">
        <f t="shared" si="15"/>
        <v>0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93" t="s">
        <v>111</v>
      </c>
      <c r="M77" s="93"/>
      <c r="N77" s="93"/>
      <c r="O77" s="41">
        <v>1714</v>
      </c>
    </row>
    <row r="78" spans="1:15" ht="15">
      <c r="A78" s="94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6"/>
    </row>
    <row r="79" spans="1:15" ht="15.75" customHeight="1" thickBot="1">
      <c r="A79" s="97" t="s">
        <v>51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9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601040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6">SUM(D5:M5)</f>
        <v>601040</v>
      </c>
      <c r="O5" s="32">
        <f aca="true" t="shared" si="2" ref="O5:O28">(N5/O$30)</f>
        <v>360.5518896220756</v>
      </c>
      <c r="P5" s="6"/>
    </row>
    <row r="6" spans="1:16" ht="15">
      <c r="A6" s="12"/>
      <c r="B6" s="44">
        <v>511</v>
      </c>
      <c r="C6" s="20" t="s">
        <v>19</v>
      </c>
      <c r="D6" s="46">
        <v>116088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116088</v>
      </c>
      <c r="O6" s="47">
        <f t="shared" si="2"/>
        <v>69.63887222555489</v>
      </c>
      <c r="P6" s="9"/>
    </row>
    <row r="7" spans="1:16" ht="15">
      <c r="A7" s="12"/>
      <c r="B7" s="44">
        <v>512</v>
      </c>
      <c r="C7" s="20" t="s">
        <v>20</v>
      </c>
      <c r="D7" s="46">
        <v>108132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108132</v>
      </c>
      <c r="O7" s="47">
        <f t="shared" si="2"/>
        <v>64.86622675464908</v>
      </c>
      <c r="P7" s="9"/>
    </row>
    <row r="8" spans="1:16" ht="15">
      <c r="A8" s="12"/>
      <c r="B8" s="44">
        <v>513</v>
      </c>
      <c r="C8" s="20" t="s">
        <v>21</v>
      </c>
      <c r="D8" s="46">
        <v>348460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348460</v>
      </c>
      <c r="O8" s="47">
        <f t="shared" si="2"/>
        <v>209.03419316136774</v>
      </c>
      <c r="P8" s="9"/>
    </row>
    <row r="9" spans="1:16" ht="15">
      <c r="A9" s="12"/>
      <c r="B9" s="44">
        <v>517</v>
      </c>
      <c r="C9" s="20" t="s">
        <v>58</v>
      </c>
      <c r="D9" s="46">
        <v>28360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28360</v>
      </c>
      <c r="O9" s="47">
        <f t="shared" si="2"/>
        <v>17.0125974805039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SUM(D11:D12)</f>
        <v>389333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389333</v>
      </c>
      <c r="O10" s="43">
        <f t="shared" si="2"/>
        <v>233.55308938212357</v>
      </c>
      <c r="P10" s="10"/>
    </row>
    <row r="11" spans="1:16" ht="15">
      <c r="A11" s="12"/>
      <c r="B11" s="44">
        <v>521</v>
      </c>
      <c r="C11" s="20" t="s">
        <v>24</v>
      </c>
      <c r="D11" s="46">
        <v>375967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375967</v>
      </c>
      <c r="O11" s="47">
        <f t="shared" si="2"/>
        <v>225.53509298140372</v>
      </c>
      <c r="P11" s="9"/>
    </row>
    <row r="12" spans="1:16" ht="15">
      <c r="A12" s="12"/>
      <c r="B12" s="44">
        <v>524</v>
      </c>
      <c r="C12" s="20" t="s">
        <v>47</v>
      </c>
      <c r="D12" s="46">
        <v>13366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13366</v>
      </c>
      <c r="O12" s="47">
        <f t="shared" si="2"/>
        <v>8.017996400719856</v>
      </c>
      <c r="P12" s="9"/>
    </row>
    <row r="13" spans="1:16" ht="15.75">
      <c r="A13" s="28" t="s">
        <v>26</v>
      </c>
      <c r="B13" s="29"/>
      <c r="C13" s="30"/>
      <c r="D13" s="31">
        <f aca="true" t="shared" si="4" ref="D13:M13">SUM(D14:D16)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1766190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1766190</v>
      </c>
      <c r="O13" s="43">
        <f t="shared" si="2"/>
        <v>1059.502099580084</v>
      </c>
      <c r="P13" s="10"/>
    </row>
    <row r="14" spans="1:16" ht="15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768410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768410</v>
      </c>
      <c r="O14" s="47">
        <f t="shared" si="2"/>
        <v>460.95380923815236</v>
      </c>
      <c r="P14" s="9"/>
    </row>
    <row r="15" spans="1:16" ht="15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161951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161951</v>
      </c>
      <c r="O15" s="47">
        <f t="shared" si="2"/>
        <v>97.15116976604679</v>
      </c>
      <c r="P15" s="9"/>
    </row>
    <row r="16" spans="1:16" ht="15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835829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835829</v>
      </c>
      <c r="O16" s="47">
        <f t="shared" si="2"/>
        <v>501.3971205758848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SUM(D18:D19)</f>
        <v>158447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aca="true" t="shared" si="6" ref="N17:N22">SUM(D17:M17)</f>
        <v>158447</v>
      </c>
      <c r="O17" s="43">
        <f t="shared" si="2"/>
        <v>95.0491901619676</v>
      </c>
      <c r="P17" s="10"/>
    </row>
    <row r="18" spans="1:16" ht="15">
      <c r="A18" s="12"/>
      <c r="B18" s="44">
        <v>541</v>
      </c>
      <c r="C18" s="20" t="s">
        <v>68</v>
      </c>
      <c r="D18" s="46">
        <v>95477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95477</v>
      </c>
      <c r="O18" s="47">
        <f t="shared" si="2"/>
        <v>57.2747450509898</v>
      </c>
      <c r="P18" s="9"/>
    </row>
    <row r="19" spans="1:16" ht="15">
      <c r="A19" s="12"/>
      <c r="B19" s="44">
        <v>549</v>
      </c>
      <c r="C19" s="20" t="s">
        <v>115</v>
      </c>
      <c r="D19" s="46">
        <v>62970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62970</v>
      </c>
      <c r="O19" s="47">
        <f t="shared" si="2"/>
        <v>37.7744451109778</v>
      </c>
      <c r="P19" s="9"/>
    </row>
    <row r="20" spans="1:16" ht="15.75">
      <c r="A20" s="28" t="s">
        <v>33</v>
      </c>
      <c r="B20" s="29"/>
      <c r="C20" s="30"/>
      <c r="D20" s="31">
        <f aca="true" t="shared" si="7" ref="D20:M20">SUM(D21:D21)</f>
        <v>119081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119081</v>
      </c>
      <c r="O20" s="43">
        <f t="shared" si="2"/>
        <v>71.43431313737253</v>
      </c>
      <c r="P20" s="10"/>
    </row>
    <row r="21" spans="1:16" ht="15">
      <c r="A21" s="13"/>
      <c r="B21" s="45">
        <v>552</v>
      </c>
      <c r="C21" s="21" t="s">
        <v>34</v>
      </c>
      <c r="D21" s="46">
        <v>119081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119081</v>
      </c>
      <c r="O21" s="47">
        <f t="shared" si="2"/>
        <v>71.43431313737253</v>
      </c>
      <c r="P21" s="9"/>
    </row>
    <row r="22" spans="1:16" ht="15.75">
      <c r="A22" s="28" t="s">
        <v>36</v>
      </c>
      <c r="B22" s="29"/>
      <c r="C22" s="30"/>
      <c r="D22" s="31">
        <f aca="true" t="shared" si="8" ref="D22:M22">SUM(D23:D23)</f>
        <v>5274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5274</v>
      </c>
      <c r="O22" s="43">
        <f t="shared" si="2"/>
        <v>3.16376724655069</v>
      </c>
      <c r="P22" s="10"/>
    </row>
    <row r="23" spans="1:16" ht="15">
      <c r="A23" s="12"/>
      <c r="B23" s="44">
        <v>569</v>
      </c>
      <c r="C23" s="20" t="s">
        <v>98</v>
      </c>
      <c r="D23" s="46">
        <v>5274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9" ref="N23:N28">SUM(D23:M23)</f>
        <v>5274</v>
      </c>
      <c r="O23" s="47">
        <f t="shared" si="2"/>
        <v>3.16376724655069</v>
      </c>
      <c r="P23" s="9"/>
    </row>
    <row r="24" spans="1:16" ht="15.75">
      <c r="A24" s="28" t="s">
        <v>38</v>
      </c>
      <c r="B24" s="29"/>
      <c r="C24" s="30"/>
      <c r="D24" s="31">
        <f aca="true" t="shared" si="10" ref="D24:M24">SUM(D25:D25)</f>
        <v>46758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0</v>
      </c>
      <c r="N24" s="31">
        <f t="shared" si="9"/>
        <v>46758</v>
      </c>
      <c r="O24" s="43">
        <f t="shared" si="2"/>
        <v>28.049190161967605</v>
      </c>
      <c r="P24" s="9"/>
    </row>
    <row r="25" spans="1:16" ht="15">
      <c r="A25" s="12"/>
      <c r="B25" s="44">
        <v>572</v>
      </c>
      <c r="C25" s="20" t="s">
        <v>69</v>
      </c>
      <c r="D25" s="46">
        <v>46758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9"/>
        <v>46758</v>
      </c>
      <c r="O25" s="47">
        <f t="shared" si="2"/>
        <v>28.049190161967605</v>
      </c>
      <c r="P25" s="9"/>
    </row>
    <row r="26" spans="1:16" ht="15.75">
      <c r="A26" s="28" t="s">
        <v>70</v>
      </c>
      <c r="B26" s="29"/>
      <c r="C26" s="30"/>
      <c r="D26" s="31">
        <f aca="true" t="shared" si="11" ref="D26:M26">SUM(D27:D27)</f>
        <v>0</v>
      </c>
      <c r="E26" s="31">
        <f t="shared" si="11"/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2460239</v>
      </c>
      <c r="J26" s="31">
        <f t="shared" si="11"/>
        <v>0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9"/>
        <v>2460239</v>
      </c>
      <c r="O26" s="43">
        <f t="shared" si="2"/>
        <v>1475.8482303539292</v>
      </c>
      <c r="P26" s="9"/>
    </row>
    <row r="27" spans="1:16" ht="15.75" thickBot="1">
      <c r="A27" s="12"/>
      <c r="B27" s="44">
        <v>581</v>
      </c>
      <c r="C27" s="20" t="s">
        <v>71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2460239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2460239</v>
      </c>
      <c r="O27" s="47">
        <f t="shared" si="2"/>
        <v>1475.8482303539292</v>
      </c>
      <c r="P27" s="9"/>
    </row>
    <row r="28" spans="1:119" ht="16.5" thickBot="1">
      <c r="A28" s="14" t="s">
        <v>10</v>
      </c>
      <c r="B28" s="23"/>
      <c r="C28" s="22"/>
      <c r="D28" s="15">
        <f aca="true" t="shared" si="12" ref="D28:M28">SUM(D5,D10,D13,D17,D20,D22,D24,D26)</f>
        <v>1319933</v>
      </c>
      <c r="E28" s="15">
        <f t="shared" si="12"/>
        <v>0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4226429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0</v>
      </c>
      <c r="N28" s="15">
        <f t="shared" si="9"/>
        <v>5546362</v>
      </c>
      <c r="O28" s="37">
        <f t="shared" si="2"/>
        <v>3327.151769646071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125</v>
      </c>
      <c r="M30" s="93"/>
      <c r="N30" s="93"/>
      <c r="O30" s="41">
        <v>1667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608783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608783</v>
      </c>
      <c r="O5" s="32">
        <f aca="true" t="shared" si="2" ref="O5:O25">(N5/O$27)</f>
        <v>367.6225845410628</v>
      </c>
      <c r="P5" s="6"/>
    </row>
    <row r="6" spans="1:16" ht="15">
      <c r="A6" s="12"/>
      <c r="B6" s="44">
        <v>511</v>
      </c>
      <c r="C6" s="20" t="s">
        <v>19</v>
      </c>
      <c r="D6" s="46">
        <v>49842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49842</v>
      </c>
      <c r="O6" s="47">
        <f t="shared" si="2"/>
        <v>30.097826086956523</v>
      </c>
      <c r="P6" s="9"/>
    </row>
    <row r="7" spans="1:16" ht="15">
      <c r="A7" s="12"/>
      <c r="B7" s="44">
        <v>512</v>
      </c>
      <c r="C7" s="20" t="s">
        <v>20</v>
      </c>
      <c r="D7" s="46">
        <v>92885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92885</v>
      </c>
      <c r="O7" s="47">
        <f t="shared" si="2"/>
        <v>56.08997584541063</v>
      </c>
      <c r="P7" s="9"/>
    </row>
    <row r="8" spans="1:16" ht="15">
      <c r="A8" s="12"/>
      <c r="B8" s="44">
        <v>513</v>
      </c>
      <c r="C8" s="20" t="s">
        <v>21</v>
      </c>
      <c r="D8" s="46">
        <v>441438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441438</v>
      </c>
      <c r="O8" s="47">
        <f t="shared" si="2"/>
        <v>266.5688405797101</v>
      </c>
      <c r="P8" s="9"/>
    </row>
    <row r="9" spans="1:16" ht="15">
      <c r="A9" s="12"/>
      <c r="B9" s="44">
        <v>517</v>
      </c>
      <c r="C9" s="20" t="s">
        <v>58</v>
      </c>
      <c r="D9" s="46">
        <v>24618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24618</v>
      </c>
      <c r="O9" s="47">
        <f t="shared" si="2"/>
        <v>14.865942028985508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SUM(D11:D12)</f>
        <v>371696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371696</v>
      </c>
      <c r="O10" s="43">
        <f t="shared" si="2"/>
        <v>224.45410628019323</v>
      </c>
      <c r="P10" s="10"/>
    </row>
    <row r="11" spans="1:16" ht="15">
      <c r="A11" s="12"/>
      <c r="B11" s="44">
        <v>521</v>
      </c>
      <c r="C11" s="20" t="s">
        <v>24</v>
      </c>
      <c r="D11" s="46">
        <v>357640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357640</v>
      </c>
      <c r="O11" s="47">
        <f t="shared" si="2"/>
        <v>215.96618357487924</v>
      </c>
      <c r="P11" s="9"/>
    </row>
    <row r="12" spans="1:16" ht="15">
      <c r="A12" s="12"/>
      <c r="B12" s="44">
        <v>524</v>
      </c>
      <c r="C12" s="20" t="s">
        <v>47</v>
      </c>
      <c r="D12" s="46">
        <v>14056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14056</v>
      </c>
      <c r="O12" s="47">
        <f t="shared" si="2"/>
        <v>8.48792270531401</v>
      </c>
      <c r="P12" s="9"/>
    </row>
    <row r="13" spans="1:16" ht="15.75">
      <c r="A13" s="28" t="s">
        <v>26</v>
      </c>
      <c r="B13" s="29"/>
      <c r="C13" s="30"/>
      <c r="D13" s="31">
        <f aca="true" t="shared" si="4" ref="D13:M13">SUM(D14:D17)</f>
        <v>94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1357474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1357568</v>
      </c>
      <c r="O13" s="43">
        <f t="shared" si="2"/>
        <v>819.7874396135265</v>
      </c>
      <c r="P13" s="10"/>
    </row>
    <row r="14" spans="1:16" ht="15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653407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653407</v>
      </c>
      <c r="O14" s="47">
        <f t="shared" si="2"/>
        <v>394.56944444444446</v>
      </c>
      <c r="P14" s="9"/>
    </row>
    <row r="15" spans="1:16" ht="15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148388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148388</v>
      </c>
      <c r="O15" s="47">
        <f t="shared" si="2"/>
        <v>89.60628019323671</v>
      </c>
      <c r="P15" s="9"/>
    </row>
    <row r="16" spans="1:16" ht="15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555679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555679</v>
      </c>
      <c r="O16" s="47">
        <f t="shared" si="2"/>
        <v>335.55495169082127</v>
      </c>
      <c r="P16" s="9"/>
    </row>
    <row r="17" spans="1:16" ht="15">
      <c r="A17" s="12"/>
      <c r="B17" s="44">
        <v>539</v>
      </c>
      <c r="C17" s="20" t="s">
        <v>30</v>
      </c>
      <c r="D17" s="46">
        <v>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</v>
      </c>
      <c r="O17" s="47">
        <f t="shared" si="2"/>
        <v>0.05676328502415459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SUM(D19:D20)</f>
        <v>0</v>
      </c>
      <c r="E18" s="31">
        <f t="shared" si="5"/>
        <v>203876</v>
      </c>
      <c r="F18" s="31">
        <f t="shared" si="5"/>
        <v>0</v>
      </c>
      <c r="G18" s="31">
        <f t="shared" si="5"/>
        <v>368979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572855</v>
      </c>
      <c r="O18" s="43">
        <f t="shared" si="2"/>
        <v>345.92693236714973</v>
      </c>
      <c r="P18" s="10"/>
    </row>
    <row r="19" spans="1:16" ht="15">
      <c r="A19" s="12"/>
      <c r="B19" s="44">
        <v>541</v>
      </c>
      <c r="C19" s="20" t="s">
        <v>68</v>
      </c>
      <c r="D19" s="46">
        <v>0</v>
      </c>
      <c r="E19" s="46">
        <v>203876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203876</v>
      </c>
      <c r="O19" s="47">
        <f t="shared" si="2"/>
        <v>123.11352657004831</v>
      </c>
      <c r="P19" s="9"/>
    </row>
    <row r="20" spans="1:16" ht="15">
      <c r="A20" s="12"/>
      <c r="B20" s="44">
        <v>549</v>
      </c>
      <c r="C20" s="20" t="s">
        <v>115</v>
      </c>
      <c r="D20" s="46">
        <v>0</v>
      </c>
      <c r="E20" s="46">
        <v>0</v>
      </c>
      <c r="F20" s="46">
        <v>0</v>
      </c>
      <c r="G20" s="46">
        <v>368979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368979</v>
      </c>
      <c r="O20" s="47">
        <f t="shared" si="2"/>
        <v>222.81340579710144</v>
      </c>
      <c r="P20" s="9"/>
    </row>
    <row r="21" spans="1:16" ht="15.75">
      <c r="A21" s="28" t="s">
        <v>38</v>
      </c>
      <c r="B21" s="29"/>
      <c r="C21" s="30"/>
      <c r="D21" s="31">
        <f aca="true" t="shared" si="6" ref="D21:M21">SUM(D22:D22)</f>
        <v>36754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36754</v>
      </c>
      <c r="O21" s="43">
        <f t="shared" si="2"/>
        <v>22.194444444444443</v>
      </c>
      <c r="P21" s="9"/>
    </row>
    <row r="22" spans="1:16" ht="15">
      <c r="A22" s="12"/>
      <c r="B22" s="44">
        <v>572</v>
      </c>
      <c r="C22" s="20" t="s">
        <v>69</v>
      </c>
      <c r="D22" s="46">
        <v>36754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36754</v>
      </c>
      <c r="O22" s="47">
        <f t="shared" si="2"/>
        <v>22.194444444444443</v>
      </c>
      <c r="P22" s="9"/>
    </row>
    <row r="23" spans="1:16" ht="15.75">
      <c r="A23" s="28" t="s">
        <v>70</v>
      </c>
      <c r="B23" s="29"/>
      <c r="C23" s="30"/>
      <c r="D23" s="31">
        <f aca="true" t="shared" si="7" ref="D23:M23">SUM(D24:D24)</f>
        <v>0</v>
      </c>
      <c r="E23" s="31">
        <f t="shared" si="7"/>
        <v>4188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4188</v>
      </c>
      <c r="O23" s="43">
        <f t="shared" si="2"/>
        <v>2.528985507246377</v>
      </c>
      <c r="P23" s="9"/>
    </row>
    <row r="24" spans="1:16" ht="15.75" thickBot="1">
      <c r="A24" s="12"/>
      <c r="B24" s="44">
        <v>581</v>
      </c>
      <c r="C24" s="20" t="s">
        <v>71</v>
      </c>
      <c r="D24" s="46">
        <v>0</v>
      </c>
      <c r="E24" s="46">
        <v>4188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4188</v>
      </c>
      <c r="O24" s="47">
        <f t="shared" si="2"/>
        <v>2.528985507246377</v>
      </c>
      <c r="P24" s="9"/>
    </row>
    <row r="25" spans="1:119" ht="16.5" thickBot="1">
      <c r="A25" s="14" t="s">
        <v>10</v>
      </c>
      <c r="B25" s="23"/>
      <c r="C25" s="22"/>
      <c r="D25" s="15">
        <f>SUM(D5,D10,D13,D18,D21,D23)</f>
        <v>1017327</v>
      </c>
      <c r="E25" s="15">
        <f aca="true" t="shared" si="8" ref="E25:M25">SUM(E5,E10,E13,E18,E21,E23)</f>
        <v>208064</v>
      </c>
      <c r="F25" s="15">
        <f t="shared" si="8"/>
        <v>0</v>
      </c>
      <c r="G25" s="15">
        <f t="shared" si="8"/>
        <v>368979</v>
      </c>
      <c r="H25" s="15">
        <f t="shared" si="8"/>
        <v>0</v>
      </c>
      <c r="I25" s="15">
        <f t="shared" si="8"/>
        <v>1357474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2951844</v>
      </c>
      <c r="O25" s="37">
        <f t="shared" si="2"/>
        <v>1782.5144927536232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121</v>
      </c>
      <c r="M27" s="93"/>
      <c r="N27" s="93"/>
      <c r="O27" s="41">
        <v>1656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122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527837</v>
      </c>
      <c r="E5" s="26">
        <f t="shared" si="0"/>
        <v>0</v>
      </c>
      <c r="F5" s="26">
        <f t="shared" si="0"/>
        <v>27682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555519</v>
      </c>
      <c r="O5" s="32">
        <f aca="true" t="shared" si="2" ref="O5:O26">(N5/O$28)</f>
        <v>335.4583333333333</v>
      </c>
      <c r="P5" s="6"/>
    </row>
    <row r="6" spans="1:16" ht="15">
      <c r="A6" s="12"/>
      <c r="B6" s="44">
        <v>511</v>
      </c>
      <c r="C6" s="20" t="s">
        <v>19</v>
      </c>
      <c r="D6" s="46">
        <v>80099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80099</v>
      </c>
      <c r="O6" s="47">
        <f t="shared" si="2"/>
        <v>48.368961352657</v>
      </c>
      <c r="P6" s="9"/>
    </row>
    <row r="7" spans="1:16" ht="15">
      <c r="A7" s="12"/>
      <c r="B7" s="44">
        <v>512</v>
      </c>
      <c r="C7" s="20" t="s">
        <v>20</v>
      </c>
      <c r="D7" s="46">
        <v>104180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104180</v>
      </c>
      <c r="O7" s="47">
        <f t="shared" si="2"/>
        <v>62.910628019323674</v>
      </c>
      <c r="P7" s="9"/>
    </row>
    <row r="8" spans="1:16" ht="15">
      <c r="A8" s="12"/>
      <c r="B8" s="44">
        <v>513</v>
      </c>
      <c r="C8" s="20" t="s">
        <v>21</v>
      </c>
      <c r="D8" s="46">
        <v>250470</v>
      </c>
      <c r="E8" s="46">
        <v>0</v>
      </c>
      <c r="F8" s="46">
        <v>27682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278152</v>
      </c>
      <c r="O8" s="47">
        <f t="shared" si="2"/>
        <v>167.96618357487924</v>
      </c>
      <c r="P8" s="9"/>
    </row>
    <row r="9" spans="1:16" ht="15">
      <c r="A9" s="12"/>
      <c r="B9" s="44">
        <v>514</v>
      </c>
      <c r="C9" s="20" t="s">
        <v>22</v>
      </c>
      <c r="D9" s="46">
        <v>78124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78124</v>
      </c>
      <c r="O9" s="47">
        <f t="shared" si="2"/>
        <v>47.17632850241546</v>
      </c>
      <c r="P9" s="9"/>
    </row>
    <row r="10" spans="1:16" ht="15">
      <c r="A10" s="12"/>
      <c r="B10" s="44">
        <v>519</v>
      </c>
      <c r="C10" s="20" t="s">
        <v>118</v>
      </c>
      <c r="D10" s="46">
        <v>14964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14964</v>
      </c>
      <c r="O10" s="47">
        <f t="shared" si="2"/>
        <v>9.03623188405797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SUM(D12:D12)</f>
        <v>395018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395018</v>
      </c>
      <c r="O11" s="43">
        <f t="shared" si="2"/>
        <v>238.53743961352657</v>
      </c>
      <c r="P11" s="10"/>
    </row>
    <row r="12" spans="1:16" ht="15">
      <c r="A12" s="12"/>
      <c r="B12" s="44">
        <v>521</v>
      </c>
      <c r="C12" s="20" t="s">
        <v>24</v>
      </c>
      <c r="D12" s="46">
        <v>395018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395018</v>
      </c>
      <c r="O12" s="47">
        <f t="shared" si="2"/>
        <v>238.53743961352657</v>
      </c>
      <c r="P12" s="9"/>
    </row>
    <row r="13" spans="1:16" ht="15.75">
      <c r="A13" s="28" t="s">
        <v>26</v>
      </c>
      <c r="B13" s="29"/>
      <c r="C13" s="30"/>
      <c r="D13" s="31">
        <f aca="true" t="shared" si="4" ref="D13:M13">SUM(D14:D16)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1102938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1102938</v>
      </c>
      <c r="O13" s="43">
        <f t="shared" si="2"/>
        <v>666.0253623188406</v>
      </c>
      <c r="P13" s="10"/>
    </row>
    <row r="14" spans="1:16" ht="15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508464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508464</v>
      </c>
      <c r="O14" s="47">
        <f t="shared" si="2"/>
        <v>307.04347826086956</v>
      </c>
      <c r="P14" s="9"/>
    </row>
    <row r="15" spans="1:16" ht="15">
      <c r="A15" s="12"/>
      <c r="B15" s="44">
        <v>534</v>
      </c>
      <c r="C15" s="20" t="s">
        <v>67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124216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124216</v>
      </c>
      <c r="O15" s="47">
        <f t="shared" si="2"/>
        <v>75.00966183574879</v>
      </c>
      <c r="P15" s="9"/>
    </row>
    <row r="16" spans="1:16" ht="15">
      <c r="A16" s="12"/>
      <c r="B16" s="44">
        <v>535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470258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470258</v>
      </c>
      <c r="O16" s="47">
        <f t="shared" si="2"/>
        <v>283.97222222222223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SUM(D18:D19)</f>
        <v>0</v>
      </c>
      <c r="E17" s="31">
        <f t="shared" si="5"/>
        <v>458784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458784</v>
      </c>
      <c r="O17" s="43">
        <f t="shared" si="2"/>
        <v>277.04347826086956</v>
      </c>
      <c r="P17" s="10"/>
    </row>
    <row r="18" spans="1:16" ht="15">
      <c r="A18" s="12"/>
      <c r="B18" s="44">
        <v>541</v>
      </c>
      <c r="C18" s="20" t="s">
        <v>68</v>
      </c>
      <c r="D18" s="46">
        <v>0</v>
      </c>
      <c r="E18" s="46">
        <v>137961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137961</v>
      </c>
      <c r="O18" s="47">
        <f t="shared" si="2"/>
        <v>83.30978260869566</v>
      </c>
      <c r="P18" s="9"/>
    </row>
    <row r="19" spans="1:16" ht="15">
      <c r="A19" s="12"/>
      <c r="B19" s="44">
        <v>549</v>
      </c>
      <c r="C19" s="20" t="s">
        <v>115</v>
      </c>
      <c r="D19" s="46">
        <v>0</v>
      </c>
      <c r="E19" s="46">
        <v>320823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320823</v>
      </c>
      <c r="O19" s="47">
        <f t="shared" si="2"/>
        <v>193.7336956521739</v>
      </c>
      <c r="P19" s="9"/>
    </row>
    <row r="20" spans="1:16" ht="15.75">
      <c r="A20" s="28" t="s">
        <v>36</v>
      </c>
      <c r="B20" s="29"/>
      <c r="C20" s="30"/>
      <c r="D20" s="31">
        <f aca="true" t="shared" si="6" ref="D20:M20">SUM(D21:D21)</f>
        <v>11131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11131</v>
      </c>
      <c r="O20" s="43">
        <f t="shared" si="2"/>
        <v>6.721618357487923</v>
      </c>
      <c r="P20" s="10"/>
    </row>
    <row r="21" spans="1:16" ht="15">
      <c r="A21" s="12"/>
      <c r="B21" s="44">
        <v>569</v>
      </c>
      <c r="C21" s="20" t="s">
        <v>98</v>
      </c>
      <c r="D21" s="46">
        <v>11131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11131</v>
      </c>
      <c r="O21" s="47">
        <f t="shared" si="2"/>
        <v>6.721618357487923</v>
      </c>
      <c r="P21" s="9"/>
    </row>
    <row r="22" spans="1:16" ht="15.75">
      <c r="A22" s="28" t="s">
        <v>38</v>
      </c>
      <c r="B22" s="29"/>
      <c r="C22" s="30"/>
      <c r="D22" s="31">
        <f aca="true" t="shared" si="7" ref="D22:M22">SUM(D23:D23)</f>
        <v>142431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142431</v>
      </c>
      <c r="O22" s="43">
        <f t="shared" si="2"/>
        <v>86.0090579710145</v>
      </c>
      <c r="P22" s="9"/>
    </row>
    <row r="23" spans="1:16" ht="15">
      <c r="A23" s="12"/>
      <c r="B23" s="44">
        <v>572</v>
      </c>
      <c r="C23" s="20" t="s">
        <v>69</v>
      </c>
      <c r="D23" s="46">
        <v>142431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142431</v>
      </c>
      <c r="O23" s="47">
        <f t="shared" si="2"/>
        <v>86.0090579710145</v>
      </c>
      <c r="P23" s="9"/>
    </row>
    <row r="24" spans="1:16" ht="15.75">
      <c r="A24" s="28" t="s">
        <v>70</v>
      </c>
      <c r="B24" s="29"/>
      <c r="C24" s="30"/>
      <c r="D24" s="31">
        <f aca="true" t="shared" si="8" ref="D24:M24">SUM(D25:D25)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234000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234000</v>
      </c>
      <c r="O24" s="43">
        <f t="shared" si="2"/>
        <v>141.30434782608697</v>
      </c>
      <c r="P24" s="9"/>
    </row>
    <row r="25" spans="1:16" ht="15.75" thickBot="1">
      <c r="A25" s="12"/>
      <c r="B25" s="44">
        <v>581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234000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234000</v>
      </c>
      <c r="O25" s="47">
        <f t="shared" si="2"/>
        <v>141.30434782608697</v>
      </c>
      <c r="P25" s="9"/>
    </row>
    <row r="26" spans="1:119" ht="16.5" thickBot="1">
      <c r="A26" s="14" t="s">
        <v>10</v>
      </c>
      <c r="B26" s="23"/>
      <c r="C26" s="22"/>
      <c r="D26" s="15">
        <f>SUM(D5,D11,D13,D17,D20,D22,D24)</f>
        <v>1076417</v>
      </c>
      <c r="E26" s="15">
        <f aca="true" t="shared" si="9" ref="E26:M26">SUM(E5,E11,E13,E17,E20,E22,E24)</f>
        <v>458784</v>
      </c>
      <c r="F26" s="15">
        <f t="shared" si="9"/>
        <v>27682</v>
      </c>
      <c r="G26" s="15">
        <f t="shared" si="9"/>
        <v>0</v>
      </c>
      <c r="H26" s="15">
        <f t="shared" si="9"/>
        <v>0</v>
      </c>
      <c r="I26" s="15">
        <f t="shared" si="9"/>
        <v>1336938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2899821</v>
      </c>
      <c r="O26" s="37">
        <f t="shared" si="2"/>
        <v>1751.0996376811595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123</v>
      </c>
      <c r="M28" s="93"/>
      <c r="N28" s="93"/>
      <c r="O28" s="41">
        <v>1656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612847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612847</v>
      </c>
      <c r="O5" s="32">
        <f aca="true" t="shared" si="2" ref="O5:O27">(N5/O$29)</f>
        <v>360.7104178928782</v>
      </c>
      <c r="P5" s="6"/>
    </row>
    <row r="6" spans="1:16" ht="15">
      <c r="A6" s="12"/>
      <c r="B6" s="44">
        <v>511</v>
      </c>
      <c r="C6" s="20" t="s">
        <v>19</v>
      </c>
      <c r="D6" s="46">
        <v>49437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49437</v>
      </c>
      <c r="O6" s="47">
        <f t="shared" si="2"/>
        <v>29.097704532077692</v>
      </c>
      <c r="P6" s="9"/>
    </row>
    <row r="7" spans="1:16" ht="15">
      <c r="A7" s="12"/>
      <c r="B7" s="44">
        <v>512</v>
      </c>
      <c r="C7" s="20" t="s">
        <v>20</v>
      </c>
      <c r="D7" s="46">
        <v>88548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88548</v>
      </c>
      <c r="O7" s="47">
        <f t="shared" si="2"/>
        <v>52.117716303708065</v>
      </c>
      <c r="P7" s="9"/>
    </row>
    <row r="8" spans="1:16" ht="15">
      <c r="A8" s="12"/>
      <c r="B8" s="44">
        <v>513</v>
      </c>
      <c r="C8" s="20" t="s">
        <v>21</v>
      </c>
      <c r="D8" s="46">
        <v>343410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343410</v>
      </c>
      <c r="O8" s="47">
        <f t="shared" si="2"/>
        <v>202.12477928193056</v>
      </c>
      <c r="P8" s="9"/>
    </row>
    <row r="9" spans="1:16" ht="15">
      <c r="A9" s="12"/>
      <c r="B9" s="44">
        <v>514</v>
      </c>
      <c r="C9" s="20" t="s">
        <v>22</v>
      </c>
      <c r="D9" s="46">
        <v>78124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78124</v>
      </c>
      <c r="O9" s="47">
        <f t="shared" si="2"/>
        <v>45.98234255444379</v>
      </c>
      <c r="P9" s="9"/>
    </row>
    <row r="10" spans="1:16" ht="15">
      <c r="A10" s="12"/>
      <c r="B10" s="44">
        <v>517</v>
      </c>
      <c r="C10" s="20" t="s">
        <v>58</v>
      </c>
      <c r="D10" s="46">
        <v>38788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38788</v>
      </c>
      <c r="O10" s="47">
        <f t="shared" si="2"/>
        <v>22.829899941141846</v>
      </c>
      <c r="P10" s="9"/>
    </row>
    <row r="11" spans="1:16" ht="15">
      <c r="A11" s="12"/>
      <c r="B11" s="44">
        <v>519</v>
      </c>
      <c r="C11" s="20" t="s">
        <v>118</v>
      </c>
      <c r="D11" s="46">
        <v>14540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14540</v>
      </c>
      <c r="O11" s="47">
        <f t="shared" si="2"/>
        <v>8.55797527957622</v>
      </c>
      <c r="P11" s="9"/>
    </row>
    <row r="12" spans="1:16" ht="15.75">
      <c r="A12" s="28" t="s">
        <v>23</v>
      </c>
      <c r="B12" s="29"/>
      <c r="C12" s="30"/>
      <c r="D12" s="31">
        <f aca="true" t="shared" si="3" ref="D12:M12">SUM(D13:D13)</f>
        <v>358682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358682</v>
      </c>
      <c r="O12" s="43">
        <f t="shared" si="2"/>
        <v>211.11359623307828</v>
      </c>
      <c r="P12" s="10"/>
    </row>
    <row r="13" spans="1:16" ht="15">
      <c r="A13" s="12"/>
      <c r="B13" s="44">
        <v>521</v>
      </c>
      <c r="C13" s="20" t="s">
        <v>24</v>
      </c>
      <c r="D13" s="46">
        <v>358682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358682</v>
      </c>
      <c r="O13" s="47">
        <f t="shared" si="2"/>
        <v>211.11359623307828</v>
      </c>
      <c r="P13" s="9"/>
    </row>
    <row r="14" spans="1:16" ht="15.75">
      <c r="A14" s="28" t="s">
        <v>26</v>
      </c>
      <c r="B14" s="29"/>
      <c r="C14" s="30"/>
      <c r="D14" s="31">
        <f aca="true" t="shared" si="4" ref="D14:M14">SUM(D15:D18)</f>
        <v>4562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1349460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1354022</v>
      </c>
      <c r="O14" s="43">
        <f t="shared" si="2"/>
        <v>796.9523248969982</v>
      </c>
      <c r="P14" s="10"/>
    </row>
    <row r="15" spans="1:16" ht="15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731862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731862</v>
      </c>
      <c r="O15" s="47">
        <f t="shared" si="2"/>
        <v>430.7604473219541</v>
      </c>
      <c r="P15" s="9"/>
    </row>
    <row r="16" spans="1:16" ht="15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143567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143567</v>
      </c>
      <c r="O16" s="47">
        <f t="shared" si="2"/>
        <v>84.50088287227781</v>
      </c>
      <c r="P16" s="9"/>
    </row>
    <row r="17" spans="1:16" ht="15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474031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474031</v>
      </c>
      <c r="O17" s="47">
        <f t="shared" si="2"/>
        <v>279.0058858151854</v>
      </c>
      <c r="P17" s="9"/>
    </row>
    <row r="18" spans="1:16" ht="15">
      <c r="A18" s="12"/>
      <c r="B18" s="44">
        <v>539</v>
      </c>
      <c r="C18" s="20" t="s">
        <v>30</v>
      </c>
      <c r="D18" s="46">
        <v>4562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4562</v>
      </c>
      <c r="O18" s="47">
        <f t="shared" si="2"/>
        <v>2.68510888758093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0</v>
      </c>
      <c r="E19" s="31">
        <f t="shared" si="5"/>
        <v>163855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163855</v>
      </c>
      <c r="O19" s="43">
        <f t="shared" si="2"/>
        <v>96.44202472042377</v>
      </c>
      <c r="P19" s="10"/>
    </row>
    <row r="20" spans="1:16" ht="15">
      <c r="A20" s="12"/>
      <c r="B20" s="44">
        <v>541</v>
      </c>
      <c r="C20" s="20" t="s">
        <v>68</v>
      </c>
      <c r="D20" s="46">
        <v>0</v>
      </c>
      <c r="E20" s="46">
        <v>163855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163855</v>
      </c>
      <c r="O20" s="47">
        <f t="shared" si="2"/>
        <v>96.44202472042377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SUM(D22:D22)</f>
        <v>23030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23030</v>
      </c>
      <c r="O21" s="43">
        <f t="shared" si="2"/>
        <v>13.55503237198352</v>
      </c>
      <c r="P21" s="10"/>
    </row>
    <row r="22" spans="1:16" ht="15">
      <c r="A22" s="12"/>
      <c r="B22" s="44">
        <v>569</v>
      </c>
      <c r="C22" s="20" t="s">
        <v>98</v>
      </c>
      <c r="D22" s="46">
        <v>23030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23030</v>
      </c>
      <c r="O22" s="47">
        <f t="shared" si="2"/>
        <v>13.55503237198352</v>
      </c>
      <c r="P22" s="9"/>
    </row>
    <row r="23" spans="1:16" ht="15.75">
      <c r="A23" s="28" t="s">
        <v>38</v>
      </c>
      <c r="B23" s="29"/>
      <c r="C23" s="30"/>
      <c r="D23" s="31">
        <f aca="true" t="shared" si="7" ref="D23:M23">SUM(D24:D24)</f>
        <v>19297</v>
      </c>
      <c r="E23" s="31">
        <f t="shared" si="7"/>
        <v>0</v>
      </c>
      <c r="F23" s="31">
        <f t="shared" si="7"/>
        <v>0</v>
      </c>
      <c r="G23" s="31">
        <f t="shared" si="7"/>
        <v>50000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69297</v>
      </c>
      <c r="O23" s="43">
        <f t="shared" si="2"/>
        <v>40.786933490288405</v>
      </c>
      <c r="P23" s="9"/>
    </row>
    <row r="24" spans="1:16" ht="15">
      <c r="A24" s="12"/>
      <c r="B24" s="44">
        <v>572</v>
      </c>
      <c r="C24" s="20" t="s">
        <v>69</v>
      </c>
      <c r="D24" s="46">
        <v>19297</v>
      </c>
      <c r="E24" s="46">
        <v>0</v>
      </c>
      <c r="F24" s="46">
        <v>0</v>
      </c>
      <c r="G24" s="46">
        <v>50000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69297</v>
      </c>
      <c r="O24" s="47">
        <f t="shared" si="2"/>
        <v>40.786933490288405</v>
      </c>
      <c r="P24" s="9"/>
    </row>
    <row r="25" spans="1:16" ht="15.75">
      <c r="A25" s="28" t="s">
        <v>70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164000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164000</v>
      </c>
      <c r="O25" s="43">
        <f t="shared" si="2"/>
        <v>96.52736904061213</v>
      </c>
      <c r="P25" s="9"/>
    </row>
    <row r="26" spans="1:16" ht="15.75" thickBot="1">
      <c r="A26" s="12"/>
      <c r="B26" s="44">
        <v>581</v>
      </c>
      <c r="C26" s="20" t="s">
        <v>71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164000</v>
      </c>
      <c r="O26" s="47">
        <f t="shared" si="2"/>
        <v>96.52736904061213</v>
      </c>
      <c r="P26" s="9"/>
    </row>
    <row r="27" spans="1:119" ht="16.5" thickBot="1">
      <c r="A27" s="14" t="s">
        <v>10</v>
      </c>
      <c r="B27" s="23"/>
      <c r="C27" s="22"/>
      <c r="D27" s="15">
        <f>SUM(D5,D12,D14,D19,D21,D23,D25)</f>
        <v>1018418</v>
      </c>
      <c r="E27" s="15">
        <f aca="true" t="shared" si="9" ref="E27:M27">SUM(E5,E12,E14,E19,E21,E23,E25)</f>
        <v>163855</v>
      </c>
      <c r="F27" s="15">
        <f t="shared" si="9"/>
        <v>0</v>
      </c>
      <c r="G27" s="15">
        <f t="shared" si="9"/>
        <v>50000</v>
      </c>
      <c r="H27" s="15">
        <f t="shared" si="9"/>
        <v>0</v>
      </c>
      <c r="I27" s="15">
        <f t="shared" si="9"/>
        <v>1513460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2745733</v>
      </c>
      <c r="O27" s="37">
        <f t="shared" si="2"/>
        <v>1616.0876986462624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119</v>
      </c>
      <c r="M29" s="93"/>
      <c r="N29" s="93"/>
      <c r="O29" s="41">
        <v>1699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51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610239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5">SUM(D5:M5)</f>
        <v>610239</v>
      </c>
      <c r="O5" s="32">
        <f aca="true" t="shared" si="2" ref="O5:O25">(N5/O$27)</f>
        <v>361.73029045643153</v>
      </c>
      <c r="P5" s="6"/>
    </row>
    <row r="6" spans="1:16" ht="15">
      <c r="A6" s="12"/>
      <c r="B6" s="44">
        <v>511</v>
      </c>
      <c r="C6" s="20" t="s">
        <v>19</v>
      </c>
      <c r="D6" s="46">
        <v>92588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92588</v>
      </c>
      <c r="O6" s="47">
        <f t="shared" si="2"/>
        <v>54.883224659158266</v>
      </c>
      <c r="P6" s="9"/>
    </row>
    <row r="7" spans="1:16" ht="15">
      <c r="A7" s="12"/>
      <c r="B7" s="44">
        <v>512</v>
      </c>
      <c r="C7" s="20" t="s">
        <v>20</v>
      </c>
      <c r="D7" s="46">
        <v>157370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157370</v>
      </c>
      <c r="O7" s="47">
        <f t="shared" si="2"/>
        <v>93.28393598103142</v>
      </c>
      <c r="P7" s="9"/>
    </row>
    <row r="8" spans="1:16" ht="15">
      <c r="A8" s="12"/>
      <c r="B8" s="44">
        <v>513</v>
      </c>
      <c r="C8" s="20" t="s">
        <v>21</v>
      </c>
      <c r="D8" s="46">
        <v>252630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252630</v>
      </c>
      <c r="O8" s="47">
        <f t="shared" si="2"/>
        <v>149.75103734439833</v>
      </c>
      <c r="P8" s="9"/>
    </row>
    <row r="9" spans="1:16" ht="15">
      <c r="A9" s="12"/>
      <c r="B9" s="44">
        <v>514</v>
      </c>
      <c r="C9" s="20" t="s">
        <v>22</v>
      </c>
      <c r="D9" s="46">
        <v>96739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96739</v>
      </c>
      <c r="O9" s="47">
        <f t="shared" si="2"/>
        <v>57.34380557202134</v>
      </c>
      <c r="P9" s="9"/>
    </row>
    <row r="10" spans="1:16" ht="15">
      <c r="A10" s="12"/>
      <c r="B10" s="44">
        <v>515</v>
      </c>
      <c r="C10" s="20" t="s">
        <v>76</v>
      </c>
      <c r="D10" s="46">
        <v>10912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10912</v>
      </c>
      <c r="O10" s="47">
        <f t="shared" si="2"/>
        <v>6.46828689982217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SUM(D12:D13)</f>
        <v>429408</v>
      </c>
      <c r="E11" s="31">
        <f t="shared" si="3"/>
        <v>9490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438898</v>
      </c>
      <c r="O11" s="43">
        <f t="shared" si="2"/>
        <v>260.1647895672792</v>
      </c>
      <c r="P11" s="10"/>
    </row>
    <row r="12" spans="1:16" ht="15">
      <c r="A12" s="12"/>
      <c r="B12" s="44">
        <v>521</v>
      </c>
      <c r="C12" s="20" t="s">
        <v>24</v>
      </c>
      <c r="D12" s="46">
        <v>421265</v>
      </c>
      <c r="E12" s="46">
        <v>9490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430755</v>
      </c>
      <c r="O12" s="47">
        <f t="shared" si="2"/>
        <v>255.3378778897451</v>
      </c>
      <c r="P12" s="9"/>
    </row>
    <row r="13" spans="1:16" ht="15">
      <c r="A13" s="12"/>
      <c r="B13" s="44">
        <v>524</v>
      </c>
      <c r="C13" s="20" t="s">
        <v>47</v>
      </c>
      <c r="D13" s="46">
        <v>8143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8143</v>
      </c>
      <c r="O13" s="47">
        <f t="shared" si="2"/>
        <v>4.826911677534084</v>
      </c>
      <c r="P13" s="9"/>
    </row>
    <row r="14" spans="1:16" ht="15.75">
      <c r="A14" s="28" t="s">
        <v>26</v>
      </c>
      <c r="B14" s="29"/>
      <c r="C14" s="30"/>
      <c r="D14" s="31">
        <f aca="true" t="shared" si="4" ref="D14:M1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1550183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1550183</v>
      </c>
      <c r="O14" s="43">
        <f t="shared" si="2"/>
        <v>918.8992294013041</v>
      </c>
      <c r="P14" s="10"/>
    </row>
    <row r="15" spans="1:16" ht="15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970648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970648</v>
      </c>
      <c r="O15" s="47">
        <f t="shared" si="2"/>
        <v>575.3692946058092</v>
      </c>
      <c r="P15" s="9"/>
    </row>
    <row r="16" spans="1:16" ht="15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135831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135831</v>
      </c>
      <c r="O16" s="47">
        <f t="shared" si="2"/>
        <v>80.51630112625963</v>
      </c>
      <c r="P16" s="9"/>
    </row>
    <row r="17" spans="1:16" ht="15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443704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443704</v>
      </c>
      <c r="O17" s="47">
        <f t="shared" si="2"/>
        <v>263.01363366923533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0</v>
      </c>
      <c r="E18" s="31">
        <f t="shared" si="5"/>
        <v>150824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150824</v>
      </c>
      <c r="O18" s="43">
        <f t="shared" si="2"/>
        <v>89.40367516301126</v>
      </c>
      <c r="P18" s="10"/>
    </row>
    <row r="19" spans="1:16" ht="15">
      <c r="A19" s="12"/>
      <c r="B19" s="44">
        <v>549</v>
      </c>
      <c r="C19" s="20" t="s">
        <v>115</v>
      </c>
      <c r="D19" s="46">
        <v>0</v>
      </c>
      <c r="E19" s="46">
        <v>150824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150824</v>
      </c>
      <c r="O19" s="47">
        <f t="shared" si="2"/>
        <v>89.40367516301126</v>
      </c>
      <c r="P19" s="9"/>
    </row>
    <row r="20" spans="1:16" ht="15.75">
      <c r="A20" s="28" t="s">
        <v>38</v>
      </c>
      <c r="B20" s="29"/>
      <c r="C20" s="30"/>
      <c r="D20" s="31">
        <f aca="true" t="shared" si="6" ref="D20:M20">SUM(D21:D21)</f>
        <v>49422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49422</v>
      </c>
      <c r="O20" s="43">
        <f t="shared" si="2"/>
        <v>29.295791345583876</v>
      </c>
      <c r="P20" s="9"/>
    </row>
    <row r="21" spans="1:16" ht="15">
      <c r="A21" s="12"/>
      <c r="B21" s="44">
        <v>572</v>
      </c>
      <c r="C21" s="20" t="s">
        <v>69</v>
      </c>
      <c r="D21" s="46">
        <v>49422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49422</v>
      </c>
      <c r="O21" s="47">
        <f t="shared" si="2"/>
        <v>29.295791345583876</v>
      </c>
      <c r="P21" s="9"/>
    </row>
    <row r="22" spans="1:16" ht="15.75">
      <c r="A22" s="28" t="s">
        <v>70</v>
      </c>
      <c r="B22" s="29"/>
      <c r="C22" s="30"/>
      <c r="D22" s="31">
        <f aca="true" t="shared" si="7" ref="D22:M22">SUM(D23:D24)</f>
        <v>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593674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593674</v>
      </c>
      <c r="O22" s="43">
        <f t="shared" si="2"/>
        <v>351.9110847658566</v>
      </c>
      <c r="P22" s="9"/>
    </row>
    <row r="23" spans="1:16" ht="15">
      <c r="A23" s="12"/>
      <c r="B23" s="44">
        <v>581</v>
      </c>
      <c r="C23" s="20" t="s">
        <v>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330072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330072</v>
      </c>
      <c r="O23" s="47">
        <f t="shared" si="2"/>
        <v>195.65619442797865</v>
      </c>
      <c r="P23" s="9"/>
    </row>
    <row r="24" spans="1:16" ht="15.75" thickBot="1">
      <c r="A24" s="12"/>
      <c r="B24" s="44">
        <v>590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263602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263602</v>
      </c>
      <c r="O24" s="47">
        <f t="shared" si="2"/>
        <v>156.2548903378779</v>
      </c>
      <c r="P24" s="9"/>
    </row>
    <row r="25" spans="1:119" ht="16.5" thickBot="1">
      <c r="A25" s="14" t="s">
        <v>10</v>
      </c>
      <c r="B25" s="23"/>
      <c r="C25" s="22"/>
      <c r="D25" s="15">
        <f>SUM(D5,D11,D14,D18,D20,D22)</f>
        <v>1089069</v>
      </c>
      <c r="E25" s="15">
        <f aca="true" t="shared" si="8" ref="E25:M25">SUM(E5,E11,E14,E18,E20,E22)</f>
        <v>160314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2143857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3393240</v>
      </c>
      <c r="O25" s="37">
        <f t="shared" si="2"/>
        <v>2011.4048606994666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116</v>
      </c>
      <c r="M27" s="93"/>
      <c r="N27" s="93"/>
      <c r="O27" s="41">
        <v>1687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51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750321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750321</v>
      </c>
      <c r="O5" s="32">
        <f aca="true" t="shared" si="2" ref="O5:O26">(N5/O$28)</f>
        <v>482.21143958868896</v>
      </c>
      <c r="P5" s="6"/>
    </row>
    <row r="6" spans="1:16" ht="15">
      <c r="A6" s="12"/>
      <c r="B6" s="44">
        <v>511</v>
      </c>
      <c r="C6" s="20" t="s">
        <v>19</v>
      </c>
      <c r="D6" s="46">
        <v>90062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90062</v>
      </c>
      <c r="O6" s="47">
        <f t="shared" si="2"/>
        <v>57.88046272493573</v>
      </c>
      <c r="P6" s="9"/>
    </row>
    <row r="7" spans="1:16" ht="15">
      <c r="A7" s="12"/>
      <c r="B7" s="44">
        <v>512</v>
      </c>
      <c r="C7" s="20" t="s">
        <v>20</v>
      </c>
      <c r="D7" s="46">
        <v>165248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165248</v>
      </c>
      <c r="O7" s="47">
        <f t="shared" si="2"/>
        <v>106.20051413881748</v>
      </c>
      <c r="P7" s="9"/>
    </row>
    <row r="8" spans="1:16" ht="15">
      <c r="A8" s="12"/>
      <c r="B8" s="44">
        <v>513</v>
      </c>
      <c r="C8" s="20" t="s">
        <v>21</v>
      </c>
      <c r="D8" s="46">
        <v>352042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352042</v>
      </c>
      <c r="O8" s="47">
        <f t="shared" si="2"/>
        <v>226.24807197943446</v>
      </c>
      <c r="P8" s="9"/>
    </row>
    <row r="9" spans="1:16" ht="15">
      <c r="A9" s="12"/>
      <c r="B9" s="44">
        <v>514</v>
      </c>
      <c r="C9" s="20" t="s">
        <v>22</v>
      </c>
      <c r="D9" s="46">
        <v>77599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77599</v>
      </c>
      <c r="O9" s="47">
        <f t="shared" si="2"/>
        <v>49.87082262210797</v>
      </c>
      <c r="P9" s="9"/>
    </row>
    <row r="10" spans="1:16" ht="15">
      <c r="A10" s="12"/>
      <c r="B10" s="44">
        <v>515</v>
      </c>
      <c r="C10" s="20" t="s">
        <v>76</v>
      </c>
      <c r="D10" s="46">
        <v>7983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7983</v>
      </c>
      <c r="O10" s="47">
        <f t="shared" si="2"/>
        <v>5.130462724935732</v>
      </c>
      <c r="P10" s="9"/>
    </row>
    <row r="11" spans="1:16" ht="15">
      <c r="A11" s="12"/>
      <c r="B11" s="44">
        <v>517</v>
      </c>
      <c r="C11" s="20" t="s">
        <v>58</v>
      </c>
      <c r="D11" s="46">
        <v>57387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57387</v>
      </c>
      <c r="O11" s="47">
        <f t="shared" si="2"/>
        <v>36.881105398457585</v>
      </c>
      <c r="P11" s="9"/>
    </row>
    <row r="12" spans="1:16" ht="15.75">
      <c r="A12" s="28" t="s">
        <v>23</v>
      </c>
      <c r="B12" s="29"/>
      <c r="C12" s="30"/>
      <c r="D12" s="31">
        <f aca="true" t="shared" si="3" ref="D12:M12">SUM(D13:D13)</f>
        <v>418893</v>
      </c>
      <c r="E12" s="31">
        <f t="shared" si="3"/>
        <v>205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419098</v>
      </c>
      <c r="O12" s="43">
        <f t="shared" si="2"/>
        <v>269.3431876606684</v>
      </c>
      <c r="P12" s="10"/>
    </row>
    <row r="13" spans="1:16" ht="15">
      <c r="A13" s="12"/>
      <c r="B13" s="44">
        <v>521</v>
      </c>
      <c r="C13" s="20" t="s">
        <v>24</v>
      </c>
      <c r="D13" s="46">
        <v>418893</v>
      </c>
      <c r="E13" s="46">
        <v>205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419098</v>
      </c>
      <c r="O13" s="47">
        <f t="shared" si="2"/>
        <v>269.3431876606684</v>
      </c>
      <c r="P13" s="9"/>
    </row>
    <row r="14" spans="1:16" ht="15.75">
      <c r="A14" s="28" t="s">
        <v>26</v>
      </c>
      <c r="B14" s="29"/>
      <c r="C14" s="30"/>
      <c r="D14" s="31">
        <f aca="true" t="shared" si="4" ref="D14:M1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1159515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1159515</v>
      </c>
      <c r="O14" s="43">
        <f t="shared" si="2"/>
        <v>745.1895886889461</v>
      </c>
      <c r="P14" s="10"/>
    </row>
    <row r="15" spans="1:16" ht="15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460276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460276</v>
      </c>
      <c r="O15" s="47">
        <f t="shared" si="2"/>
        <v>295.80719794344475</v>
      </c>
      <c r="P15" s="9"/>
    </row>
    <row r="16" spans="1:16" ht="15">
      <c r="A16" s="12"/>
      <c r="B16" s="44">
        <v>534</v>
      </c>
      <c r="C16" s="20" t="s">
        <v>67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211648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211648</v>
      </c>
      <c r="O16" s="47">
        <f t="shared" si="2"/>
        <v>136.02056555269922</v>
      </c>
      <c r="P16" s="9"/>
    </row>
    <row r="17" spans="1:16" ht="15">
      <c r="A17" s="12"/>
      <c r="B17" s="44">
        <v>535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487591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487591</v>
      </c>
      <c r="O17" s="47">
        <f t="shared" si="2"/>
        <v>313.36182519280203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SUM(D19:D19)</f>
        <v>0</v>
      </c>
      <c r="E18" s="31">
        <f t="shared" si="5"/>
        <v>145510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145510</v>
      </c>
      <c r="O18" s="43">
        <f t="shared" si="2"/>
        <v>93.51542416452442</v>
      </c>
      <c r="P18" s="10"/>
    </row>
    <row r="19" spans="1:16" ht="15">
      <c r="A19" s="12"/>
      <c r="B19" s="44">
        <v>541</v>
      </c>
      <c r="C19" s="20" t="s">
        <v>68</v>
      </c>
      <c r="D19" s="46">
        <v>0</v>
      </c>
      <c r="E19" s="46">
        <v>145510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145510</v>
      </c>
      <c r="O19" s="47">
        <f t="shared" si="2"/>
        <v>93.51542416452442</v>
      </c>
      <c r="P19" s="9"/>
    </row>
    <row r="20" spans="1:16" ht="15.75">
      <c r="A20" s="28" t="s">
        <v>38</v>
      </c>
      <c r="B20" s="29"/>
      <c r="C20" s="30"/>
      <c r="D20" s="31">
        <f aca="true" t="shared" si="6" ref="D20:M20">SUM(D21:D21)</f>
        <v>45781</v>
      </c>
      <c r="E20" s="31">
        <f t="shared" si="6"/>
        <v>85519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131300</v>
      </c>
      <c r="O20" s="43">
        <f t="shared" si="2"/>
        <v>84.38303341902314</v>
      </c>
      <c r="P20" s="9"/>
    </row>
    <row r="21" spans="1:16" ht="15">
      <c r="A21" s="12"/>
      <c r="B21" s="44">
        <v>572</v>
      </c>
      <c r="C21" s="20" t="s">
        <v>69</v>
      </c>
      <c r="D21" s="46">
        <v>45781</v>
      </c>
      <c r="E21" s="46">
        <v>85519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131300</v>
      </c>
      <c r="O21" s="47">
        <f t="shared" si="2"/>
        <v>84.38303341902314</v>
      </c>
      <c r="P21" s="9"/>
    </row>
    <row r="22" spans="1:16" ht="15.75">
      <c r="A22" s="28" t="s">
        <v>70</v>
      </c>
      <c r="B22" s="29"/>
      <c r="C22" s="30"/>
      <c r="D22" s="31">
        <f aca="true" t="shared" si="7" ref="D22:M22">SUM(D23:D25)</f>
        <v>592416</v>
      </c>
      <c r="E22" s="31">
        <f t="shared" si="7"/>
        <v>168182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565043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1325641</v>
      </c>
      <c r="O22" s="43">
        <f t="shared" si="2"/>
        <v>851.9543701799486</v>
      </c>
      <c r="P22" s="9"/>
    </row>
    <row r="23" spans="1:16" ht="15">
      <c r="A23" s="12"/>
      <c r="B23" s="44">
        <v>581</v>
      </c>
      <c r="C23" s="20" t="s">
        <v>71</v>
      </c>
      <c r="D23" s="46">
        <v>514751</v>
      </c>
      <c r="E23" s="46">
        <v>147595</v>
      </c>
      <c r="F23" s="46">
        <v>0</v>
      </c>
      <c r="G23" s="46">
        <v>0</v>
      </c>
      <c r="H23" s="46">
        <v>0</v>
      </c>
      <c r="I23" s="46">
        <v>424600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1086946</v>
      </c>
      <c r="O23" s="47">
        <f t="shared" si="2"/>
        <v>698.5514138817481</v>
      </c>
      <c r="P23" s="9"/>
    </row>
    <row r="24" spans="1:16" ht="15">
      <c r="A24" s="12"/>
      <c r="B24" s="44">
        <v>590</v>
      </c>
      <c r="C24" s="20" t="s">
        <v>72</v>
      </c>
      <c r="D24" s="46">
        <v>69518</v>
      </c>
      <c r="E24" s="46">
        <v>20587</v>
      </c>
      <c r="F24" s="46">
        <v>0</v>
      </c>
      <c r="G24" s="46">
        <v>0</v>
      </c>
      <c r="H24" s="46">
        <v>0</v>
      </c>
      <c r="I24" s="46">
        <v>100116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190221</v>
      </c>
      <c r="O24" s="47">
        <f t="shared" si="2"/>
        <v>122.25</v>
      </c>
      <c r="P24" s="9"/>
    </row>
    <row r="25" spans="1:16" ht="15.75" thickBot="1">
      <c r="A25" s="12"/>
      <c r="B25" s="44">
        <v>591</v>
      </c>
      <c r="C25" s="20" t="s">
        <v>73</v>
      </c>
      <c r="D25" s="46">
        <v>8147</v>
      </c>
      <c r="E25" s="46">
        <v>0</v>
      </c>
      <c r="F25" s="46">
        <v>0</v>
      </c>
      <c r="G25" s="46">
        <v>0</v>
      </c>
      <c r="H25" s="46">
        <v>0</v>
      </c>
      <c r="I25" s="46">
        <v>40327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48474</v>
      </c>
      <c r="O25" s="47">
        <f t="shared" si="2"/>
        <v>31.152956298200515</v>
      </c>
      <c r="P25" s="9"/>
    </row>
    <row r="26" spans="1:119" ht="16.5" thickBot="1">
      <c r="A26" s="14" t="s">
        <v>10</v>
      </c>
      <c r="B26" s="23"/>
      <c r="C26" s="22"/>
      <c r="D26" s="15">
        <f>SUM(D5,D12,D14,D18,D20,D22)</f>
        <v>1807411</v>
      </c>
      <c r="E26" s="15">
        <f aca="true" t="shared" si="8" ref="E26:M26">SUM(E5,E12,E14,E18,E20,E22)</f>
        <v>399416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1724558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3931385</v>
      </c>
      <c r="O26" s="37">
        <f t="shared" si="2"/>
        <v>2526.5970437017995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113</v>
      </c>
      <c r="M28" s="93"/>
      <c r="N28" s="93"/>
      <c r="O28" s="41">
        <v>1556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583928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6">SUM(D5:M5)</f>
        <v>583928</v>
      </c>
      <c r="O5" s="61">
        <f aca="true" t="shared" si="2" ref="O5:O26">(N5/O$28)</f>
        <v>402.1542699724518</v>
      </c>
      <c r="P5" s="62"/>
    </row>
    <row r="6" spans="1:16" ht="15">
      <c r="A6" s="64"/>
      <c r="B6" s="65">
        <v>511</v>
      </c>
      <c r="C6" s="66" t="s">
        <v>19</v>
      </c>
      <c r="D6" s="67">
        <v>86232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86232</v>
      </c>
      <c r="O6" s="68">
        <f t="shared" si="2"/>
        <v>59.388429752066116</v>
      </c>
      <c r="P6" s="69"/>
    </row>
    <row r="7" spans="1:16" ht="15">
      <c r="A7" s="64"/>
      <c r="B7" s="65">
        <v>512</v>
      </c>
      <c r="C7" s="66" t="s">
        <v>20</v>
      </c>
      <c r="D7" s="67">
        <v>161686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161686</v>
      </c>
      <c r="O7" s="68">
        <f t="shared" si="2"/>
        <v>111.35399449035813</v>
      </c>
      <c r="P7" s="69"/>
    </row>
    <row r="8" spans="1:16" ht="15">
      <c r="A8" s="64"/>
      <c r="B8" s="65">
        <v>513</v>
      </c>
      <c r="C8" s="66" t="s">
        <v>21</v>
      </c>
      <c r="D8" s="67">
        <v>213380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213380</v>
      </c>
      <c r="O8" s="68">
        <f t="shared" si="2"/>
        <v>146.95592286501378</v>
      </c>
      <c r="P8" s="69"/>
    </row>
    <row r="9" spans="1:16" ht="15">
      <c r="A9" s="64"/>
      <c r="B9" s="65">
        <v>514</v>
      </c>
      <c r="C9" s="66" t="s">
        <v>22</v>
      </c>
      <c r="D9" s="67">
        <v>75614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75614</v>
      </c>
      <c r="O9" s="68">
        <f t="shared" si="2"/>
        <v>52.07575757575758</v>
      </c>
      <c r="P9" s="69"/>
    </row>
    <row r="10" spans="1:16" ht="15">
      <c r="A10" s="64"/>
      <c r="B10" s="65">
        <v>517</v>
      </c>
      <c r="C10" s="66" t="s">
        <v>58</v>
      </c>
      <c r="D10" s="67">
        <v>47016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47016</v>
      </c>
      <c r="O10" s="68">
        <f t="shared" si="2"/>
        <v>32.3801652892562</v>
      </c>
      <c r="P10" s="69"/>
    </row>
    <row r="11" spans="1:16" ht="15.75">
      <c r="A11" s="70" t="s">
        <v>23</v>
      </c>
      <c r="B11" s="71"/>
      <c r="C11" s="72"/>
      <c r="D11" s="73">
        <f aca="true" t="shared" si="3" ref="D11:M11">SUM(D12:D12)</f>
        <v>351417</v>
      </c>
      <c r="E11" s="73">
        <f t="shared" si="3"/>
        <v>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351421</v>
      </c>
      <c r="O11" s="75">
        <f t="shared" si="2"/>
        <v>242.02548209366392</v>
      </c>
      <c r="P11" s="76"/>
    </row>
    <row r="12" spans="1:16" ht="15">
      <c r="A12" s="64"/>
      <c r="B12" s="65">
        <v>521</v>
      </c>
      <c r="C12" s="66" t="s">
        <v>24</v>
      </c>
      <c r="D12" s="67">
        <v>351417</v>
      </c>
      <c r="E12" s="67">
        <v>4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351421</v>
      </c>
      <c r="O12" s="68">
        <f t="shared" si="2"/>
        <v>242.02548209366392</v>
      </c>
      <c r="P12" s="69"/>
    </row>
    <row r="13" spans="1:16" ht="15.75">
      <c r="A13" s="70" t="s">
        <v>26</v>
      </c>
      <c r="B13" s="71"/>
      <c r="C13" s="72"/>
      <c r="D13" s="73">
        <f aca="true" t="shared" si="4" ref="D13:M13">SUM(D14:D17)</f>
        <v>7744</v>
      </c>
      <c r="E13" s="73">
        <f t="shared" si="4"/>
        <v>40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685789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693573</v>
      </c>
      <c r="O13" s="75">
        <f t="shared" si="2"/>
        <v>477.66735537190084</v>
      </c>
      <c r="P13" s="76"/>
    </row>
    <row r="14" spans="1:16" ht="15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180475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180475</v>
      </c>
      <c r="O14" s="68">
        <f t="shared" si="2"/>
        <v>124.29407713498622</v>
      </c>
      <c r="P14" s="69"/>
    </row>
    <row r="15" spans="1:16" ht="15">
      <c r="A15" s="64"/>
      <c r="B15" s="65">
        <v>534</v>
      </c>
      <c r="C15" s="66" t="s">
        <v>67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141672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141672</v>
      </c>
      <c r="O15" s="68">
        <f t="shared" si="2"/>
        <v>97.5702479338843</v>
      </c>
      <c r="P15" s="69"/>
    </row>
    <row r="16" spans="1:16" ht="15">
      <c r="A16" s="64"/>
      <c r="B16" s="65">
        <v>535</v>
      </c>
      <c r="C16" s="66" t="s">
        <v>29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363642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363642</v>
      </c>
      <c r="O16" s="68">
        <f t="shared" si="2"/>
        <v>250.44214876033058</v>
      </c>
      <c r="P16" s="69"/>
    </row>
    <row r="17" spans="1:16" ht="15">
      <c r="A17" s="64"/>
      <c r="B17" s="65">
        <v>539</v>
      </c>
      <c r="C17" s="66" t="s">
        <v>30</v>
      </c>
      <c r="D17" s="67">
        <v>7744</v>
      </c>
      <c r="E17" s="67">
        <v>40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7784</v>
      </c>
      <c r="O17" s="68">
        <f t="shared" si="2"/>
        <v>5.360881542699724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SUM(D19:D19)</f>
        <v>41612</v>
      </c>
      <c r="E18" s="73">
        <f t="shared" si="5"/>
        <v>161321</v>
      </c>
      <c r="F18" s="73">
        <f t="shared" si="5"/>
        <v>0</v>
      </c>
      <c r="G18" s="73">
        <f t="shared" si="5"/>
        <v>16906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219839</v>
      </c>
      <c r="O18" s="75">
        <f t="shared" si="2"/>
        <v>151.4042699724518</v>
      </c>
      <c r="P18" s="76"/>
    </row>
    <row r="19" spans="1:16" ht="15">
      <c r="A19" s="64"/>
      <c r="B19" s="65">
        <v>541</v>
      </c>
      <c r="C19" s="66" t="s">
        <v>68</v>
      </c>
      <c r="D19" s="67">
        <v>41612</v>
      </c>
      <c r="E19" s="67">
        <v>161321</v>
      </c>
      <c r="F19" s="67">
        <v>0</v>
      </c>
      <c r="G19" s="67">
        <v>16906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219839</v>
      </c>
      <c r="O19" s="68">
        <f t="shared" si="2"/>
        <v>151.4042699724518</v>
      </c>
      <c r="P19" s="69"/>
    </row>
    <row r="20" spans="1:16" ht="15.75">
      <c r="A20" s="70" t="s">
        <v>38</v>
      </c>
      <c r="B20" s="71"/>
      <c r="C20" s="72"/>
      <c r="D20" s="73">
        <f aca="true" t="shared" si="6" ref="D20:M20">SUM(D21:D21)</f>
        <v>33488</v>
      </c>
      <c r="E20" s="73">
        <f t="shared" si="6"/>
        <v>1002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34490</v>
      </c>
      <c r="O20" s="75">
        <f t="shared" si="2"/>
        <v>23.7534435261708</v>
      </c>
      <c r="P20" s="69"/>
    </row>
    <row r="21" spans="1:16" ht="15">
      <c r="A21" s="64"/>
      <c r="B21" s="65">
        <v>572</v>
      </c>
      <c r="C21" s="66" t="s">
        <v>69</v>
      </c>
      <c r="D21" s="67">
        <v>33488</v>
      </c>
      <c r="E21" s="67">
        <v>1002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34490</v>
      </c>
      <c r="O21" s="68">
        <f t="shared" si="2"/>
        <v>23.7534435261708</v>
      </c>
      <c r="P21" s="69"/>
    </row>
    <row r="22" spans="1:16" ht="15.75">
      <c r="A22" s="70" t="s">
        <v>70</v>
      </c>
      <c r="B22" s="71"/>
      <c r="C22" s="72"/>
      <c r="D22" s="73">
        <f aca="true" t="shared" si="7" ref="D22:M22">SUM(D23:D25)</f>
        <v>11063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528563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539626</v>
      </c>
      <c r="O22" s="75">
        <f t="shared" si="2"/>
        <v>371.6432506887052</v>
      </c>
      <c r="P22" s="69"/>
    </row>
    <row r="23" spans="1:16" ht="15">
      <c r="A23" s="64"/>
      <c r="B23" s="65">
        <v>581</v>
      </c>
      <c r="C23" s="66" t="s">
        <v>71</v>
      </c>
      <c r="D23" s="67">
        <v>9461</v>
      </c>
      <c r="E23" s="67">
        <v>0</v>
      </c>
      <c r="F23" s="67">
        <v>0</v>
      </c>
      <c r="G23" s="67">
        <v>0</v>
      </c>
      <c r="H23" s="67">
        <v>0</v>
      </c>
      <c r="I23" s="67">
        <v>223689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233150</v>
      </c>
      <c r="O23" s="68">
        <f t="shared" si="2"/>
        <v>160.5716253443526</v>
      </c>
      <c r="P23" s="69"/>
    </row>
    <row r="24" spans="1:16" ht="15">
      <c r="A24" s="64"/>
      <c r="B24" s="65">
        <v>590</v>
      </c>
      <c r="C24" s="66" t="s">
        <v>72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263602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263602</v>
      </c>
      <c r="O24" s="68">
        <f t="shared" si="2"/>
        <v>181.54407713498622</v>
      </c>
      <c r="P24" s="69"/>
    </row>
    <row r="25" spans="1:16" ht="15.75" thickBot="1">
      <c r="A25" s="64"/>
      <c r="B25" s="65">
        <v>591</v>
      </c>
      <c r="C25" s="66" t="s">
        <v>73</v>
      </c>
      <c r="D25" s="67">
        <v>1602</v>
      </c>
      <c r="E25" s="67">
        <v>0</v>
      </c>
      <c r="F25" s="67">
        <v>0</v>
      </c>
      <c r="G25" s="67">
        <v>0</v>
      </c>
      <c r="H25" s="67">
        <v>0</v>
      </c>
      <c r="I25" s="67">
        <v>41272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42874</v>
      </c>
      <c r="O25" s="68">
        <f t="shared" si="2"/>
        <v>29.52754820936639</v>
      </c>
      <c r="P25" s="69"/>
    </row>
    <row r="26" spans="1:119" ht="16.5" thickBot="1">
      <c r="A26" s="77" t="s">
        <v>10</v>
      </c>
      <c r="B26" s="78"/>
      <c r="C26" s="79"/>
      <c r="D26" s="80">
        <f>SUM(D5,D11,D13,D18,D20,D22)</f>
        <v>1029252</v>
      </c>
      <c r="E26" s="80">
        <f aca="true" t="shared" si="8" ref="E26:M26">SUM(E5,E11,E13,E18,E20,E22)</f>
        <v>162367</v>
      </c>
      <c r="F26" s="80">
        <f t="shared" si="8"/>
        <v>0</v>
      </c>
      <c r="G26" s="80">
        <f t="shared" si="8"/>
        <v>16906</v>
      </c>
      <c r="H26" s="80">
        <f t="shared" si="8"/>
        <v>0</v>
      </c>
      <c r="I26" s="80">
        <f t="shared" si="8"/>
        <v>1214352</v>
      </c>
      <c r="J26" s="80">
        <f t="shared" si="8"/>
        <v>0</v>
      </c>
      <c r="K26" s="80">
        <f t="shared" si="8"/>
        <v>0</v>
      </c>
      <c r="L26" s="80">
        <f t="shared" si="8"/>
        <v>0</v>
      </c>
      <c r="M26" s="80">
        <f t="shared" si="8"/>
        <v>0</v>
      </c>
      <c r="N26" s="80">
        <f t="shared" si="1"/>
        <v>2422877</v>
      </c>
      <c r="O26" s="81">
        <f t="shared" si="2"/>
        <v>1668.6480716253443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5" ht="1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5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74</v>
      </c>
      <c r="M28" s="117"/>
      <c r="N28" s="117"/>
      <c r="O28" s="91">
        <v>1452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51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579934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6">SUM(D5:M5)</f>
        <v>579934</v>
      </c>
      <c r="O5" s="32">
        <f aca="true" t="shared" si="2" ref="O5:O26">(N5/O$28)</f>
        <v>399.6788421778084</v>
      </c>
      <c r="P5" s="6"/>
    </row>
    <row r="6" spans="1:16" ht="15">
      <c r="A6" s="12"/>
      <c r="B6" s="44">
        <v>511</v>
      </c>
      <c r="C6" s="20" t="s">
        <v>19</v>
      </c>
      <c r="D6" s="46">
        <v>105942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105942</v>
      </c>
      <c r="O6" s="47">
        <f t="shared" si="2"/>
        <v>73.013094417643</v>
      </c>
      <c r="P6" s="9"/>
    </row>
    <row r="7" spans="1:16" ht="15">
      <c r="A7" s="12"/>
      <c r="B7" s="44">
        <v>512</v>
      </c>
      <c r="C7" s="20" t="s">
        <v>20</v>
      </c>
      <c r="D7" s="46">
        <v>174443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174443</v>
      </c>
      <c r="O7" s="47">
        <f t="shared" si="2"/>
        <v>120.22260509993109</v>
      </c>
      <c r="P7" s="9"/>
    </row>
    <row r="8" spans="1:16" ht="15">
      <c r="A8" s="12"/>
      <c r="B8" s="44">
        <v>513</v>
      </c>
      <c r="C8" s="20" t="s">
        <v>21</v>
      </c>
      <c r="D8" s="46">
        <v>161847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161847</v>
      </c>
      <c r="O8" s="47">
        <f t="shared" si="2"/>
        <v>111.54169538249484</v>
      </c>
      <c r="P8" s="9"/>
    </row>
    <row r="9" spans="1:16" ht="15">
      <c r="A9" s="12"/>
      <c r="B9" s="44">
        <v>514</v>
      </c>
      <c r="C9" s="20" t="s">
        <v>22</v>
      </c>
      <c r="D9" s="46">
        <v>72975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72975</v>
      </c>
      <c r="O9" s="47">
        <f t="shared" si="2"/>
        <v>50.29290144727774</v>
      </c>
      <c r="P9" s="9"/>
    </row>
    <row r="10" spans="1:16" ht="15">
      <c r="A10" s="12"/>
      <c r="B10" s="44">
        <v>517</v>
      </c>
      <c r="C10" s="20" t="s">
        <v>58</v>
      </c>
      <c r="D10" s="46">
        <v>64727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64727</v>
      </c>
      <c r="O10" s="47">
        <f t="shared" si="2"/>
        <v>44.60854583046175</v>
      </c>
      <c r="P10" s="9"/>
    </row>
    <row r="11" spans="1:16" ht="15.75">
      <c r="A11" s="28" t="s">
        <v>23</v>
      </c>
      <c r="B11" s="29"/>
      <c r="C11" s="30"/>
      <c r="D11" s="31">
        <f aca="true" t="shared" si="3" ref="D11:M11">SUM(D12:D12)</f>
        <v>426449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426449</v>
      </c>
      <c r="O11" s="43">
        <f t="shared" si="2"/>
        <v>293.9000689179876</v>
      </c>
      <c r="P11" s="10"/>
    </row>
    <row r="12" spans="1:16" ht="15">
      <c r="A12" s="12"/>
      <c r="B12" s="44">
        <v>521</v>
      </c>
      <c r="C12" s="20" t="s">
        <v>24</v>
      </c>
      <c r="D12" s="46">
        <v>426449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426449</v>
      </c>
      <c r="O12" s="47">
        <f t="shared" si="2"/>
        <v>293.9000689179876</v>
      </c>
      <c r="P12" s="9"/>
    </row>
    <row r="13" spans="1:16" ht="15.75">
      <c r="A13" s="28" t="s">
        <v>26</v>
      </c>
      <c r="B13" s="29"/>
      <c r="C13" s="30"/>
      <c r="D13" s="31">
        <f aca="true" t="shared" si="4" ref="D13:M13">SUM(D14:D18)</f>
        <v>1482425</v>
      </c>
      <c r="E13" s="31">
        <f t="shared" si="4"/>
        <v>0</v>
      </c>
      <c r="F13" s="31">
        <f t="shared" si="4"/>
        <v>0</v>
      </c>
      <c r="G13" s="31">
        <f t="shared" si="4"/>
        <v>8444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1490869</v>
      </c>
      <c r="O13" s="43">
        <f t="shared" si="2"/>
        <v>1027.4769124741558</v>
      </c>
      <c r="P13" s="10"/>
    </row>
    <row r="14" spans="1:16" ht="15">
      <c r="A14" s="12"/>
      <c r="B14" s="44">
        <v>533</v>
      </c>
      <c r="C14" s="20" t="s">
        <v>27</v>
      </c>
      <c r="D14" s="46">
        <v>191095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191095</v>
      </c>
      <c r="O14" s="47">
        <f t="shared" si="2"/>
        <v>131.6988283942109</v>
      </c>
      <c r="P14" s="9"/>
    </row>
    <row r="15" spans="1:16" ht="15">
      <c r="A15" s="12"/>
      <c r="B15" s="44">
        <v>534</v>
      </c>
      <c r="C15" s="20" t="s">
        <v>28</v>
      </c>
      <c r="D15" s="46">
        <v>126084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126084</v>
      </c>
      <c r="O15" s="47">
        <f t="shared" si="2"/>
        <v>86.89455547898001</v>
      </c>
      <c r="P15" s="9"/>
    </row>
    <row r="16" spans="1:16" ht="15">
      <c r="A16" s="12"/>
      <c r="B16" s="44">
        <v>535</v>
      </c>
      <c r="C16" s="20" t="s">
        <v>29</v>
      </c>
      <c r="D16" s="46">
        <v>464694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464694</v>
      </c>
      <c r="O16" s="47">
        <f t="shared" si="2"/>
        <v>320.2577532736044</v>
      </c>
      <c r="P16" s="9"/>
    </row>
    <row r="17" spans="1:16" ht="15">
      <c r="A17" s="12"/>
      <c r="B17" s="44">
        <v>536</v>
      </c>
      <c r="C17" s="20" t="s">
        <v>60</v>
      </c>
      <c r="D17" s="46">
        <v>231875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231875</v>
      </c>
      <c r="O17" s="47">
        <f t="shared" si="2"/>
        <v>159.80358373535492</v>
      </c>
      <c r="P17" s="9"/>
    </row>
    <row r="18" spans="1:16" ht="15">
      <c r="A18" s="12"/>
      <c r="B18" s="44">
        <v>539</v>
      </c>
      <c r="C18" s="20" t="s">
        <v>30</v>
      </c>
      <c r="D18" s="46">
        <v>468677</v>
      </c>
      <c r="E18" s="46">
        <v>0</v>
      </c>
      <c r="F18" s="46">
        <v>0</v>
      </c>
      <c r="G18" s="46">
        <v>8444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477121</v>
      </c>
      <c r="O18" s="47">
        <f t="shared" si="2"/>
        <v>328.82219159200554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SUM(D20:D20)</f>
        <v>0</v>
      </c>
      <c r="E19" s="31">
        <f t="shared" si="5"/>
        <v>138933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138933</v>
      </c>
      <c r="O19" s="43">
        <f t="shared" si="2"/>
        <v>95.74982770503101</v>
      </c>
      <c r="P19" s="10"/>
    </row>
    <row r="20" spans="1:16" ht="15">
      <c r="A20" s="12"/>
      <c r="B20" s="44">
        <v>549</v>
      </c>
      <c r="C20" s="20" t="s">
        <v>61</v>
      </c>
      <c r="D20" s="46">
        <v>0</v>
      </c>
      <c r="E20" s="46">
        <v>138933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138933</v>
      </c>
      <c r="O20" s="47">
        <f t="shared" si="2"/>
        <v>95.74982770503101</v>
      </c>
      <c r="P20" s="9"/>
    </row>
    <row r="21" spans="1:16" ht="15.75">
      <c r="A21" s="28" t="s">
        <v>38</v>
      </c>
      <c r="B21" s="29"/>
      <c r="C21" s="30"/>
      <c r="D21" s="31">
        <f aca="true" t="shared" si="6" ref="D21:M21">SUM(D22:D23)</f>
        <v>81993</v>
      </c>
      <c r="E21" s="31">
        <f t="shared" si="6"/>
        <v>2202</v>
      </c>
      <c r="F21" s="31">
        <f t="shared" si="6"/>
        <v>0</v>
      </c>
      <c r="G21" s="31">
        <f t="shared" si="6"/>
        <v>36364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120559</v>
      </c>
      <c r="O21" s="43">
        <f t="shared" si="2"/>
        <v>83.0868366643694</v>
      </c>
      <c r="P21" s="9"/>
    </row>
    <row r="22" spans="1:16" ht="15">
      <c r="A22" s="12"/>
      <c r="B22" s="44">
        <v>572</v>
      </c>
      <c r="C22" s="20" t="s">
        <v>39</v>
      </c>
      <c r="D22" s="46">
        <v>66633</v>
      </c>
      <c r="E22" s="46">
        <v>2202</v>
      </c>
      <c r="F22" s="46">
        <v>0</v>
      </c>
      <c r="G22" s="46">
        <v>36364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105199</v>
      </c>
      <c r="O22" s="47">
        <f t="shared" si="2"/>
        <v>72.50103376981392</v>
      </c>
      <c r="P22" s="9"/>
    </row>
    <row r="23" spans="1:16" ht="15">
      <c r="A23" s="12"/>
      <c r="B23" s="44">
        <v>573</v>
      </c>
      <c r="C23" s="20" t="s">
        <v>62</v>
      </c>
      <c r="D23" s="46">
        <v>15360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15360</v>
      </c>
      <c r="O23" s="47">
        <f t="shared" si="2"/>
        <v>10.58580289455548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SUM(D25:D25)</f>
        <v>525439</v>
      </c>
      <c r="E24" s="31">
        <f t="shared" si="7"/>
        <v>297950</v>
      </c>
      <c r="F24" s="31">
        <f t="shared" si="7"/>
        <v>0</v>
      </c>
      <c r="G24" s="31">
        <f t="shared" si="7"/>
        <v>54970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878359</v>
      </c>
      <c r="O24" s="43">
        <f t="shared" si="2"/>
        <v>605.3473466574776</v>
      </c>
      <c r="P24" s="9"/>
    </row>
    <row r="25" spans="1:16" ht="15.75" thickBot="1">
      <c r="A25" s="12"/>
      <c r="B25" s="44">
        <v>581</v>
      </c>
      <c r="C25" s="20" t="s">
        <v>41</v>
      </c>
      <c r="D25" s="46">
        <v>525439</v>
      </c>
      <c r="E25" s="46">
        <v>297950</v>
      </c>
      <c r="F25" s="46">
        <v>0</v>
      </c>
      <c r="G25" s="46">
        <v>54970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878359</v>
      </c>
      <c r="O25" s="47">
        <f t="shared" si="2"/>
        <v>605.3473466574776</v>
      </c>
      <c r="P25" s="9"/>
    </row>
    <row r="26" spans="1:119" ht="16.5" thickBot="1">
      <c r="A26" s="14" t="s">
        <v>10</v>
      </c>
      <c r="B26" s="23"/>
      <c r="C26" s="22"/>
      <c r="D26" s="15">
        <f>SUM(D5,D11,D13,D19,D21,D24)</f>
        <v>3096240</v>
      </c>
      <c r="E26" s="15">
        <f aca="true" t="shared" si="8" ref="E26:M26">SUM(E5,E11,E13,E19,E21,E24)</f>
        <v>439085</v>
      </c>
      <c r="F26" s="15">
        <f t="shared" si="8"/>
        <v>0</v>
      </c>
      <c r="G26" s="15">
        <f t="shared" si="8"/>
        <v>99778</v>
      </c>
      <c r="H26" s="15">
        <f t="shared" si="8"/>
        <v>0</v>
      </c>
      <c r="I26" s="15">
        <f t="shared" si="8"/>
        <v>0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3635103</v>
      </c>
      <c r="O26" s="37">
        <f t="shared" si="2"/>
        <v>2505.23983459683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65</v>
      </c>
      <c r="M28" s="93"/>
      <c r="N28" s="93"/>
      <c r="O28" s="41">
        <v>1451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51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2023-03-07T16:07:26Z</cp:lastPrinted>
  <dcterms:created xsi:type="dcterms:W3CDTF">2000-08-31T21:26:31Z</dcterms:created>
  <dcterms:modified xsi:type="dcterms:W3CDTF">2023-03-07T17:25:25Z</dcterms:modified>
  <cp:category/>
  <cp:version/>
  <cp:contentType/>
  <cp:contentStatus/>
</cp:coreProperties>
</file>