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'2008'!$A$1:$O$61</definedName>
    <definedName name="_xlnm.Print_Area" localSheetId="12">'2009'!$A$1:$O$60</definedName>
    <definedName name="_xlnm.Print_Area" localSheetId="11">'2010'!$A$1:$O$61</definedName>
    <definedName name="_xlnm.Print_Area" localSheetId="10">'2011'!$A$1:$O$60</definedName>
    <definedName name="_xlnm.Print_Area" localSheetId="9">'2012'!$A$1:$O$61</definedName>
    <definedName name="_xlnm.Print_Area" localSheetId="8">'2013'!$A$1:$O$65</definedName>
    <definedName name="_xlnm.Print_Area" localSheetId="7">'2014'!$A$1:$O$62</definedName>
    <definedName name="_xlnm.Print_Area" localSheetId="6">'2015'!$A$1:$O$67</definedName>
    <definedName name="_xlnm.Print_Area" localSheetId="5">'2016'!$A$1:$O$65</definedName>
    <definedName name="_xlnm.Print_Area" localSheetId="4">'2017'!$A$1:$O$61</definedName>
    <definedName name="_xlnm.Print_Area" localSheetId="3">'2018'!$A$1:$O$59</definedName>
    <definedName name="_xlnm.Print_Area" localSheetId="2">'2019'!$A$1:$O$55</definedName>
    <definedName name="_xlnm.Print_Area" localSheetId="1">'2020'!$A$1:$O$56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51" i="46" l="1"/>
  <c r="P51" i="46"/>
  <c r="O50" i="46"/>
  <c r="P50" i="46"/>
  <c r="O49" i="46"/>
  <c r="P49" i="46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0" i="41"/>
  <c r="O60" i="41"/>
  <c r="N59" i="41"/>
  <c r="O59" i="41"/>
  <c r="M58" i="41"/>
  <c r="L58" i="41"/>
  <c r="K58" i="41"/>
  <c r="J58" i="41"/>
  <c r="I58" i="41"/>
  <c r="H58" i="41"/>
  <c r="G58" i="41"/>
  <c r="F58" i="41"/>
  <c r="E58" i="41"/>
  <c r="D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2" i="40"/>
  <c r="O62" i="40"/>
  <c r="N61" i="40"/>
  <c r="O61" i="40"/>
  <c r="M60" i="40"/>
  <c r="L60" i="40"/>
  <c r="K60" i="40"/>
  <c r="J60" i="40"/>
  <c r="I60" i="40"/>
  <c r="H60" i="40"/>
  <c r="G60" i="40"/>
  <c r="F60" i="40"/>
  <c r="E60" i="40"/>
  <c r="D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M50" i="40"/>
  <c r="L50" i="40"/>
  <c r="K50" i="40"/>
  <c r="J50" i="40"/>
  <c r="I50" i="40"/>
  <c r="H50" i="40"/>
  <c r="G50" i="40"/>
  <c r="F50" i="40"/>
  <c r="E50" i="40"/>
  <c r="N50" i="40"/>
  <c r="O50" i="40"/>
  <c r="D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M43" i="40"/>
  <c r="L43" i="40"/>
  <c r="K43" i="40"/>
  <c r="J43" i="40"/>
  <c r="I43" i="40"/>
  <c r="H43" i="40"/>
  <c r="G43" i="40"/>
  <c r="F43" i="40"/>
  <c r="E43" i="40"/>
  <c r="N43" i="40"/>
  <c r="O43" i="40"/>
  <c r="D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63" i="40"/>
  <c r="L5" i="40"/>
  <c r="K5" i="40"/>
  <c r="K63" i="40"/>
  <c r="J5" i="40"/>
  <c r="I5" i="40"/>
  <c r="H5" i="40"/>
  <c r="G5" i="40"/>
  <c r="G63" i="40"/>
  <c r="F5" i="40"/>
  <c r="E5" i="40"/>
  <c r="N5" i="40"/>
  <c r="O5" i="40"/>
  <c r="D5" i="40"/>
  <c r="N57" i="39"/>
  <c r="O57" i="39"/>
  <c r="N56" i="39"/>
  <c r="O56" i="39"/>
  <c r="M55" i="39"/>
  <c r="L55" i="39"/>
  <c r="K55" i="39"/>
  <c r="J55" i="39"/>
  <c r="I55" i="39"/>
  <c r="H55" i="39"/>
  <c r="G55" i="39"/>
  <c r="F55" i="39"/>
  <c r="E55" i="39"/>
  <c r="N55" i="39"/>
  <c r="O55" i="39"/>
  <c r="D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I58" i="39"/>
  <c r="H5" i="39"/>
  <c r="G5" i="39"/>
  <c r="G58" i="39"/>
  <c r="F5" i="39"/>
  <c r="E5" i="39"/>
  <c r="E58" i="39"/>
  <c r="D5" i="39"/>
  <c r="N60" i="38"/>
  <c r="O60" i="38"/>
  <c r="N59" i="38"/>
  <c r="O59" i="38"/>
  <c r="M58" i="38"/>
  <c r="L58" i="38"/>
  <c r="K58" i="38"/>
  <c r="J58" i="38"/>
  <c r="I58" i="38"/>
  <c r="H58" i="38"/>
  <c r="G58" i="38"/>
  <c r="F58" i="38"/>
  <c r="E58" i="38"/>
  <c r="N58" i="38"/>
  <c r="O58" i="38"/>
  <c r="D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N19" i="38"/>
  <c r="O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N15" i="38"/>
  <c r="O15" i="38"/>
  <c r="N14" i="38"/>
  <c r="O14" i="38"/>
  <c r="M13" i="38"/>
  <c r="M61" i="38"/>
  <c r="L13" i="38"/>
  <c r="K13" i="38"/>
  <c r="J13" i="38"/>
  <c r="I13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G61" i="38"/>
  <c r="F5" i="38"/>
  <c r="E5" i="38"/>
  <c r="D5" i="38"/>
  <c r="N56" i="37"/>
  <c r="O56" i="37"/>
  <c r="N55" i="37"/>
  <c r="O55" i="37"/>
  <c r="N54" i="37"/>
  <c r="O54" i="37"/>
  <c r="M53" i="37"/>
  <c r="L53" i="37"/>
  <c r="K53" i="37"/>
  <c r="J53" i="37"/>
  <c r="I53" i="37"/>
  <c r="H53" i="37"/>
  <c r="G53" i="37"/>
  <c r="F53" i="37"/>
  <c r="E53" i="37"/>
  <c r="N53" i="37"/>
  <c r="O53" i="37"/>
  <c r="D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M44" i="37"/>
  <c r="L44" i="37"/>
  <c r="K44" i="37"/>
  <c r="J44" i="37"/>
  <c r="J57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57" i="37"/>
  <c r="L5" i="37"/>
  <c r="K5" i="37"/>
  <c r="K57" i="37"/>
  <c r="J5" i="37"/>
  <c r="I5" i="37"/>
  <c r="I57" i="37"/>
  <c r="H5" i="37"/>
  <c r="G5" i="37"/>
  <c r="G57" i="37"/>
  <c r="F5" i="37"/>
  <c r="E5" i="37"/>
  <c r="N5" i="37"/>
  <c r="O5" i="37"/>
  <c r="D5" i="37"/>
  <c r="N56" i="36"/>
  <c r="O56" i="36"/>
  <c r="M55" i="36"/>
  <c r="L55" i="36"/>
  <c r="K55" i="36"/>
  <c r="J55" i="36"/>
  <c r="I55" i="36"/>
  <c r="H55" i="36"/>
  <c r="G55" i="36"/>
  <c r="F55" i="36"/>
  <c r="E55" i="36"/>
  <c r="N55" i="36"/>
  <c r="O55" i="36"/>
  <c r="D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N46" i="36"/>
  <c r="O46" i="36"/>
  <c r="D46" i="36"/>
  <c r="N45" i="36"/>
  <c r="O45" i="36"/>
  <c r="N44" i="36"/>
  <c r="O44" i="36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L57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57" i="36"/>
  <c r="L5" i="36"/>
  <c r="K5" i="36"/>
  <c r="K57" i="36"/>
  <c r="J5" i="36"/>
  <c r="I5" i="36"/>
  <c r="I57" i="36"/>
  <c r="H5" i="36"/>
  <c r="G5" i="36"/>
  <c r="F5" i="36"/>
  <c r="E5" i="36"/>
  <c r="E57" i="36"/>
  <c r="D5" i="36"/>
  <c r="N55" i="35"/>
  <c r="O55" i="35"/>
  <c r="N54" i="35"/>
  <c r="O54" i="35"/>
  <c r="M53" i="35"/>
  <c r="L53" i="35"/>
  <c r="K53" i="35"/>
  <c r="J53" i="35"/>
  <c r="I53" i="35"/>
  <c r="H53" i="35"/>
  <c r="G53" i="35"/>
  <c r="F53" i="35"/>
  <c r="E53" i="35"/>
  <c r="D53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F46" i="35"/>
  <c r="N46" i="35"/>
  <c r="O46" i="35"/>
  <c r="E46" i="35"/>
  <c r="D46" i="35"/>
  <c r="N45" i="35"/>
  <c r="O45" i="35"/>
  <c r="N44" i="35"/>
  <c r="O44" i="35"/>
  <c r="N43" i="35"/>
  <c r="O43" i="35"/>
  <c r="N42" i="35"/>
  <c r="O42" i="35"/>
  <c r="N41" i="35"/>
  <c r="O41" i="35"/>
  <c r="M40" i="35"/>
  <c r="L40" i="35"/>
  <c r="K40" i="35"/>
  <c r="J40" i="35"/>
  <c r="I40" i="35"/>
  <c r="H40" i="35"/>
  <c r="G40" i="35"/>
  <c r="F40" i="35"/>
  <c r="E40" i="35"/>
  <c r="N40" i="35"/>
  <c r="O40" i="35"/>
  <c r="D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56" i="35"/>
  <c r="L5" i="35"/>
  <c r="L56" i="35"/>
  <c r="K5" i="35"/>
  <c r="K56" i="35"/>
  <c r="J5" i="35"/>
  <c r="J56" i="35"/>
  <c r="I5" i="35"/>
  <c r="I56" i="35"/>
  <c r="H5" i="35"/>
  <c r="H56" i="35"/>
  <c r="G5" i="35"/>
  <c r="G56" i="35"/>
  <c r="F5" i="35"/>
  <c r="E5" i="35"/>
  <c r="E56" i="35"/>
  <c r="D5" i="35"/>
  <c r="D56" i="35"/>
  <c r="N56" i="34"/>
  <c r="O56" i="34"/>
  <c r="N55" i="34"/>
  <c r="O55" i="34"/>
  <c r="N54" i="34"/>
  <c r="O54" i="34"/>
  <c r="M53" i="34"/>
  <c r="L53" i="34"/>
  <c r="K53" i="34"/>
  <c r="J53" i="34"/>
  <c r="I53" i="34"/>
  <c r="H53" i="34"/>
  <c r="G53" i="34"/>
  <c r="F53" i="34"/>
  <c r="E53" i="34"/>
  <c r="D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/>
  <c r="O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7" i="34"/>
  <c r="L5" i="34"/>
  <c r="L57" i="34"/>
  <c r="K5" i="34"/>
  <c r="J5" i="34"/>
  <c r="J57" i="34"/>
  <c r="I5" i="34"/>
  <c r="I57" i="34"/>
  <c r="H5" i="34"/>
  <c r="H57" i="34"/>
  <c r="G5" i="34"/>
  <c r="G57" i="34"/>
  <c r="F5" i="34"/>
  <c r="F57" i="34"/>
  <c r="E5" i="34"/>
  <c r="E57" i="34"/>
  <c r="D5" i="34"/>
  <c r="D57" i="34"/>
  <c r="N55" i="33"/>
  <c r="O55" i="33"/>
  <c r="N37" i="33"/>
  <c r="O3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E27" i="33"/>
  <c r="F27" i="33"/>
  <c r="G27" i="33"/>
  <c r="H27" i="33"/>
  <c r="I27" i="33"/>
  <c r="J27" i="33"/>
  <c r="K27" i="33"/>
  <c r="L27" i="33"/>
  <c r="M27" i="33"/>
  <c r="D27" i="33"/>
  <c r="E17" i="33"/>
  <c r="F17" i="33"/>
  <c r="G17" i="33"/>
  <c r="H17" i="33"/>
  <c r="I17" i="33"/>
  <c r="J17" i="33"/>
  <c r="K17" i="33"/>
  <c r="L17" i="33"/>
  <c r="M17" i="33"/>
  <c r="D17" i="33"/>
  <c r="E13" i="33"/>
  <c r="F13" i="33"/>
  <c r="G13" i="33"/>
  <c r="H13" i="33"/>
  <c r="H56" i="33"/>
  <c r="I13" i="33"/>
  <c r="J13" i="33"/>
  <c r="K13" i="33"/>
  <c r="L13" i="33"/>
  <c r="M13" i="33"/>
  <c r="D13" i="33"/>
  <c r="D56" i="33"/>
  <c r="E5" i="33"/>
  <c r="F5" i="33"/>
  <c r="G5" i="33"/>
  <c r="H5" i="33"/>
  <c r="I5" i="33"/>
  <c r="I56" i="33"/>
  <c r="J5" i="33"/>
  <c r="K5" i="33"/>
  <c r="L5" i="33"/>
  <c r="L56" i="33"/>
  <c r="M5" i="33"/>
  <c r="D5" i="33"/>
  <c r="E53" i="33"/>
  <c r="F53" i="33"/>
  <c r="G53" i="33"/>
  <c r="H53" i="33"/>
  <c r="I53" i="33"/>
  <c r="J53" i="33"/>
  <c r="K53" i="33"/>
  <c r="L53" i="33"/>
  <c r="M53" i="33"/>
  <c r="D53" i="33"/>
  <c r="N54" i="33"/>
  <c r="O54" i="33"/>
  <c r="N48" i="33"/>
  <c r="N49" i="33"/>
  <c r="O49" i="33"/>
  <c r="N50" i="33"/>
  <c r="O50" i="33"/>
  <c r="N51" i="33"/>
  <c r="O51" i="33"/>
  <c r="N52" i="33"/>
  <c r="N47" i="33"/>
  <c r="O47" i="33"/>
  <c r="E46" i="33"/>
  <c r="E56" i="33"/>
  <c r="F46" i="33"/>
  <c r="G46" i="33"/>
  <c r="H46" i="33"/>
  <c r="I46" i="33"/>
  <c r="J46" i="33"/>
  <c r="K46" i="33"/>
  <c r="L46" i="33"/>
  <c r="M46" i="33"/>
  <c r="D46" i="33"/>
  <c r="N46" i="33"/>
  <c r="O46" i="33"/>
  <c r="E39" i="33"/>
  <c r="F39" i="33"/>
  <c r="N39" i="33"/>
  <c r="O39" i="33"/>
  <c r="G39" i="33"/>
  <c r="H39" i="33"/>
  <c r="I39" i="33"/>
  <c r="J39" i="33"/>
  <c r="K39" i="33"/>
  <c r="K56" i="33"/>
  <c r="L39" i="33"/>
  <c r="M39" i="33"/>
  <c r="M56" i="33"/>
  <c r="D39" i="33"/>
  <c r="N41" i="33"/>
  <c r="O41" i="33"/>
  <c r="N42" i="33"/>
  <c r="O42" i="33"/>
  <c r="N43" i="33"/>
  <c r="O43" i="33"/>
  <c r="N44" i="33"/>
  <c r="O44" i="33"/>
  <c r="N45" i="33"/>
  <c r="O45" i="33"/>
  <c r="N40" i="33"/>
  <c r="O40" i="33"/>
  <c r="N15" i="33"/>
  <c r="O15" i="33"/>
  <c r="N38" i="33"/>
  <c r="O38" i="33"/>
  <c r="N27" i="33"/>
  <c r="O27" i="33"/>
  <c r="O48" i="33"/>
  <c r="O52" i="33"/>
  <c r="N14" i="33"/>
  <c r="O14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J56" i="33"/>
  <c r="N6" i="33"/>
  <c r="O6" i="33"/>
  <c r="N18" i="33"/>
  <c r="O18" i="33"/>
  <c r="F56" i="35"/>
  <c r="N29" i="35"/>
  <c r="O29" i="35"/>
  <c r="N53" i="33"/>
  <c r="O53" i="33"/>
  <c r="F56" i="33"/>
  <c r="N17" i="33"/>
  <c r="O17" i="33"/>
  <c r="N5" i="34"/>
  <c r="O5" i="34"/>
  <c r="N17" i="34"/>
  <c r="O17" i="34"/>
  <c r="N53" i="34"/>
  <c r="O53" i="34"/>
  <c r="N46" i="34"/>
  <c r="O46" i="34"/>
  <c r="J57" i="36"/>
  <c r="N13" i="36"/>
  <c r="O13" i="36"/>
  <c r="F57" i="36"/>
  <c r="H57" i="36"/>
  <c r="G57" i="36"/>
  <c r="N28" i="36"/>
  <c r="O28" i="36"/>
  <c r="N17" i="36"/>
  <c r="O17" i="36"/>
  <c r="D57" i="36"/>
  <c r="N12" i="37"/>
  <c r="O12" i="37"/>
  <c r="H57" i="37"/>
  <c r="L57" i="37"/>
  <c r="N15" i="37"/>
  <c r="O15" i="37"/>
  <c r="N37" i="37"/>
  <c r="O37" i="37"/>
  <c r="N25" i="37"/>
  <c r="O25" i="37"/>
  <c r="D57" i="37"/>
  <c r="J61" i="38"/>
  <c r="L61" i="38"/>
  <c r="F61" i="38"/>
  <c r="H61" i="38"/>
  <c r="N5" i="38"/>
  <c r="O5" i="38"/>
  <c r="N50" i="38"/>
  <c r="O50" i="38"/>
  <c r="N43" i="38"/>
  <c r="O43" i="38"/>
  <c r="I61" i="38"/>
  <c r="D61" i="38"/>
  <c r="N5" i="35"/>
  <c r="O5" i="35"/>
  <c r="N5" i="36"/>
  <c r="O5" i="36"/>
  <c r="N5" i="33"/>
  <c r="O5" i="33"/>
  <c r="G56" i="33"/>
  <c r="F57" i="37"/>
  <c r="K57" i="34"/>
  <c r="L58" i="39"/>
  <c r="M58" i="39"/>
  <c r="H58" i="39"/>
  <c r="F58" i="39"/>
  <c r="J58" i="39"/>
  <c r="K58" i="39"/>
  <c r="N40" i="39"/>
  <c r="O40" i="39"/>
  <c r="N13" i="39"/>
  <c r="O13" i="39"/>
  <c r="N18" i="39"/>
  <c r="O18" i="39"/>
  <c r="N46" i="39"/>
  <c r="O46" i="39"/>
  <c r="N30" i="39"/>
  <c r="O30" i="39"/>
  <c r="D58" i="39"/>
  <c r="N58" i="39"/>
  <c r="O58" i="39"/>
  <c r="H63" i="40"/>
  <c r="L63" i="40"/>
  <c r="F63" i="40"/>
  <c r="N13" i="40"/>
  <c r="O13" i="40"/>
  <c r="D63" i="40"/>
  <c r="N60" i="40"/>
  <c r="O60" i="40"/>
  <c r="E63" i="40"/>
  <c r="N31" i="40"/>
  <c r="O31" i="40"/>
  <c r="J63" i="40"/>
  <c r="I63" i="40"/>
  <c r="N18" i="40"/>
  <c r="O18" i="40"/>
  <c r="N57" i="34"/>
  <c r="O57" i="34"/>
  <c r="N56" i="35"/>
  <c r="O56" i="35"/>
  <c r="N56" i="33"/>
  <c r="O56" i="33"/>
  <c r="N57" i="36"/>
  <c r="O57" i="36"/>
  <c r="N13" i="33"/>
  <c r="O13" i="33"/>
  <c r="E57" i="37"/>
  <c r="N57" i="37"/>
  <c r="O57" i="37"/>
  <c r="N31" i="38"/>
  <c r="O31" i="38"/>
  <c r="E61" i="38"/>
  <c r="N61" i="38"/>
  <c r="O61" i="38"/>
  <c r="N44" i="37"/>
  <c r="O44" i="37"/>
  <c r="K61" i="38"/>
  <c r="N63" i="40"/>
  <c r="O63" i="40"/>
  <c r="N5" i="39"/>
  <c r="O5" i="39"/>
  <c r="K61" i="41"/>
  <c r="M61" i="41"/>
  <c r="N13" i="41"/>
  <c r="O13" i="41"/>
  <c r="J61" i="41"/>
  <c r="N58" i="41"/>
  <c r="O58" i="41"/>
  <c r="G61" i="41"/>
  <c r="L61" i="41"/>
  <c r="H61" i="41"/>
  <c r="F61" i="41"/>
  <c r="N49" i="41"/>
  <c r="O49" i="41"/>
  <c r="N42" i="41"/>
  <c r="O42" i="41"/>
  <c r="N30" i="41"/>
  <c r="O30" i="41"/>
  <c r="E61" i="41"/>
  <c r="N18" i="41"/>
  <c r="O18" i="41"/>
  <c r="D61" i="41"/>
  <c r="I61" i="41"/>
  <c r="N5" i="41"/>
  <c r="O5" i="41"/>
  <c r="N61" i="41"/>
  <c r="O61" i="41"/>
  <c r="K57" i="42"/>
  <c r="N5" i="42"/>
  <c r="O5" i="42"/>
  <c r="M57" i="42"/>
  <c r="L57" i="42"/>
  <c r="N13" i="42"/>
  <c r="O13" i="42"/>
  <c r="N44" i="42"/>
  <c r="O44" i="42"/>
  <c r="J57" i="42"/>
  <c r="N54" i="42"/>
  <c r="O54" i="42"/>
  <c r="N46" i="42"/>
  <c r="O46" i="42"/>
  <c r="F57" i="42"/>
  <c r="H57" i="42"/>
  <c r="G57" i="42"/>
  <c r="I57" i="42"/>
  <c r="N29" i="42"/>
  <c r="O29" i="42"/>
  <c r="N17" i="42"/>
  <c r="O17" i="42"/>
  <c r="E57" i="42"/>
  <c r="D57" i="42"/>
  <c r="N57" i="42"/>
  <c r="O57" i="42"/>
  <c r="N42" i="43"/>
  <c r="O42" i="43"/>
  <c r="N52" i="43"/>
  <c r="O52" i="43"/>
  <c r="L55" i="43"/>
  <c r="K55" i="43"/>
  <c r="N5" i="43"/>
  <c r="O5" i="43"/>
  <c r="J55" i="43"/>
  <c r="M55" i="43"/>
  <c r="N45" i="43"/>
  <c r="O45" i="43"/>
  <c r="H55" i="43"/>
  <c r="F55" i="43"/>
  <c r="N32" i="43"/>
  <c r="O32" i="43"/>
  <c r="G55" i="43"/>
  <c r="N17" i="43"/>
  <c r="O17" i="43"/>
  <c r="I55" i="43"/>
  <c r="E55" i="43"/>
  <c r="N13" i="43"/>
  <c r="O13" i="43"/>
  <c r="D55" i="43"/>
  <c r="N55" i="43"/>
  <c r="O55" i="43"/>
  <c r="I51" i="44"/>
  <c r="N38" i="44"/>
  <c r="O38" i="44"/>
  <c r="N5" i="44"/>
  <c r="O5" i="44"/>
  <c r="G51" i="44"/>
  <c r="H51" i="44"/>
  <c r="N47" i="44"/>
  <c r="O47" i="44"/>
  <c r="K51" i="44"/>
  <c r="L51" i="44"/>
  <c r="M51" i="44"/>
  <c r="F51" i="44"/>
  <c r="N40" i="44"/>
  <c r="O40" i="44"/>
  <c r="J51" i="44"/>
  <c r="N28" i="44"/>
  <c r="O28" i="44"/>
  <c r="E51" i="44"/>
  <c r="N17" i="44"/>
  <c r="O17" i="44"/>
  <c r="N13" i="44"/>
  <c r="O13" i="44"/>
  <c r="D51" i="44"/>
  <c r="N51" i="44"/>
  <c r="O51" i="44"/>
  <c r="N38" i="45"/>
  <c r="O38" i="45"/>
  <c r="G52" i="45"/>
  <c r="J52" i="45"/>
  <c r="K52" i="45"/>
  <c r="L52" i="45"/>
  <c r="N13" i="45"/>
  <c r="O13" i="45"/>
  <c r="N5" i="45"/>
  <c r="O5" i="45"/>
  <c r="N16" i="45"/>
  <c r="O16" i="45"/>
  <c r="M52" i="45"/>
  <c r="N48" i="45"/>
  <c r="O48" i="45"/>
  <c r="I52" i="45"/>
  <c r="H52" i="45"/>
  <c r="N41" i="45"/>
  <c r="O41" i="45"/>
  <c r="F52" i="45"/>
  <c r="N28" i="45"/>
  <c r="O28" i="45"/>
  <c r="E52" i="45"/>
  <c r="D52" i="45"/>
  <c r="N52" i="45"/>
  <c r="O52" i="45"/>
  <c r="O13" i="46"/>
  <c r="P13" i="46"/>
  <c r="O47" i="46"/>
  <c r="P47" i="46"/>
  <c r="O40" i="46"/>
  <c r="P40" i="46"/>
  <c r="O36" i="46"/>
  <c r="P36" i="46"/>
  <c r="O26" i="46"/>
  <c r="P26" i="46"/>
  <c r="D52" i="46"/>
  <c r="J52" i="46"/>
  <c r="L52" i="46"/>
  <c r="O16" i="46"/>
  <c r="P16" i="46"/>
  <c r="I52" i="46"/>
  <c r="K52" i="46"/>
  <c r="N52" i="46"/>
  <c r="F52" i="46"/>
  <c r="H52" i="46"/>
  <c r="G52" i="46"/>
  <c r="M52" i="46"/>
  <c r="E52" i="46"/>
  <c r="O5" i="46"/>
  <c r="P5" i="46"/>
  <c r="O52" i="46"/>
  <c r="P52" i="46"/>
</calcChain>
</file>

<file path=xl/sharedStrings.xml><?xml version="1.0" encoding="utf-8"?>
<sst xmlns="http://schemas.openxmlformats.org/spreadsheetml/2006/main" count="1018" uniqueCount="166">
  <si>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</si>
  <si>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</si>
  <si>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</si>
  <si>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</si>
  <si>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</si>
  <si>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</si>
  <si>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</si>
  <si>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</si>
  <si>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</si>
  <si>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</si>
  <si>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</si>
  <si>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</si>
  <si>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</si>
  <si>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</si>
  <si>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</si>
  <si>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</si>
  <si>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</si>
  <si>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</si>
  <si>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</si>
  <si>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</si>
  <si>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General Government</t>
  </si>
  <si>
    <t>Intergovernmental Revenue</t>
  </si>
  <si>
    <t>State Grant - General Government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</si>
  <si>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</si>
  <si>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</si>
  <si>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</si>
  <si>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</si>
  <si>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</si>
  <si>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</si>
  <si>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</si>
  <si>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</si>
  <si>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</si>
  <si>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</si>
  <si>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</si>
  <si>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</si>
  <si>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</si>
  <si>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</si>
  <si>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</si>
  <si>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</si>
  <si>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</si>
  <si>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</si>
  <si>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</si>
  <si>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</si>
  <si>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</si>
  <si>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</si>
  <si>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</si>
  <si>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</si>
  <si>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</si>
  <si>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</si>
  <si>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</si>
  <si>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</si>
  <si>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</si>
  <si>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</si>
  <si>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</si>
  <si>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</si>
  <si>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</si>
  <si>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</si>
  <si>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</si>
  <si>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</si>
  <si>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</si>
  <si>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</si>
  <si>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</si>
  <si>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</si>
  <si>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</si>
  <si>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</si>
  <si>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</si>
  <si>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</si>
  <si>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</si>
  <si>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</si>
  <si>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</si>
  <si>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Gulf Breeze Revenues Reported by Account Code and Fund Type</t>
  </si>
  <si>
    <t>Local Fiscal Year Ended September 30, 2010</t>
  </si>
  <si>
    <t>Communications Services Taxes</t>
  </si>
  <si>
    <t>Impact Fees - Residential - Other</t>
  </si>
  <si>
    <t>Federal Grant - Public Safety</t>
  </si>
  <si>
    <t>State Grant - Economic Environment</t>
  </si>
  <si>
    <t>State Grant - Human Services - Public Welfare</t>
  </si>
  <si>
    <t>State Grant - Culture / Recreation</t>
  </si>
  <si>
    <t>Physical Environment - Water Utility</t>
  </si>
  <si>
    <t>Physical Environment - Sewer / Wastewater Utility</t>
  </si>
  <si>
    <t>Other Judgments, Fines, and Forfeits</t>
  </si>
  <si>
    <t>Contributions from Enterprise Operations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</si>
  <si>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</si>
  <si>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</si>
  <si>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</si>
  <si>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</si>
  <si>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Transportation - Other Transportation</t>
  </si>
  <si>
    <t>State Grant - Human Services - Other Human Services</t>
  </si>
  <si>
    <t>Interest and Other Earnings - Net Increase (Decrease) in Fair Value of Investments</t>
  </si>
  <si>
    <t>Special Items (Gain)</t>
  </si>
  <si>
    <t>2011 Municipal Population:</t>
  </si>
  <si>
    <t>Local Fiscal Year Ended September 30, 2012</t>
  </si>
  <si>
    <t>State Grant - Public Safety</t>
  </si>
  <si>
    <t>Other Miscellaneous Revenues - Deferred Compensation Contributions</t>
  </si>
  <si>
    <t>2012 Municipal Population:</t>
  </si>
  <si>
    <t>Local Fiscal Year Ended September 30, 2008</t>
  </si>
  <si>
    <t>Permits and Franchise Fees</t>
  </si>
  <si>
    <t>Franchise Fee - Solid Waste</t>
  </si>
  <si>
    <t>Other Permits and Fees</t>
  </si>
  <si>
    <t>State Grant - Physical Environment - Stormwater Management</t>
  </si>
  <si>
    <t>State Shared Revenues - Public Safety - Other Public Safety</t>
  </si>
  <si>
    <t>Special Assessments - Capital Improvement</t>
  </si>
  <si>
    <t>Impact Fees - Physical Environment</t>
  </si>
  <si>
    <t>Proceeds of General Capital Asset Dispositions - Compensation for Loss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</si>
  <si>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</si>
  <si>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</si>
  <si>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</si>
  <si>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</si>
  <si>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</si>
  <si>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</si>
  <si>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</si>
  <si>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</si>
  <si>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</si>
  <si>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Transportation - Other Transportation Charges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</si>
  <si>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</si>
  <si>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</si>
  <si>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</si>
  <si>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</si>
  <si>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Grants from Other Local Units - Physical Environment</t>
  </si>
  <si>
    <t>Grants from Other Local Units - Economic Environment</t>
  </si>
  <si>
    <t>Physical Environment - Conservation and Resource Management</t>
  </si>
  <si>
    <t>Court-Ordered Judgments and Fines - Intergovernmental Radio Communication Program</t>
  </si>
  <si>
    <t>Other Miscellaneous Revenues - Settlements</t>
  </si>
  <si>
    <t>2014 Municipal Population:</t>
  </si>
  <si>
    <t>Local Fiscal Year Ended September 30, 2015</t>
  </si>
  <si>
    <t>State Shared Revenues - Public Safety - Enhanced 911 Fee</t>
  </si>
  <si>
    <t>Federal Fines and Forfeits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</si>
  <si>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</si>
  <si>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</si>
  <si>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</si>
  <si>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</si>
  <si>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Transportation - Other Transportation</t>
  </si>
  <si>
    <t>General Government - Other General Government Charges and Fees</t>
  </si>
  <si>
    <t>Public Safety - Law Enforcement Services</t>
  </si>
  <si>
    <t>Public Safety - Fire Protection</t>
  </si>
  <si>
    <t>2017 Municipal Population:</t>
  </si>
  <si>
    <t>Local Fiscal Year Ended September 30, 2018</t>
  </si>
  <si>
    <t>Federal Grant - Physical Environment - Sewer / Wastewater</t>
  </si>
  <si>
    <t>State Grant - Physical Environment - Gas Supply System</t>
  </si>
  <si>
    <t>Grants from Other Local Units - Transportation</t>
  </si>
  <si>
    <t>Proprietary Non-Operating - Capital Contributions from Private Source</t>
  </si>
  <si>
    <t>2018 Municipal Population:</t>
  </si>
  <si>
    <t>Local Fiscal Year Ended September 30, 2019</t>
  </si>
  <si>
    <t>Grants from Other Local Units - Culture / Recreation</t>
  </si>
  <si>
    <t>Non-Operating - Special Items (Gain)</t>
  </si>
  <si>
    <t>2019 Municipal Population:</t>
  </si>
  <si>
    <t>Local Fiscal Year Ended September 30, 2020</t>
  </si>
  <si>
    <t>Second Local Option Fuel Tax (1 to 5 Cents)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</si>
  <si>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</si>
  <si>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</si>
  <si>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</si>
  <si>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</si>
  <si>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</si>
  <si>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</si>
  <si>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</si>
  <si>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</si>
  <si>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</si>
  <si>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Inspection Fee</t>
  </si>
  <si>
    <t>Intergovernmental Revenues</t>
  </si>
  <si>
    <t>Federal Grant - Human Services - Other Human Services</t>
  </si>
  <si>
    <t>State Shared Revenues - Other</t>
  </si>
  <si>
    <t>Other Charges for Services (Not Court-Related)</t>
  </si>
  <si>
    <t>Court-Ordered Judgments and Fines - Other</t>
  </si>
  <si>
    <t>Proceeds - Debt Proceeds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</si>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</sst>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151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SUM(D6:D12)</f>
        <v>2917159</v>
      </c>
      <c r="E5" s="27">
        <f t="shared" si="0"/>
        <v>1439736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4356895</v>
      </c>
      <c r="P5" s="33">
        <f t="shared" ref="P5:P52" si="1">(O5/P$54)</f>
        <v>685.15411228180528</v>
      </c>
      <c r="Q5" s="6"/>
    </row>
    <row r="6" spans="1:134">
      <c r="A6" s="12"/>
      <c r="B6" s="25">
        <v>311</v>
      </c>
      <c r="C6" s="20" t="s">
        <v>2</v>
      </c>
      <c r="D6" s="46">
        <v>1450827</v>
      </c>
      <c r="E6" s="46">
        <v>1192477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2643304</v>
      </c>
      <c r="P6" s="47">
        <f t="shared" si="1"/>
        <v>415.6791948419563</v>
      </c>
      <c r="Q6" s="9"/>
    </row>
    <row r="7" spans="1:134">
      <c r="A7" s="12"/>
      <c r="B7" s="25">
        <v>312.41000000000003</v>
      </c>
      <c r="C7" s="20" t="s">
        <v>155</v>
      </c>
      <c r="D7" s="46">
        <v>0</v>
      </c>
      <c r="E7" s="46">
        <v>247259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247259</v>
      </c>
      <c r="P7" s="47">
        <f t="shared" si="1"/>
        <v>38.883314986633117</v>
      </c>
      <c r="Q7" s="9"/>
    </row>
    <row r="8" spans="1:134">
      <c r="A8" s="12"/>
      <c r="B8" s="25">
        <v>314.10000000000002</v>
      </c>
      <c r="C8" s="20" t="s">
        <v>11</v>
      </c>
      <c r="D8" s="46">
        <v>792628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792628</v>
      </c>
      <c r="P8" s="47">
        <f t="shared" si="1"/>
        <v>124.64664255386067</v>
      </c>
      <c r="Q8" s="9"/>
    </row>
    <row r="9" spans="1:134">
      <c r="A9" s="12"/>
      <c r="B9" s="25">
        <v>314.3</v>
      </c>
      <c r="C9" s="20" t="s">
        <v>12</v>
      </c>
      <c r="D9" s="46">
        <v>146109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146109</v>
      </c>
      <c r="P9" s="47">
        <f t="shared" si="1"/>
        <v>22.976725900298788</v>
      </c>
      <c r="Q9" s="9"/>
    </row>
    <row r="10" spans="1:134">
      <c r="A10" s="12"/>
      <c r="B10" s="25">
        <v>314.39999999999998</v>
      </c>
      <c r="C10" s="20" t="s">
        <v>14</v>
      </c>
      <c r="D10" s="46">
        <v>90189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90189</v>
      </c>
      <c r="P10" s="47">
        <f t="shared" si="1"/>
        <v>14.182890391571002</v>
      </c>
      <c r="Q10" s="9"/>
    </row>
    <row r="11" spans="1:134">
      <c r="A11" s="12"/>
      <c r="B11" s="25">
        <v>315.2</v>
      </c>
      <c r="C11" s="20" t="s">
        <v>156</v>
      </c>
      <c r="D11" s="46">
        <v>376876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376876</v>
      </c>
      <c r="P11" s="47">
        <f t="shared" si="1"/>
        <v>59.266551344551033</v>
      </c>
      <c r="Q11" s="9"/>
    </row>
    <row r="12" spans="1:134">
      <c r="A12" s="12"/>
      <c r="B12" s="25">
        <v>316</v>
      </c>
      <c r="C12" s="20" t="s">
        <v>107</v>
      </c>
      <c r="D12" s="46">
        <v>60530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60530</v>
      </c>
      <c r="P12" s="47">
        <f t="shared" si="1"/>
        <v>9.5187922629344239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SUM(D14:D15)</f>
        <v>713751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6" si="4">SUM(D13:N13)</f>
        <v>713751</v>
      </c>
      <c r="P13" s="45">
        <f t="shared" si="1"/>
        <v>112.24264821512817</v>
      </c>
      <c r="Q13" s="10"/>
    </row>
    <row r="14" spans="1:134">
      <c r="A14" s="12"/>
      <c r="B14" s="25">
        <v>323.10000000000002</v>
      </c>
      <c r="C14" s="20" t="s">
        <v>17</v>
      </c>
      <c r="D14" s="46">
        <v>691831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691831</v>
      </c>
      <c r="P14" s="47">
        <f t="shared" si="1"/>
        <v>108.79556534046233</v>
      </c>
      <c r="Q14" s="9"/>
    </row>
    <row r="15" spans="1:134">
      <c r="A15" s="12"/>
      <c r="B15" s="25">
        <v>329.1</v>
      </c>
      <c r="C15" s="20" t="s">
        <v>157</v>
      </c>
      <c r="D15" s="46">
        <v>21920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21920</v>
      </c>
      <c r="P15" s="47">
        <f t="shared" si="1"/>
        <v>3.4470828746658277</v>
      </c>
      <c r="Q15" s="9"/>
    </row>
    <row r="16" spans="1:134" ht="15.75">
      <c r="A16" s="29" t="s">
        <v>158</v>
      </c>
      <c r="B16" s="30"/>
      <c r="C16" s="31"/>
      <c r="D16" s="32">
        <f t="shared" ref="D16:N16" si="5">SUM(D17:D25)</f>
        <v>2580336</v>
      </c>
      <c r="E16" s="32">
        <f t="shared" si="5"/>
        <v>1589855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362204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 t="shared" si="4"/>
        <v>4532395</v>
      </c>
      <c r="P16" s="45">
        <f t="shared" si="1"/>
        <v>712.75279131938987</v>
      </c>
      <c r="Q16" s="10"/>
    </row>
    <row r="17" spans="1:17">
      <c r="A17" s="12"/>
      <c r="B17" s="25">
        <v>331.2</v>
      </c>
      <c r="C17" s="20" t="s">
        <v>74</v>
      </c>
      <c r="D17" s="46">
        <v>1686930</v>
      </c>
      <c r="E17" s="46">
        <v>0</v>
      </c>
      <c r="F17" s="46">
        <v>0</v>
      </c>
      <c r="G17" s="46">
        <v>0</v>
      </c>
      <c r="H17" s="46">
        <v>0</v>
      </c>
      <c r="I17" s="46">
        <v>223381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1910311</v>
      </c>
      <c r="P17" s="47">
        <f t="shared" si="1"/>
        <v>300.4105991508099</v>
      </c>
      <c r="Q17" s="9"/>
    </row>
    <row r="18" spans="1:17">
      <c r="A18" s="12"/>
      <c r="B18" s="25">
        <v>331.69</v>
      </c>
      <c r="C18" s="20" t="s">
        <v>159</v>
      </c>
      <c r="D18" s="46">
        <v>22951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22951</v>
      </c>
      <c r="P18" s="47">
        <f t="shared" si="1"/>
        <v>3.6092152854222364</v>
      </c>
      <c r="Q18" s="9"/>
    </row>
    <row r="19" spans="1:17">
      <c r="A19" s="12"/>
      <c r="B19" s="25">
        <v>334.1</v>
      </c>
      <c r="C19" s="20" t="s">
        <v>22</v>
      </c>
      <c r="D19" s="46">
        <v>278822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278822</v>
      </c>
      <c r="P19" s="47">
        <f t="shared" si="1"/>
        <v>43.846831262777165</v>
      </c>
      <c r="Q19" s="9"/>
    </row>
    <row r="20" spans="1:17">
      <c r="A20" s="12"/>
      <c r="B20" s="25">
        <v>334.62</v>
      </c>
      <c r="C20" s="20" t="s">
        <v>76</v>
      </c>
      <c r="D20" s="46">
        <v>1064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1064</v>
      </c>
      <c r="P20" s="47">
        <f t="shared" si="1"/>
        <v>0.16732190596005661</v>
      </c>
      <c r="Q20" s="9"/>
    </row>
    <row r="21" spans="1:17">
      <c r="A21" s="12"/>
      <c r="B21" s="25">
        <v>335.15</v>
      </c>
      <c r="C21" s="20" t="s">
        <v>110</v>
      </c>
      <c r="D21" s="46">
        <v>5281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5281</v>
      </c>
      <c r="P21" s="47">
        <f t="shared" si="1"/>
        <v>0.83047649001415313</v>
      </c>
      <c r="Q21" s="9"/>
    </row>
    <row r="22" spans="1:17">
      <c r="A22" s="12"/>
      <c r="B22" s="25">
        <v>335.9</v>
      </c>
      <c r="C22" s="20" t="s">
        <v>160</v>
      </c>
      <c r="D22" s="46">
        <v>196032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196032</v>
      </c>
      <c r="P22" s="47">
        <f t="shared" si="1"/>
        <v>30.827488598836297</v>
      </c>
      <c r="Q22" s="9"/>
    </row>
    <row r="23" spans="1:17">
      <c r="A23" s="12"/>
      <c r="B23" s="25">
        <v>337.2</v>
      </c>
      <c r="C23" s="20" t="s">
        <v>27</v>
      </c>
      <c r="D23" s="46">
        <v>262231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262231</v>
      </c>
      <c r="P23" s="47">
        <f t="shared" si="1"/>
        <v>41.237773234785344</v>
      </c>
      <c r="Q23" s="9"/>
    </row>
    <row r="24" spans="1:17">
      <c r="A24" s="12"/>
      <c r="B24" s="25">
        <v>337.5</v>
      </c>
      <c r="C24" s="20" t="s">
        <v>119</v>
      </c>
      <c r="D24" s="46">
        <v>0</v>
      </c>
      <c r="E24" s="46">
        <v>733718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733718</v>
      </c>
      <c r="P24" s="47">
        <f t="shared" si="1"/>
        <v>115.38260732819626</v>
      </c>
      <c r="Q24" s="9"/>
    </row>
    <row r="25" spans="1:17">
      <c r="A25" s="12"/>
      <c r="B25" s="25">
        <v>337.9</v>
      </c>
      <c r="C25" s="20" t="s">
        <v>28</v>
      </c>
      <c r="D25" s="46">
        <v>127025</v>
      </c>
      <c r="E25" s="46">
        <v>856137</v>
      </c>
      <c r="F25" s="46">
        <v>0</v>
      </c>
      <c r="G25" s="46">
        <v>0</v>
      </c>
      <c r="H25" s="46">
        <v>0</v>
      </c>
      <c r="I25" s="46">
        <v>138823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1121985</v>
      </c>
      <c r="P25" s="47">
        <f t="shared" si="1"/>
        <v>176.44047806258845</v>
      </c>
      <c r="Q25" s="9"/>
    </row>
    <row r="26" spans="1:17" ht="15.75">
      <c r="A26" s="29" t="s">
        <v>33</v>
      </c>
      <c r="B26" s="30"/>
      <c r="C26" s="31"/>
      <c r="D26" s="32">
        <f t="shared" ref="D26:N26" si="6">SUM(D27:D35)</f>
        <v>770100</v>
      </c>
      <c r="E26" s="32">
        <f t="shared" si="6"/>
        <v>920581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14693202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2107232</v>
      </c>
      <c r="O26" s="32">
        <f t="shared" si="4"/>
        <v>18491115</v>
      </c>
      <c r="P26" s="45">
        <f t="shared" si="1"/>
        <v>2907.8652303821355</v>
      </c>
      <c r="Q26" s="10"/>
    </row>
    <row r="27" spans="1:17">
      <c r="A27" s="12"/>
      <c r="B27" s="25">
        <v>342.9</v>
      </c>
      <c r="C27" s="20" t="s">
        <v>37</v>
      </c>
      <c r="D27" s="46">
        <v>0</v>
      </c>
      <c r="E27" s="46">
        <v>433787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7">SUM(D27:N27)</f>
        <v>433787</v>
      </c>
      <c r="P27" s="47">
        <f t="shared" si="1"/>
        <v>68.216228966818676</v>
      </c>
      <c r="Q27" s="9"/>
    </row>
    <row r="28" spans="1:17">
      <c r="A28" s="12"/>
      <c r="B28" s="25">
        <v>343.2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3263937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3263937</v>
      </c>
      <c r="P28" s="47">
        <f t="shared" si="1"/>
        <v>513.27834565183207</v>
      </c>
      <c r="Q28" s="9"/>
    </row>
    <row r="29" spans="1:17">
      <c r="A29" s="12"/>
      <c r="B29" s="25">
        <v>343.3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1709556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1709556</v>
      </c>
      <c r="P29" s="47">
        <f t="shared" si="1"/>
        <v>268.84038370813022</v>
      </c>
      <c r="Q29" s="9"/>
    </row>
    <row r="30" spans="1:17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934320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934320</v>
      </c>
      <c r="P30" s="47">
        <f t="shared" si="1"/>
        <v>146.92876238402263</v>
      </c>
      <c r="Q30" s="9"/>
    </row>
    <row r="31" spans="1:17">
      <c r="A31" s="12"/>
      <c r="B31" s="25">
        <v>343.5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1361589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1361589</v>
      </c>
      <c r="P31" s="47">
        <f t="shared" si="1"/>
        <v>214.11998741940556</v>
      </c>
      <c r="Q31" s="9"/>
    </row>
    <row r="32" spans="1:17">
      <c r="A32" s="12"/>
      <c r="B32" s="25">
        <v>343.6</v>
      </c>
      <c r="C32" s="20" t="s">
        <v>41</v>
      </c>
      <c r="D32" s="46">
        <v>434205</v>
      </c>
      <c r="E32" s="46">
        <v>486794</v>
      </c>
      <c r="F32" s="46">
        <v>0</v>
      </c>
      <c r="G32" s="46">
        <v>0</v>
      </c>
      <c r="H32" s="46">
        <v>0</v>
      </c>
      <c r="I32" s="46">
        <v>6790214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7711213</v>
      </c>
      <c r="P32" s="47">
        <f t="shared" si="1"/>
        <v>1212.6455417518478</v>
      </c>
      <c r="Q32" s="9"/>
    </row>
    <row r="33" spans="1:17">
      <c r="A33" s="12"/>
      <c r="B33" s="25">
        <v>347.2</v>
      </c>
      <c r="C33" s="20" t="s">
        <v>44</v>
      </c>
      <c r="D33" s="46">
        <v>88450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88450</v>
      </c>
      <c r="P33" s="47">
        <f t="shared" si="1"/>
        <v>13.909419720081774</v>
      </c>
      <c r="Q33" s="9"/>
    </row>
    <row r="34" spans="1:17">
      <c r="A34" s="12"/>
      <c r="B34" s="25">
        <v>347.9</v>
      </c>
      <c r="C34" s="20" t="s">
        <v>46</v>
      </c>
      <c r="D34" s="46">
        <v>158322</v>
      </c>
      <c r="E34" s="46">
        <v>0</v>
      </c>
      <c r="F34" s="46">
        <v>0</v>
      </c>
      <c r="G34" s="46">
        <v>0</v>
      </c>
      <c r="H34" s="46">
        <v>0</v>
      </c>
      <c r="I34" s="46">
        <v>633586</v>
      </c>
      <c r="J34" s="46">
        <v>0</v>
      </c>
      <c r="K34" s="46">
        <v>0</v>
      </c>
      <c r="L34" s="46">
        <v>0</v>
      </c>
      <c r="M34" s="46">
        <v>0</v>
      </c>
      <c r="N34" s="46">
        <v>2107232</v>
      </c>
      <c r="O34" s="46">
        <f t="shared" si="7"/>
        <v>2899140</v>
      </c>
      <c r="P34" s="47">
        <f t="shared" si="1"/>
        <v>455.91130680924675</v>
      </c>
      <c r="Q34" s="9"/>
    </row>
    <row r="35" spans="1:17">
      <c r="A35" s="12"/>
      <c r="B35" s="25">
        <v>349</v>
      </c>
      <c r="C35" s="20" t="s">
        <v>161</v>
      </c>
      <c r="D35" s="46">
        <v>89123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89123</v>
      </c>
      <c r="P35" s="47">
        <f t="shared" si="1"/>
        <v>14.015253970750118</v>
      </c>
      <c r="Q35" s="9"/>
    </row>
    <row r="36" spans="1:17" ht="15.75">
      <c r="A36" s="29" t="s">
        <v>34</v>
      </c>
      <c r="B36" s="30"/>
      <c r="C36" s="31"/>
      <c r="D36" s="32">
        <f t="shared" ref="D36:N36" si="8">SUM(D37:D39)</f>
        <v>40989</v>
      </c>
      <c r="E36" s="32">
        <f t="shared" si="8"/>
        <v>40453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ref="O36:O52" si="9">SUM(D36:N36)</f>
        <v>81442</v>
      </c>
      <c r="P36" s="45">
        <f t="shared" si="1"/>
        <v>12.807359647743356</v>
      </c>
      <c r="Q36" s="10"/>
    </row>
    <row r="37" spans="1:17">
      <c r="A37" s="13"/>
      <c r="B37" s="39">
        <v>351.1</v>
      </c>
      <c r="C37" s="21" t="s">
        <v>49</v>
      </c>
      <c r="D37" s="46">
        <v>40709</v>
      </c>
      <c r="E37" s="46">
        <v>21249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61958</v>
      </c>
      <c r="P37" s="47">
        <f t="shared" si="1"/>
        <v>9.7433558735650259</v>
      </c>
      <c r="Q37" s="9"/>
    </row>
    <row r="38" spans="1:17">
      <c r="A38" s="13"/>
      <c r="B38" s="39">
        <v>351.9</v>
      </c>
      <c r="C38" s="21" t="s">
        <v>162</v>
      </c>
      <c r="D38" s="46">
        <v>0</v>
      </c>
      <c r="E38" s="46">
        <v>19204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19204</v>
      </c>
      <c r="P38" s="47">
        <f t="shared" si="1"/>
        <v>3.0199716936625256</v>
      </c>
      <c r="Q38" s="9"/>
    </row>
    <row r="39" spans="1:17">
      <c r="A39" s="13"/>
      <c r="B39" s="39">
        <v>354</v>
      </c>
      <c r="C39" s="21" t="s">
        <v>53</v>
      </c>
      <c r="D39" s="46">
        <v>280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280</v>
      </c>
      <c r="P39" s="47">
        <f t="shared" si="1"/>
        <v>4.4032080515804373E-2</v>
      </c>
      <c r="Q39" s="9"/>
    </row>
    <row r="40" spans="1:17" ht="15.75">
      <c r="A40" s="29" t="s">
        <v>3</v>
      </c>
      <c r="B40" s="30"/>
      <c r="C40" s="31"/>
      <c r="D40" s="32">
        <f t="shared" ref="D40:N40" si="10">SUM(D41:D46)</f>
        <v>1203941</v>
      </c>
      <c r="E40" s="32">
        <f t="shared" si="10"/>
        <v>1761931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2266720</v>
      </c>
      <c r="J40" s="32">
        <f t="shared" si="10"/>
        <v>0</v>
      </c>
      <c r="K40" s="32">
        <f t="shared" si="10"/>
        <v>1530811</v>
      </c>
      <c r="L40" s="32">
        <f t="shared" si="10"/>
        <v>0</v>
      </c>
      <c r="M40" s="32">
        <f t="shared" si="10"/>
        <v>0</v>
      </c>
      <c r="N40" s="32">
        <f t="shared" si="10"/>
        <v>3305</v>
      </c>
      <c r="O40" s="32">
        <f t="shared" si="9"/>
        <v>6766708</v>
      </c>
      <c r="P40" s="45">
        <f t="shared" si="1"/>
        <v>1064.1151124390628</v>
      </c>
      <c r="Q40" s="10"/>
    </row>
    <row r="41" spans="1:17">
      <c r="A41" s="12"/>
      <c r="B41" s="25">
        <v>361.1</v>
      </c>
      <c r="C41" s="20" t="s">
        <v>55</v>
      </c>
      <c r="D41" s="46">
        <v>21018</v>
      </c>
      <c r="E41" s="46">
        <v>28</v>
      </c>
      <c r="F41" s="46">
        <v>0</v>
      </c>
      <c r="G41" s="46">
        <v>0</v>
      </c>
      <c r="H41" s="46">
        <v>0</v>
      </c>
      <c r="I41" s="46">
        <v>590628</v>
      </c>
      <c r="J41" s="46">
        <v>0</v>
      </c>
      <c r="K41" s="46">
        <v>1121474</v>
      </c>
      <c r="L41" s="46">
        <v>0</v>
      </c>
      <c r="M41" s="46">
        <v>0</v>
      </c>
      <c r="N41" s="46">
        <v>3305</v>
      </c>
      <c r="O41" s="46">
        <f t="shared" si="9"/>
        <v>1736453</v>
      </c>
      <c r="P41" s="47">
        <f t="shared" si="1"/>
        <v>273.07013681396444</v>
      </c>
      <c r="Q41" s="9"/>
    </row>
    <row r="42" spans="1:17">
      <c r="A42" s="12"/>
      <c r="B42" s="25">
        <v>362</v>
      </c>
      <c r="C42" s="20" t="s">
        <v>56</v>
      </c>
      <c r="D42" s="46">
        <v>66611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66611</v>
      </c>
      <c r="P42" s="47">
        <f t="shared" si="1"/>
        <v>10.475074697279446</v>
      </c>
      <c r="Q42" s="9"/>
    </row>
    <row r="43" spans="1:17">
      <c r="A43" s="12"/>
      <c r="B43" s="25">
        <v>364</v>
      </c>
      <c r="C43" s="20" t="s">
        <v>114</v>
      </c>
      <c r="D43" s="46">
        <v>25887</v>
      </c>
      <c r="E43" s="46">
        <v>0</v>
      </c>
      <c r="F43" s="46">
        <v>0</v>
      </c>
      <c r="G43" s="46">
        <v>0</v>
      </c>
      <c r="H43" s="46">
        <v>0</v>
      </c>
      <c r="I43" s="46">
        <v>1388596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1414483</v>
      </c>
      <c r="P43" s="47">
        <f t="shared" si="1"/>
        <v>222.43796194370185</v>
      </c>
      <c r="Q43" s="9"/>
    </row>
    <row r="44" spans="1:17">
      <c r="A44" s="12"/>
      <c r="B44" s="25">
        <v>366</v>
      </c>
      <c r="C44" s="20" t="s">
        <v>58</v>
      </c>
      <c r="D44" s="46">
        <v>19311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19311</v>
      </c>
      <c r="P44" s="47">
        <f t="shared" si="1"/>
        <v>3.0367982387167793</v>
      </c>
      <c r="Q44" s="9"/>
    </row>
    <row r="45" spans="1:17">
      <c r="A45" s="12"/>
      <c r="B45" s="25">
        <v>368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409337</v>
      </c>
      <c r="L45" s="46">
        <v>0</v>
      </c>
      <c r="M45" s="46">
        <v>0</v>
      </c>
      <c r="N45" s="46">
        <v>0</v>
      </c>
      <c r="O45" s="46">
        <f t="shared" si="9"/>
        <v>409337</v>
      </c>
      <c r="P45" s="47">
        <f t="shared" si="1"/>
        <v>64.371284793206485</v>
      </c>
      <c r="Q45" s="9"/>
    </row>
    <row r="46" spans="1:17">
      <c r="A46" s="12"/>
      <c r="B46" s="25">
        <v>369.9</v>
      </c>
      <c r="C46" s="20" t="s">
        <v>60</v>
      </c>
      <c r="D46" s="46">
        <v>1071114</v>
      </c>
      <c r="E46" s="46">
        <v>1761903</v>
      </c>
      <c r="F46" s="46">
        <v>0</v>
      </c>
      <c r="G46" s="46">
        <v>0</v>
      </c>
      <c r="H46" s="46">
        <v>0</v>
      </c>
      <c r="I46" s="46">
        <v>287496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3120513</v>
      </c>
      <c r="P46" s="47">
        <f t="shared" si="1"/>
        <v>490.72385595219373</v>
      </c>
      <c r="Q46" s="9"/>
    </row>
    <row r="47" spans="1:17" ht="15.75">
      <c r="A47" s="29" t="s">
        <v>35</v>
      </c>
      <c r="B47" s="30"/>
      <c r="C47" s="31"/>
      <c r="D47" s="32">
        <f t="shared" ref="D47:N47" si="11">SUM(D48:D51)</f>
        <v>1590783</v>
      </c>
      <c r="E47" s="32">
        <f t="shared" si="11"/>
        <v>13724797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3238394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9"/>
        <v>18553974</v>
      </c>
      <c r="P47" s="45">
        <f t="shared" si="1"/>
        <v>2917.7502752005034</v>
      </c>
      <c r="Q47" s="9"/>
    </row>
    <row r="48" spans="1:17">
      <c r="A48" s="12"/>
      <c r="B48" s="25">
        <v>381</v>
      </c>
      <c r="C48" s="20" t="s">
        <v>61</v>
      </c>
      <c r="D48" s="46">
        <v>1590783</v>
      </c>
      <c r="E48" s="46">
        <v>1724797</v>
      </c>
      <c r="F48" s="46">
        <v>0</v>
      </c>
      <c r="G48" s="46">
        <v>0</v>
      </c>
      <c r="H48" s="46">
        <v>0</v>
      </c>
      <c r="I48" s="46">
        <v>411092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3726672</v>
      </c>
      <c r="P48" s="47">
        <f t="shared" si="1"/>
        <v>586.04686271426328</v>
      </c>
      <c r="Q48" s="9"/>
    </row>
    <row r="49" spans="1:120">
      <c r="A49" s="12"/>
      <c r="B49" s="25">
        <v>384</v>
      </c>
      <c r="C49" s="20" t="s">
        <v>163</v>
      </c>
      <c r="D49" s="46">
        <v>0</v>
      </c>
      <c r="E49" s="46">
        <v>12000000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12000000</v>
      </c>
      <c r="P49" s="47">
        <f t="shared" si="1"/>
        <v>1887.0891649630446</v>
      </c>
      <c r="Q49" s="9"/>
    </row>
    <row r="50" spans="1:120">
      <c r="A50" s="12"/>
      <c r="B50" s="25">
        <v>389.8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2416723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2416723</v>
      </c>
      <c r="P50" s="47">
        <f t="shared" si="1"/>
        <v>380.04764900141532</v>
      </c>
      <c r="Q50" s="9"/>
    </row>
    <row r="51" spans="1:120" ht="15.75" thickBot="1">
      <c r="A51" s="48"/>
      <c r="B51" s="49">
        <v>393</v>
      </c>
      <c r="C51" s="20" t="s">
        <v>164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410579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410579</v>
      </c>
      <c r="P51" s="47">
        <f t="shared" si="1"/>
        <v>64.566598521780151</v>
      </c>
      <c r="Q51" s="9"/>
    </row>
    <row r="52" spans="1:120" ht="16.5" thickBot="1">
      <c r="A52" s="14" t="s">
        <v>47</v>
      </c>
      <c r="B52" s="23"/>
      <c r="C52" s="22"/>
      <c r="D52" s="15">
        <f t="shared" ref="D52:N52" si="12">SUM(D5,D13,D16,D26,D36,D40,D47)</f>
        <v>9817059</v>
      </c>
      <c r="E52" s="15">
        <f t="shared" si="12"/>
        <v>19477353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20560520</v>
      </c>
      <c r="J52" s="15">
        <f t="shared" si="12"/>
        <v>0</v>
      </c>
      <c r="K52" s="15">
        <f t="shared" si="12"/>
        <v>1530811</v>
      </c>
      <c r="L52" s="15">
        <f t="shared" si="12"/>
        <v>0</v>
      </c>
      <c r="M52" s="15">
        <f t="shared" si="12"/>
        <v>0</v>
      </c>
      <c r="N52" s="15">
        <f t="shared" si="12"/>
        <v>2110537</v>
      </c>
      <c r="O52" s="15">
        <f t="shared" si="9"/>
        <v>53496280</v>
      </c>
      <c r="P52" s="38">
        <f t="shared" si="1"/>
        <v>8412.6875294857673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165</v>
      </c>
      <c r="N54" s="51"/>
      <c r="O54" s="51"/>
      <c r="P54" s="43">
        <v>6359</v>
      </c>
    </row>
    <row r="55" spans="1:120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20" ht="15.75" customHeight="1" thickBot="1">
      <c r="A56" s="55" t="s">
        <v>84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2095439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2095439</v>
      </c>
      <c r="O5" s="33">
        <f t="shared" ref="O5:O36" si="1">(N5/O$59)</f>
        <v>361.90656303972366</v>
      </c>
      <c r="P5" s="6"/>
    </row>
    <row r="6" spans="1:133">
      <c r="A6" s="12"/>
      <c r="B6" s="25">
        <v>311</v>
      </c>
      <c r="C6" s="20" t="s">
        <v>2</v>
      </c>
      <c r="D6" s="46">
        <v>1160143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1160143</v>
      </c>
      <c r="O6" s="47">
        <f t="shared" si="1"/>
        <v>200.37012089810017</v>
      </c>
      <c r="P6" s="9"/>
    </row>
    <row r="7" spans="1:133">
      <c r="A7" s="12"/>
      <c r="B7" s="25">
        <v>312.10000000000002</v>
      </c>
      <c r="C7" s="20" t="s">
        <v>10</v>
      </c>
      <c r="D7" s="46">
        <v>232681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232681</v>
      </c>
      <c r="O7" s="47">
        <f t="shared" si="1"/>
        <v>40.186701208980999</v>
      </c>
      <c r="P7" s="9"/>
    </row>
    <row r="8" spans="1:133">
      <c r="A8" s="12"/>
      <c r="B8" s="25">
        <v>314.10000000000002</v>
      </c>
      <c r="C8" s="20" t="s">
        <v>11</v>
      </c>
      <c r="D8" s="46">
        <v>277043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277043</v>
      </c>
      <c r="O8" s="47">
        <f t="shared" si="1"/>
        <v>47.848531951640759</v>
      </c>
      <c r="P8" s="9"/>
    </row>
    <row r="9" spans="1:133">
      <c r="A9" s="12"/>
      <c r="B9" s="25">
        <v>314.3</v>
      </c>
      <c r="C9" s="20" t="s">
        <v>12</v>
      </c>
      <c r="D9" s="46">
        <v>40062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40062</v>
      </c>
      <c r="O9" s="47">
        <f t="shared" si="1"/>
        <v>6.9191709844559588</v>
      </c>
      <c r="P9" s="9"/>
    </row>
    <row r="10" spans="1:133">
      <c r="A10" s="12"/>
      <c r="B10" s="25">
        <v>314.39999999999998</v>
      </c>
      <c r="C10" s="20" t="s">
        <v>14</v>
      </c>
      <c r="D10" s="46">
        <v>30025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30025</v>
      </c>
      <c r="O10" s="47">
        <f t="shared" si="1"/>
        <v>5.18566493955095</v>
      </c>
      <c r="P10" s="9"/>
    </row>
    <row r="11" spans="1:133">
      <c r="A11" s="12"/>
      <c r="B11" s="25">
        <v>315</v>
      </c>
      <c r="C11" s="20" t="s">
        <v>72</v>
      </c>
      <c r="D11" s="46">
        <v>298469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298469</v>
      </c>
      <c r="O11" s="47">
        <f t="shared" si="1"/>
        <v>51.549050086355784</v>
      </c>
      <c r="P11" s="9"/>
    </row>
    <row r="12" spans="1:133">
      <c r="A12" s="12"/>
      <c r="B12" s="25">
        <v>316</v>
      </c>
      <c r="C12" s="20" t="s">
        <v>15</v>
      </c>
      <c r="D12" s="46">
        <v>57016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57016</v>
      </c>
      <c r="O12" s="47">
        <f t="shared" si="1"/>
        <v>9.8473229706390324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316335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440694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757029</v>
      </c>
      <c r="O13" s="45">
        <f t="shared" si="1"/>
        <v>130.74766839378239</v>
      </c>
      <c r="P13" s="10"/>
    </row>
    <row r="14" spans="1:133">
      <c r="A14" s="12"/>
      <c r="B14" s="25">
        <v>323.10000000000002</v>
      </c>
      <c r="C14" s="20" t="s">
        <v>17</v>
      </c>
      <c r="D14" s="46">
        <v>305448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305448</v>
      </c>
      <c r="O14" s="47">
        <f t="shared" si="1"/>
        <v>52.754404145077721</v>
      </c>
      <c r="P14" s="9"/>
    </row>
    <row r="15" spans="1:133">
      <c r="A15" s="12"/>
      <c r="B15" s="25">
        <v>324.20999999999998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440694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440694</v>
      </c>
      <c r="O15" s="47">
        <f t="shared" si="1"/>
        <v>76.112953367875647</v>
      </c>
      <c r="P15" s="9"/>
    </row>
    <row r="16" spans="1:133">
      <c r="A16" s="12"/>
      <c r="B16" s="25">
        <v>329</v>
      </c>
      <c r="C16" s="20" t="s">
        <v>19</v>
      </c>
      <c r="D16" s="46">
        <v>10887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10887</v>
      </c>
      <c r="O16" s="47">
        <f t="shared" si="1"/>
        <v>1.8803108808290157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SUM(D18:D27)</f>
        <v>7566465</v>
      </c>
      <c r="E17" s="32">
        <f t="shared" si="5"/>
        <v>1142450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8708915</v>
      </c>
      <c r="O17" s="45">
        <f t="shared" si="1"/>
        <v>1504.130397236615</v>
      </c>
      <c r="P17" s="10"/>
    </row>
    <row r="18" spans="1:16">
      <c r="A18" s="12"/>
      <c r="B18" s="25">
        <v>331.2</v>
      </c>
      <c r="C18" s="20" t="s">
        <v>74</v>
      </c>
      <c r="D18" s="46">
        <v>6341371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6341371</v>
      </c>
      <c r="O18" s="47">
        <f t="shared" si="1"/>
        <v>1095.2281519861831</v>
      </c>
      <c r="P18" s="9"/>
    </row>
    <row r="19" spans="1:16">
      <c r="A19" s="12"/>
      <c r="B19" s="25">
        <v>334.2</v>
      </c>
      <c r="C19" s="20" t="s">
        <v>92</v>
      </c>
      <c r="D19" s="46">
        <v>29179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29179</v>
      </c>
      <c r="O19" s="47">
        <f t="shared" si="1"/>
        <v>5.0395509499136439</v>
      </c>
      <c r="P19" s="9"/>
    </row>
    <row r="20" spans="1:16">
      <c r="A20" s="12"/>
      <c r="B20" s="25">
        <v>334.5</v>
      </c>
      <c r="C20" s="20" t="s">
        <v>75</v>
      </c>
      <c r="D20" s="46">
        <v>664450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664450</v>
      </c>
      <c r="O20" s="47">
        <f t="shared" si="1"/>
        <v>114.75820379965458</v>
      </c>
      <c r="P20" s="9"/>
    </row>
    <row r="21" spans="1:16">
      <c r="A21" s="12"/>
      <c r="B21" s="25">
        <v>334.7</v>
      </c>
      <c r="C21" s="20" t="s">
        <v>77</v>
      </c>
      <c r="D21" s="46">
        <v>0</v>
      </c>
      <c r="E21" s="46">
        <v>570687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570687</v>
      </c>
      <c r="O21" s="47">
        <f t="shared" si="1"/>
        <v>98.564248704663214</v>
      </c>
      <c r="P21" s="9"/>
    </row>
    <row r="22" spans="1:16">
      <c r="A22" s="12"/>
      <c r="B22" s="25">
        <v>335.12</v>
      </c>
      <c r="C22" s="20" t="s">
        <v>23</v>
      </c>
      <c r="D22" s="46">
        <v>168991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168991</v>
      </c>
      <c r="O22" s="47">
        <f t="shared" si="1"/>
        <v>29.186701208981003</v>
      </c>
      <c r="P22" s="9"/>
    </row>
    <row r="23" spans="1:16">
      <c r="A23" s="12"/>
      <c r="B23" s="25">
        <v>335.15</v>
      </c>
      <c r="C23" s="20" t="s">
        <v>24</v>
      </c>
      <c r="D23" s="46">
        <v>2958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2958</v>
      </c>
      <c r="O23" s="47">
        <f t="shared" si="1"/>
        <v>0.51088082901554399</v>
      </c>
      <c r="P23" s="9"/>
    </row>
    <row r="24" spans="1:16">
      <c r="A24" s="12"/>
      <c r="B24" s="25">
        <v>335.18</v>
      </c>
      <c r="C24" s="20" t="s">
        <v>25</v>
      </c>
      <c r="D24" s="46">
        <v>230646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230646</v>
      </c>
      <c r="O24" s="47">
        <f t="shared" si="1"/>
        <v>39.835233160621762</v>
      </c>
      <c r="P24" s="9"/>
    </row>
    <row r="25" spans="1:16">
      <c r="A25" s="12"/>
      <c r="B25" s="25">
        <v>335.19</v>
      </c>
      <c r="C25" s="20" t="s">
        <v>36</v>
      </c>
      <c r="D25" s="46">
        <v>7543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7543</v>
      </c>
      <c r="O25" s="47">
        <f t="shared" si="1"/>
        <v>1.3027633851468048</v>
      </c>
      <c r="P25" s="9"/>
    </row>
    <row r="26" spans="1:16">
      <c r="A26" s="12"/>
      <c r="B26" s="25">
        <v>337.2</v>
      </c>
      <c r="C26" s="20" t="s">
        <v>27</v>
      </c>
      <c r="D26" s="46">
        <v>65392</v>
      </c>
      <c r="E26" s="46">
        <v>571763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637155</v>
      </c>
      <c r="O26" s="47">
        <f t="shared" si="1"/>
        <v>110.0440414507772</v>
      </c>
      <c r="P26" s="9"/>
    </row>
    <row r="27" spans="1:16">
      <c r="A27" s="12"/>
      <c r="B27" s="25">
        <v>337.9</v>
      </c>
      <c r="C27" s="20" t="s">
        <v>28</v>
      </c>
      <c r="D27" s="46">
        <v>55935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55935</v>
      </c>
      <c r="O27" s="47">
        <f t="shared" si="1"/>
        <v>9.6606217616580317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SUM(D29:D39)</f>
        <v>243576</v>
      </c>
      <c r="E28" s="32">
        <f t="shared" si="7"/>
        <v>640363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9167657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10051596</v>
      </c>
      <c r="O28" s="45">
        <f t="shared" si="1"/>
        <v>1736.0269430051812</v>
      </c>
      <c r="P28" s="10"/>
    </row>
    <row r="29" spans="1:16">
      <c r="A29" s="12"/>
      <c r="B29" s="25">
        <v>342.9</v>
      </c>
      <c r="C29" s="20" t="s">
        <v>37</v>
      </c>
      <c r="D29" s="46">
        <v>0</v>
      </c>
      <c r="E29" s="46">
        <v>640363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8">SUM(D29:M29)</f>
        <v>640363</v>
      </c>
      <c r="O29" s="47">
        <f t="shared" si="1"/>
        <v>110.59810017271157</v>
      </c>
      <c r="P29" s="9"/>
    </row>
    <row r="30" spans="1:16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1596249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1596249</v>
      </c>
      <c r="O30" s="47">
        <f t="shared" si="1"/>
        <v>275.69067357512955</v>
      </c>
      <c r="P30" s="9"/>
    </row>
    <row r="31" spans="1:16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2554397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2554397</v>
      </c>
      <c r="O31" s="47">
        <f t="shared" si="1"/>
        <v>441.17392055267703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1012054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1012054</v>
      </c>
      <c r="O32" s="47">
        <f t="shared" si="1"/>
        <v>174.79343696027635</v>
      </c>
      <c r="P32" s="9"/>
    </row>
    <row r="33" spans="1:16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3732155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3732155</v>
      </c>
      <c r="O33" s="47">
        <f t="shared" si="1"/>
        <v>644.58635578583767</v>
      </c>
      <c r="P33" s="9"/>
    </row>
    <row r="34" spans="1:16">
      <c r="A34" s="12"/>
      <c r="B34" s="25">
        <v>343.9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272802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272802</v>
      </c>
      <c r="O34" s="47">
        <f t="shared" si="1"/>
        <v>47.116062176165805</v>
      </c>
      <c r="P34" s="9"/>
    </row>
    <row r="35" spans="1:16">
      <c r="A35" s="12"/>
      <c r="B35" s="25">
        <v>344.9</v>
      </c>
      <c r="C35" s="20" t="s">
        <v>43</v>
      </c>
      <c r="D35" s="46">
        <v>5861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5861</v>
      </c>
      <c r="O35" s="47">
        <f t="shared" si="1"/>
        <v>1.0122625215889465</v>
      </c>
      <c r="P35" s="9"/>
    </row>
    <row r="36" spans="1:16">
      <c r="A36" s="12"/>
      <c r="B36" s="25">
        <v>347.2</v>
      </c>
      <c r="C36" s="20" t="s">
        <v>44</v>
      </c>
      <c r="D36" s="46">
        <v>78012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78012</v>
      </c>
      <c r="O36" s="47">
        <f t="shared" si="1"/>
        <v>13.473575129533678</v>
      </c>
      <c r="P36" s="9"/>
    </row>
    <row r="37" spans="1:16">
      <c r="A37" s="12"/>
      <c r="B37" s="25">
        <v>347.4</v>
      </c>
      <c r="C37" s="20" t="s">
        <v>45</v>
      </c>
      <c r="D37" s="46">
        <v>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</v>
      </c>
      <c r="O37" s="47">
        <f t="shared" ref="O37:O57" si="9">(N37/O$59)</f>
        <v>2.7633851468048358E-2</v>
      </c>
      <c r="P37" s="9"/>
    </row>
    <row r="38" spans="1:16">
      <c r="A38" s="12"/>
      <c r="B38" s="25">
        <v>347.9</v>
      </c>
      <c r="C38" s="20" t="s">
        <v>46</v>
      </c>
      <c r="D38" s="46">
        <v>95741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95741</v>
      </c>
      <c r="O38" s="47">
        <f t="shared" si="9"/>
        <v>16.535578583765112</v>
      </c>
      <c r="P38" s="9"/>
    </row>
    <row r="39" spans="1:16">
      <c r="A39" s="12"/>
      <c r="B39" s="25">
        <v>349</v>
      </c>
      <c r="C39" s="20" t="s">
        <v>0</v>
      </c>
      <c r="D39" s="46">
        <v>63802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63802</v>
      </c>
      <c r="O39" s="47">
        <f t="shared" si="9"/>
        <v>11.019343696027633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SUM(D41:D45)</f>
        <v>174297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7" si="11">SUM(D40:M40)</f>
        <v>174297</v>
      </c>
      <c r="O40" s="45">
        <f t="shared" si="9"/>
        <v>30.103108808290155</v>
      </c>
      <c r="P40" s="10"/>
    </row>
    <row r="41" spans="1:16">
      <c r="A41" s="13"/>
      <c r="B41" s="39">
        <v>351.1</v>
      </c>
      <c r="C41" s="21" t="s">
        <v>49</v>
      </c>
      <c r="D41" s="46">
        <v>92124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92124</v>
      </c>
      <c r="O41" s="47">
        <f t="shared" si="9"/>
        <v>15.910880829015545</v>
      </c>
      <c r="P41" s="9"/>
    </row>
    <row r="42" spans="1:16">
      <c r="A42" s="13"/>
      <c r="B42" s="39">
        <v>351.2</v>
      </c>
      <c r="C42" s="21" t="s">
        <v>50</v>
      </c>
      <c r="D42" s="46">
        <v>9003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9003</v>
      </c>
      <c r="O42" s="47">
        <f t="shared" si="9"/>
        <v>1.5549222797927462</v>
      </c>
      <c r="P42" s="9"/>
    </row>
    <row r="43" spans="1:16">
      <c r="A43" s="13"/>
      <c r="B43" s="39">
        <v>351.3</v>
      </c>
      <c r="C43" s="21" t="s">
        <v>51</v>
      </c>
      <c r="D43" s="46">
        <v>65063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65063</v>
      </c>
      <c r="O43" s="47">
        <f t="shared" si="9"/>
        <v>11.23713298791019</v>
      </c>
      <c r="P43" s="9"/>
    </row>
    <row r="44" spans="1:16">
      <c r="A44" s="13"/>
      <c r="B44" s="39">
        <v>351.5</v>
      </c>
      <c r="C44" s="21" t="s">
        <v>52</v>
      </c>
      <c r="D44" s="46">
        <v>7317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7317</v>
      </c>
      <c r="O44" s="47">
        <f t="shared" si="9"/>
        <v>1.2637305699481864</v>
      </c>
      <c r="P44" s="9"/>
    </row>
    <row r="45" spans="1:16">
      <c r="A45" s="13"/>
      <c r="B45" s="39">
        <v>354</v>
      </c>
      <c r="C45" s="21" t="s">
        <v>53</v>
      </c>
      <c r="D45" s="46">
        <v>790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790</v>
      </c>
      <c r="O45" s="47">
        <f t="shared" si="9"/>
        <v>0.13644214162348878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SUM(D47:D54)</f>
        <v>692617</v>
      </c>
      <c r="E46" s="32">
        <f t="shared" si="12"/>
        <v>28053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1932838</v>
      </c>
      <c r="J46" s="32">
        <f t="shared" si="12"/>
        <v>0</v>
      </c>
      <c r="K46" s="32">
        <f t="shared" si="12"/>
        <v>532973</v>
      </c>
      <c r="L46" s="32">
        <f t="shared" si="12"/>
        <v>0</v>
      </c>
      <c r="M46" s="32">
        <f t="shared" si="12"/>
        <v>1758544</v>
      </c>
      <c r="N46" s="32">
        <f t="shared" si="11"/>
        <v>4945025</v>
      </c>
      <c r="O46" s="45">
        <f t="shared" si="9"/>
        <v>854.06303972366152</v>
      </c>
      <c r="P46" s="10"/>
    </row>
    <row r="47" spans="1:16">
      <c r="A47" s="12"/>
      <c r="B47" s="25">
        <v>361.1</v>
      </c>
      <c r="C47" s="20" t="s">
        <v>55</v>
      </c>
      <c r="D47" s="46">
        <v>35537</v>
      </c>
      <c r="E47" s="46">
        <v>0</v>
      </c>
      <c r="F47" s="46">
        <v>0</v>
      </c>
      <c r="G47" s="46">
        <v>0</v>
      </c>
      <c r="H47" s="46">
        <v>0</v>
      </c>
      <c r="I47" s="46">
        <v>199030</v>
      </c>
      <c r="J47" s="46">
        <v>0</v>
      </c>
      <c r="K47" s="46">
        <v>378940</v>
      </c>
      <c r="L47" s="46">
        <v>0</v>
      </c>
      <c r="M47" s="46">
        <v>7294</v>
      </c>
      <c r="N47" s="46">
        <f t="shared" si="11"/>
        <v>620801</v>
      </c>
      <c r="O47" s="47">
        <f t="shared" si="9"/>
        <v>107.21951640759931</v>
      </c>
      <c r="P47" s="9"/>
    </row>
    <row r="48" spans="1:16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133524</v>
      </c>
      <c r="J48" s="46">
        <v>0</v>
      </c>
      <c r="K48" s="46">
        <v>0</v>
      </c>
      <c r="L48" s="46">
        <v>0</v>
      </c>
      <c r="M48" s="46">
        <v>93</v>
      </c>
      <c r="N48" s="46">
        <f t="shared" ref="N48:N54" si="13">SUM(D48:M48)</f>
        <v>133617</v>
      </c>
      <c r="O48" s="47">
        <f t="shared" si="9"/>
        <v>23.07720207253886</v>
      </c>
      <c r="P48" s="9"/>
    </row>
    <row r="49" spans="1:119">
      <c r="A49" s="12"/>
      <c r="B49" s="25">
        <v>362</v>
      </c>
      <c r="C49" s="20" t="s">
        <v>56</v>
      </c>
      <c r="D49" s="46">
        <v>37498</v>
      </c>
      <c r="E49" s="46">
        <v>0</v>
      </c>
      <c r="F49" s="46">
        <v>0</v>
      </c>
      <c r="G49" s="46">
        <v>0</v>
      </c>
      <c r="H49" s="46">
        <v>0</v>
      </c>
      <c r="I49" s="46">
        <v>52114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89612</v>
      </c>
      <c r="O49" s="47">
        <f t="shared" si="9"/>
        <v>15.477029360967185</v>
      </c>
      <c r="P49" s="9"/>
    </row>
    <row r="50" spans="1:119">
      <c r="A50" s="12"/>
      <c r="B50" s="25">
        <v>364</v>
      </c>
      <c r="C50" s="20" t="s">
        <v>57</v>
      </c>
      <c r="D50" s="46">
        <v>16857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16857</v>
      </c>
      <c r="O50" s="47">
        <f t="shared" si="9"/>
        <v>2.9113989637305702</v>
      </c>
      <c r="P50" s="9"/>
    </row>
    <row r="51" spans="1:119">
      <c r="A51" s="12"/>
      <c r="B51" s="25">
        <v>366</v>
      </c>
      <c r="C51" s="20" t="s">
        <v>58</v>
      </c>
      <c r="D51" s="46">
        <v>5821</v>
      </c>
      <c r="E51" s="46">
        <v>0</v>
      </c>
      <c r="F51" s="46">
        <v>0</v>
      </c>
      <c r="G51" s="46">
        <v>0</v>
      </c>
      <c r="H51" s="46">
        <v>0</v>
      </c>
      <c r="I51" s="46">
        <v>1600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7421</v>
      </c>
      <c r="O51" s="47">
        <f t="shared" si="9"/>
        <v>1.281692573402418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154033</v>
      </c>
      <c r="L52" s="46">
        <v>0</v>
      </c>
      <c r="M52" s="46">
        <v>0</v>
      </c>
      <c r="N52" s="46">
        <f t="shared" si="13"/>
        <v>154033</v>
      </c>
      <c r="O52" s="47">
        <f t="shared" si="9"/>
        <v>26.603281519861831</v>
      </c>
      <c r="P52" s="9"/>
    </row>
    <row r="53" spans="1:119">
      <c r="A53" s="12"/>
      <c r="B53" s="25">
        <v>369.7</v>
      </c>
      <c r="C53" s="20" t="s">
        <v>93</v>
      </c>
      <c r="D53" s="46">
        <v>-27</v>
      </c>
      <c r="E53" s="46">
        <v>0</v>
      </c>
      <c r="F53" s="46">
        <v>0</v>
      </c>
      <c r="G53" s="46">
        <v>0</v>
      </c>
      <c r="H53" s="46">
        <v>0</v>
      </c>
      <c r="I53" s="46">
        <v>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-20</v>
      </c>
      <c r="O53" s="47">
        <f t="shared" si="9"/>
        <v>-3.4542314335060447E-3</v>
      </c>
      <c r="P53" s="9"/>
    </row>
    <row r="54" spans="1:119">
      <c r="A54" s="12"/>
      <c r="B54" s="25">
        <v>369.9</v>
      </c>
      <c r="C54" s="20" t="s">
        <v>60</v>
      </c>
      <c r="D54" s="46">
        <v>596931</v>
      </c>
      <c r="E54" s="46">
        <v>28053</v>
      </c>
      <c r="F54" s="46">
        <v>0</v>
      </c>
      <c r="G54" s="46">
        <v>0</v>
      </c>
      <c r="H54" s="46">
        <v>0</v>
      </c>
      <c r="I54" s="46">
        <v>1546563</v>
      </c>
      <c r="J54" s="46">
        <v>0</v>
      </c>
      <c r="K54" s="46">
        <v>0</v>
      </c>
      <c r="L54" s="46">
        <v>0</v>
      </c>
      <c r="M54" s="46">
        <v>1751157</v>
      </c>
      <c r="N54" s="46">
        <f t="shared" si="13"/>
        <v>3922704</v>
      </c>
      <c r="O54" s="47">
        <f t="shared" si="9"/>
        <v>677.4963730569948</v>
      </c>
      <c r="P54" s="9"/>
    </row>
    <row r="55" spans="1:119" ht="15.75">
      <c r="A55" s="29" t="s">
        <v>35</v>
      </c>
      <c r="B55" s="30"/>
      <c r="C55" s="31"/>
      <c r="D55" s="32">
        <f t="shared" ref="D55:M55" si="14">SUM(D56:D56)</f>
        <v>1637554</v>
      </c>
      <c r="E55" s="32">
        <f t="shared" si="14"/>
        <v>178227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221315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2037096</v>
      </c>
      <c r="O55" s="45">
        <f t="shared" si="9"/>
        <v>351.83005181347153</v>
      </c>
      <c r="P55" s="9"/>
    </row>
    <row r="56" spans="1:119" ht="15.75" thickBot="1">
      <c r="A56" s="12"/>
      <c r="B56" s="25">
        <v>381</v>
      </c>
      <c r="C56" s="20" t="s">
        <v>61</v>
      </c>
      <c r="D56" s="46">
        <v>1637554</v>
      </c>
      <c r="E56" s="46">
        <v>178227</v>
      </c>
      <c r="F56" s="46">
        <v>0</v>
      </c>
      <c r="G56" s="46">
        <v>0</v>
      </c>
      <c r="H56" s="46">
        <v>0</v>
      </c>
      <c r="I56" s="46">
        <v>221315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2037096</v>
      </c>
      <c r="O56" s="47">
        <f t="shared" si="9"/>
        <v>351.83005181347153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5">SUM(D5,D13,D17,D28,D40,D46,D55)</f>
        <v>12726283</v>
      </c>
      <c r="E57" s="15">
        <f t="shared" si="15"/>
        <v>1989093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11762504</v>
      </c>
      <c r="J57" s="15">
        <f t="shared" si="15"/>
        <v>0</v>
      </c>
      <c r="K57" s="15">
        <f t="shared" si="15"/>
        <v>532973</v>
      </c>
      <c r="L57" s="15">
        <f t="shared" si="15"/>
        <v>0</v>
      </c>
      <c r="M57" s="15">
        <f t="shared" si="15"/>
        <v>1758544</v>
      </c>
      <c r="N57" s="15">
        <f>SUM(D57:M57)</f>
        <v>28769397</v>
      </c>
      <c r="O57" s="38">
        <f t="shared" si="9"/>
        <v>4968.8077720207257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94</v>
      </c>
      <c r="M59" s="51"/>
      <c r="N59" s="51"/>
      <c r="O59" s="43">
        <v>5790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2134294</v>
      </c>
      <c r="E5" s="27">
        <f t="shared" si="0"/>
        <v>595920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2730214</v>
      </c>
      <c r="O5" s="33">
        <f t="shared" ref="O5:O36" si="1">(N5/O$58)</f>
        <v>473.58438855160449</v>
      </c>
      <c r="P5" s="6"/>
    </row>
    <row r="6" spans="1:133">
      <c r="A6" s="12"/>
      <c r="B6" s="25">
        <v>311</v>
      </c>
      <c r="C6" s="20" t="s">
        <v>2</v>
      </c>
      <c r="D6" s="46">
        <v>1171355</v>
      </c>
      <c r="E6" s="46">
        <v>595920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1767275</v>
      </c>
      <c r="O6" s="47">
        <f t="shared" si="1"/>
        <v>306.55247181266265</v>
      </c>
      <c r="P6" s="9"/>
    </row>
    <row r="7" spans="1:133">
      <c r="A7" s="12"/>
      <c r="B7" s="25">
        <v>312.10000000000002</v>
      </c>
      <c r="C7" s="20" t="s">
        <v>10</v>
      </c>
      <c r="D7" s="46">
        <v>228653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228653</v>
      </c>
      <c r="O7" s="47">
        <f t="shared" si="1"/>
        <v>39.662272333044235</v>
      </c>
      <c r="P7" s="9"/>
    </row>
    <row r="8" spans="1:133">
      <c r="A8" s="12"/>
      <c r="B8" s="25">
        <v>314.10000000000002</v>
      </c>
      <c r="C8" s="20" t="s">
        <v>11</v>
      </c>
      <c r="D8" s="46">
        <v>265847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265847</v>
      </c>
      <c r="O8" s="47">
        <f t="shared" si="1"/>
        <v>46.11396357328708</v>
      </c>
      <c r="P8" s="9"/>
    </row>
    <row r="9" spans="1:133">
      <c r="A9" s="12"/>
      <c r="B9" s="25">
        <v>314.3</v>
      </c>
      <c r="C9" s="20" t="s">
        <v>12</v>
      </c>
      <c r="D9" s="46">
        <v>40351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40351</v>
      </c>
      <c r="O9" s="47">
        <f t="shared" si="1"/>
        <v>6.9993061578490892</v>
      </c>
      <c r="P9" s="9"/>
    </row>
    <row r="10" spans="1:133">
      <c r="A10" s="12"/>
      <c r="B10" s="25">
        <v>314.39999999999998</v>
      </c>
      <c r="C10" s="20" t="s">
        <v>14</v>
      </c>
      <c r="D10" s="46">
        <v>36332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36332</v>
      </c>
      <c r="O10" s="47">
        <f t="shared" si="1"/>
        <v>6.302168256721596</v>
      </c>
      <c r="P10" s="9"/>
    </row>
    <row r="11" spans="1:133">
      <c r="A11" s="12"/>
      <c r="B11" s="25">
        <v>315</v>
      </c>
      <c r="C11" s="20" t="s">
        <v>72</v>
      </c>
      <c r="D11" s="46">
        <v>312900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312900</v>
      </c>
      <c r="O11" s="47">
        <f t="shared" si="1"/>
        <v>54.275802254986992</v>
      </c>
      <c r="P11" s="9"/>
    </row>
    <row r="12" spans="1:133">
      <c r="A12" s="12"/>
      <c r="B12" s="25">
        <v>316</v>
      </c>
      <c r="C12" s="20" t="s">
        <v>15</v>
      </c>
      <c r="D12" s="46">
        <v>78856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78856</v>
      </c>
      <c r="O12" s="47">
        <f t="shared" si="1"/>
        <v>13.678404163052905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346819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319969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666788</v>
      </c>
      <c r="O13" s="45">
        <f t="shared" si="1"/>
        <v>115.6614050303556</v>
      </c>
      <c r="P13" s="10"/>
    </row>
    <row r="14" spans="1:133">
      <c r="A14" s="12"/>
      <c r="B14" s="25">
        <v>323.10000000000002</v>
      </c>
      <c r="C14" s="20" t="s">
        <v>17</v>
      </c>
      <c r="D14" s="46">
        <v>334218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334218</v>
      </c>
      <c r="O14" s="47">
        <f t="shared" si="1"/>
        <v>57.973633998265392</v>
      </c>
      <c r="P14" s="9"/>
    </row>
    <row r="15" spans="1:133">
      <c r="A15" s="12"/>
      <c r="B15" s="25">
        <v>324.20999999999998</v>
      </c>
      <c r="C15" s="20" t="s">
        <v>18</v>
      </c>
      <c r="D15" s="46">
        <v>-1527</v>
      </c>
      <c r="E15" s="46">
        <v>0</v>
      </c>
      <c r="F15" s="46">
        <v>0</v>
      </c>
      <c r="G15" s="46">
        <v>0</v>
      </c>
      <c r="H15" s="46">
        <v>0</v>
      </c>
      <c r="I15" s="46">
        <v>319969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318442</v>
      </c>
      <c r="O15" s="47">
        <f t="shared" si="1"/>
        <v>55.237120555073723</v>
      </c>
      <c r="P15" s="9"/>
    </row>
    <row r="16" spans="1:133">
      <c r="A16" s="12"/>
      <c r="B16" s="25">
        <v>329</v>
      </c>
      <c r="C16" s="20" t="s">
        <v>19</v>
      </c>
      <c r="D16" s="46">
        <v>14128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14128</v>
      </c>
      <c r="O16" s="47">
        <f t="shared" si="1"/>
        <v>2.4506504770164788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SUM(D18:D28)</f>
        <v>4455321</v>
      </c>
      <c r="E17" s="32">
        <f t="shared" si="5"/>
        <v>211734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4667055</v>
      </c>
      <c r="O17" s="45">
        <f t="shared" si="1"/>
        <v>809.54986990459668</v>
      </c>
      <c r="P17" s="10"/>
    </row>
    <row r="18" spans="1:16">
      <c r="A18" s="12"/>
      <c r="B18" s="25">
        <v>331.1</v>
      </c>
      <c r="C18" s="20" t="s">
        <v>20</v>
      </c>
      <c r="D18" s="46">
        <v>3488478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3488478</v>
      </c>
      <c r="O18" s="47">
        <f t="shared" si="1"/>
        <v>605.11326973113614</v>
      </c>
      <c r="P18" s="9"/>
    </row>
    <row r="19" spans="1:16">
      <c r="A19" s="12"/>
      <c r="B19" s="25">
        <v>334.1</v>
      </c>
      <c r="C19" s="20" t="s">
        <v>22</v>
      </c>
      <c r="D19" s="46">
        <v>287133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287133</v>
      </c>
      <c r="O19" s="47">
        <f t="shared" si="1"/>
        <v>49.806244579358193</v>
      </c>
      <c r="P19" s="9"/>
    </row>
    <row r="20" spans="1:16">
      <c r="A20" s="12"/>
      <c r="B20" s="25">
        <v>334.49</v>
      </c>
      <c r="C20" s="20" t="s">
        <v>86</v>
      </c>
      <c r="D20" s="46">
        <v>80278</v>
      </c>
      <c r="E20" s="46">
        <v>211734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292012</v>
      </c>
      <c r="O20" s="47">
        <f t="shared" si="1"/>
        <v>50.65255854293148</v>
      </c>
      <c r="P20" s="9"/>
    </row>
    <row r="21" spans="1:16">
      <c r="A21" s="12"/>
      <c r="B21" s="25">
        <v>334.69</v>
      </c>
      <c r="C21" s="20" t="s">
        <v>87</v>
      </c>
      <c r="D21" s="46">
        <v>30327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30327</v>
      </c>
      <c r="O21" s="47">
        <f t="shared" si="1"/>
        <v>5.2605377276669554</v>
      </c>
      <c r="P21" s="9"/>
    </row>
    <row r="22" spans="1:16">
      <c r="A22" s="12"/>
      <c r="B22" s="25">
        <v>335.12</v>
      </c>
      <c r="C22" s="20" t="s">
        <v>23</v>
      </c>
      <c r="D22" s="46">
        <v>183744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183744</v>
      </c>
      <c r="O22" s="47">
        <f t="shared" si="1"/>
        <v>31.872333044232438</v>
      </c>
      <c r="P22" s="9"/>
    </row>
    <row r="23" spans="1:16">
      <c r="A23" s="12"/>
      <c r="B23" s="25">
        <v>335.15</v>
      </c>
      <c r="C23" s="20" t="s">
        <v>24</v>
      </c>
      <c r="D23" s="46">
        <v>2370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2370</v>
      </c>
      <c r="O23" s="47">
        <f t="shared" si="1"/>
        <v>0.41110147441457068</v>
      </c>
      <c r="P23" s="9"/>
    </row>
    <row r="24" spans="1:16">
      <c r="A24" s="12"/>
      <c r="B24" s="25">
        <v>335.18</v>
      </c>
      <c r="C24" s="20" t="s">
        <v>25</v>
      </c>
      <c r="D24" s="46">
        <v>237554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237554</v>
      </c>
      <c r="O24" s="47">
        <f t="shared" si="1"/>
        <v>41.206244579358199</v>
      </c>
      <c r="P24" s="9"/>
    </row>
    <row r="25" spans="1:16">
      <c r="A25" s="12"/>
      <c r="B25" s="25">
        <v>335.19</v>
      </c>
      <c r="C25" s="20" t="s">
        <v>36</v>
      </c>
      <c r="D25" s="46">
        <v>7434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7434</v>
      </c>
      <c r="O25" s="47">
        <f t="shared" si="1"/>
        <v>1.289505637467476</v>
      </c>
      <c r="P25" s="9"/>
    </row>
    <row r="26" spans="1:16">
      <c r="A26" s="12"/>
      <c r="B26" s="25">
        <v>337.1</v>
      </c>
      <c r="C26" s="20" t="s">
        <v>26</v>
      </c>
      <c r="D26" s="46">
        <v>14583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14583</v>
      </c>
      <c r="O26" s="47">
        <f t="shared" si="1"/>
        <v>2.5295750216825672</v>
      </c>
      <c r="P26" s="9"/>
    </row>
    <row r="27" spans="1:16">
      <c r="A27" s="12"/>
      <c r="B27" s="25">
        <v>337.2</v>
      </c>
      <c r="C27" s="20" t="s">
        <v>27</v>
      </c>
      <c r="D27" s="46">
        <v>67485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67485</v>
      </c>
      <c r="O27" s="47">
        <f t="shared" si="1"/>
        <v>11.705984388551604</v>
      </c>
      <c r="P27" s="9"/>
    </row>
    <row r="28" spans="1:16">
      <c r="A28" s="12"/>
      <c r="B28" s="25">
        <v>337.9</v>
      </c>
      <c r="C28" s="20" t="s">
        <v>28</v>
      </c>
      <c r="D28" s="46">
        <v>55935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55935</v>
      </c>
      <c r="O28" s="47">
        <f t="shared" si="1"/>
        <v>9.7025151777970517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SUM(D30:D39)</f>
        <v>255870</v>
      </c>
      <c r="E29" s="32">
        <f t="shared" si="7"/>
        <v>227054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9421439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9904363</v>
      </c>
      <c r="O29" s="45">
        <f t="shared" si="1"/>
        <v>1718.0161318300086</v>
      </c>
      <c r="P29" s="10"/>
    </row>
    <row r="30" spans="1:16">
      <c r="A30" s="12"/>
      <c r="B30" s="25">
        <v>342.9</v>
      </c>
      <c r="C30" s="20" t="s">
        <v>37</v>
      </c>
      <c r="D30" s="46">
        <v>0</v>
      </c>
      <c r="E30" s="46">
        <v>227054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227054</v>
      </c>
      <c r="O30" s="47">
        <f t="shared" si="1"/>
        <v>39.384908933217694</v>
      </c>
      <c r="P30" s="9"/>
    </row>
    <row r="31" spans="1:16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1892621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1892621</v>
      </c>
      <c r="O31" s="47">
        <f t="shared" si="1"/>
        <v>328.29505637467474</v>
      </c>
      <c r="P31" s="9"/>
    </row>
    <row r="32" spans="1:16">
      <c r="A32" s="12"/>
      <c r="B32" s="25">
        <v>343.3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2582110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2582110</v>
      </c>
      <c r="O32" s="47">
        <f t="shared" si="1"/>
        <v>447.89418907198615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986019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986019</v>
      </c>
      <c r="O33" s="47">
        <f t="shared" si="1"/>
        <v>171.03538594969643</v>
      </c>
      <c r="P33" s="9"/>
    </row>
    <row r="34" spans="1:16">
      <c r="A34" s="12"/>
      <c r="B34" s="25">
        <v>343.5</v>
      </c>
      <c r="C34" s="20" t="s">
        <v>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3665039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3665039</v>
      </c>
      <c r="O34" s="47">
        <f t="shared" si="1"/>
        <v>635.73963573287074</v>
      </c>
      <c r="P34" s="9"/>
    </row>
    <row r="35" spans="1:16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295650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295650</v>
      </c>
      <c r="O35" s="47">
        <f t="shared" si="1"/>
        <v>51.283607979184737</v>
      </c>
      <c r="P35" s="9"/>
    </row>
    <row r="36" spans="1:16">
      <c r="A36" s="12"/>
      <c r="B36" s="25">
        <v>347.2</v>
      </c>
      <c r="C36" s="20" t="s">
        <v>44</v>
      </c>
      <c r="D36" s="46">
        <v>83276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83276</v>
      </c>
      <c r="O36" s="47">
        <f t="shared" si="1"/>
        <v>14.445099739809194</v>
      </c>
      <c r="P36" s="9"/>
    </row>
    <row r="37" spans="1:16">
      <c r="A37" s="12"/>
      <c r="B37" s="25">
        <v>347.4</v>
      </c>
      <c r="C37" s="20" t="s">
        <v>45</v>
      </c>
      <c r="D37" s="46">
        <v>1365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1365</v>
      </c>
      <c r="O37" s="47">
        <f t="shared" ref="O37:O56" si="9">(N37/O$58)</f>
        <v>0.2367736339982654</v>
      </c>
      <c r="P37" s="9"/>
    </row>
    <row r="38" spans="1:16">
      <c r="A38" s="12"/>
      <c r="B38" s="25">
        <v>347.9</v>
      </c>
      <c r="C38" s="20" t="s">
        <v>46</v>
      </c>
      <c r="D38" s="46">
        <v>91870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91870</v>
      </c>
      <c r="O38" s="47">
        <f t="shared" si="9"/>
        <v>15.935819601040762</v>
      </c>
      <c r="P38" s="9"/>
    </row>
    <row r="39" spans="1:16">
      <c r="A39" s="12"/>
      <c r="B39" s="25">
        <v>349</v>
      </c>
      <c r="C39" s="20" t="s">
        <v>0</v>
      </c>
      <c r="D39" s="46">
        <v>79359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79359</v>
      </c>
      <c r="O39" s="47">
        <f t="shared" si="9"/>
        <v>13.765654813529922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SUM(D41:D45)</f>
        <v>243487</v>
      </c>
      <c r="E40" s="32">
        <f t="shared" si="10"/>
        <v>4813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6" si="11">SUM(D40:M40)</f>
        <v>248300</v>
      </c>
      <c r="O40" s="45">
        <f t="shared" si="9"/>
        <v>43.070251517779703</v>
      </c>
      <c r="P40" s="10"/>
    </row>
    <row r="41" spans="1:16">
      <c r="A41" s="13"/>
      <c r="B41" s="39">
        <v>351.1</v>
      </c>
      <c r="C41" s="21" t="s">
        <v>49</v>
      </c>
      <c r="D41" s="46">
        <v>104947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104947</v>
      </c>
      <c r="O41" s="47">
        <f t="shared" si="9"/>
        <v>18.204163052905464</v>
      </c>
      <c r="P41" s="9"/>
    </row>
    <row r="42" spans="1:16">
      <c r="A42" s="13"/>
      <c r="B42" s="39">
        <v>351.2</v>
      </c>
      <c r="C42" s="21" t="s">
        <v>50</v>
      </c>
      <c r="D42" s="46">
        <v>7659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7659</v>
      </c>
      <c r="O42" s="47">
        <f t="shared" si="9"/>
        <v>1.3285342584562012</v>
      </c>
      <c r="P42" s="9"/>
    </row>
    <row r="43" spans="1:16">
      <c r="A43" s="13"/>
      <c r="B43" s="39">
        <v>351.3</v>
      </c>
      <c r="C43" s="21" t="s">
        <v>51</v>
      </c>
      <c r="D43" s="46">
        <v>130126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130126</v>
      </c>
      <c r="O43" s="47">
        <f t="shared" si="9"/>
        <v>22.57172593235039</v>
      </c>
      <c r="P43" s="9"/>
    </row>
    <row r="44" spans="1:16">
      <c r="A44" s="13"/>
      <c r="B44" s="39">
        <v>351.5</v>
      </c>
      <c r="C44" s="21" t="s">
        <v>52</v>
      </c>
      <c r="D44" s="46">
        <v>0</v>
      </c>
      <c r="E44" s="46">
        <v>4813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4813</v>
      </c>
      <c r="O44" s="47">
        <f t="shared" si="9"/>
        <v>0.83486556808326107</v>
      </c>
      <c r="P44" s="9"/>
    </row>
    <row r="45" spans="1:16">
      <c r="A45" s="13"/>
      <c r="B45" s="39">
        <v>354</v>
      </c>
      <c r="C45" s="21" t="s">
        <v>53</v>
      </c>
      <c r="D45" s="46">
        <v>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755</v>
      </c>
      <c r="O45" s="47">
        <f t="shared" si="9"/>
        <v>0.13096270598438856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524085</v>
      </c>
      <c r="E46" s="32">
        <f t="shared" si="12"/>
        <v>3065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1450371</v>
      </c>
      <c r="J46" s="32">
        <f t="shared" si="12"/>
        <v>0</v>
      </c>
      <c r="K46" s="32">
        <f t="shared" si="12"/>
        <v>173129</v>
      </c>
      <c r="L46" s="32">
        <f t="shared" si="12"/>
        <v>0</v>
      </c>
      <c r="M46" s="32">
        <f t="shared" si="12"/>
        <v>3121177</v>
      </c>
      <c r="N46" s="32">
        <f t="shared" si="11"/>
        <v>5271827</v>
      </c>
      <c r="O46" s="45">
        <f t="shared" si="9"/>
        <v>914.45394622723336</v>
      </c>
      <c r="P46" s="10"/>
    </row>
    <row r="47" spans="1:16">
      <c r="A47" s="12"/>
      <c r="B47" s="25">
        <v>361.1</v>
      </c>
      <c r="C47" s="20" t="s">
        <v>55</v>
      </c>
      <c r="D47" s="46">
        <v>30688</v>
      </c>
      <c r="E47" s="46">
        <v>0</v>
      </c>
      <c r="F47" s="46">
        <v>0</v>
      </c>
      <c r="G47" s="46">
        <v>0</v>
      </c>
      <c r="H47" s="46">
        <v>0</v>
      </c>
      <c r="I47" s="46">
        <v>566</v>
      </c>
      <c r="J47" s="46">
        <v>0</v>
      </c>
      <c r="K47" s="46">
        <v>16661</v>
      </c>
      <c r="L47" s="46">
        <v>0</v>
      </c>
      <c r="M47" s="46">
        <v>13882</v>
      </c>
      <c r="N47" s="46">
        <f t="shared" si="11"/>
        <v>61797</v>
      </c>
      <c r="O47" s="47">
        <f t="shared" si="9"/>
        <v>10.719340849956636</v>
      </c>
      <c r="P47" s="9"/>
    </row>
    <row r="48" spans="1:16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155192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155192</v>
      </c>
      <c r="O48" s="47">
        <f t="shared" si="9"/>
        <v>26.919687771032091</v>
      </c>
      <c r="P48" s="9"/>
    </row>
    <row r="49" spans="1:119">
      <c r="A49" s="12"/>
      <c r="B49" s="25">
        <v>362</v>
      </c>
      <c r="C49" s="20" t="s">
        <v>56</v>
      </c>
      <c r="D49" s="46">
        <v>56448</v>
      </c>
      <c r="E49" s="46">
        <v>0</v>
      </c>
      <c r="F49" s="46">
        <v>0</v>
      </c>
      <c r="G49" s="46">
        <v>0</v>
      </c>
      <c r="H49" s="46">
        <v>0</v>
      </c>
      <c r="I49" s="46">
        <v>46728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103176</v>
      </c>
      <c r="O49" s="47">
        <f t="shared" si="9"/>
        <v>17.896964440589766</v>
      </c>
      <c r="P49" s="9"/>
    </row>
    <row r="50" spans="1:119">
      <c r="A50" s="12"/>
      <c r="B50" s="25">
        <v>366</v>
      </c>
      <c r="C50" s="20" t="s">
        <v>58</v>
      </c>
      <c r="D50" s="46">
        <v>91358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91358</v>
      </c>
      <c r="O50" s="47">
        <f t="shared" si="9"/>
        <v>15.847007805724198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156468</v>
      </c>
      <c r="L51" s="46">
        <v>0</v>
      </c>
      <c r="M51" s="46">
        <v>0</v>
      </c>
      <c r="N51" s="46">
        <f t="shared" si="11"/>
        <v>156468</v>
      </c>
      <c r="O51" s="47">
        <f t="shared" si="9"/>
        <v>27.141023417172594</v>
      </c>
      <c r="P51" s="9"/>
    </row>
    <row r="52" spans="1:119">
      <c r="A52" s="12"/>
      <c r="B52" s="25">
        <v>369.9</v>
      </c>
      <c r="C52" s="20" t="s">
        <v>60</v>
      </c>
      <c r="D52" s="46">
        <v>345591</v>
      </c>
      <c r="E52" s="46">
        <v>3065</v>
      </c>
      <c r="F52" s="46">
        <v>0</v>
      </c>
      <c r="G52" s="46">
        <v>0</v>
      </c>
      <c r="H52" s="46">
        <v>0</v>
      </c>
      <c r="I52" s="46">
        <v>1247885</v>
      </c>
      <c r="J52" s="46">
        <v>0</v>
      </c>
      <c r="K52" s="46">
        <v>0</v>
      </c>
      <c r="L52" s="46">
        <v>0</v>
      </c>
      <c r="M52" s="46">
        <v>3107295</v>
      </c>
      <c r="N52" s="46">
        <f t="shared" si="11"/>
        <v>4703836</v>
      </c>
      <c r="O52" s="47">
        <f t="shared" si="9"/>
        <v>815.92992194275803</v>
      </c>
      <c r="P52" s="9"/>
    </row>
    <row r="53" spans="1:119" ht="15.75">
      <c r="A53" s="29" t="s">
        <v>35</v>
      </c>
      <c r="B53" s="30"/>
      <c r="C53" s="31"/>
      <c r="D53" s="32">
        <f t="shared" ref="D53:M53" si="13">SUM(D54:D55)</f>
        <v>1605086</v>
      </c>
      <c r="E53" s="32">
        <f t="shared" si="13"/>
        <v>185758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286140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2076984</v>
      </c>
      <c r="O53" s="45">
        <f t="shared" si="9"/>
        <v>360.27476149176061</v>
      </c>
      <c r="P53" s="9"/>
    </row>
    <row r="54" spans="1:119">
      <c r="A54" s="12"/>
      <c r="B54" s="25">
        <v>381</v>
      </c>
      <c r="C54" s="20" t="s">
        <v>61</v>
      </c>
      <c r="D54" s="46">
        <v>1605086</v>
      </c>
      <c r="E54" s="46">
        <v>185758</v>
      </c>
      <c r="F54" s="46">
        <v>0</v>
      </c>
      <c r="G54" s="46">
        <v>0</v>
      </c>
      <c r="H54" s="46">
        <v>0</v>
      </c>
      <c r="I54" s="46">
        <v>18603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1809447</v>
      </c>
      <c r="O54" s="47">
        <f t="shared" si="9"/>
        <v>313.86764960971379</v>
      </c>
      <c r="P54" s="9"/>
    </row>
    <row r="55" spans="1:119" ht="15.75" thickBot="1">
      <c r="A55" s="48"/>
      <c r="B55" s="49">
        <v>393</v>
      </c>
      <c r="C55" s="50" t="s">
        <v>89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267537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267537</v>
      </c>
      <c r="O55" s="47">
        <f t="shared" si="9"/>
        <v>46.407111882046834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SUM(D5,D13,D17,D29,D40,D46,D53)</f>
        <v>9564962</v>
      </c>
      <c r="E56" s="15">
        <f t="shared" si="14"/>
        <v>1228344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11477919</v>
      </c>
      <c r="J56" s="15">
        <f t="shared" si="14"/>
        <v>0</v>
      </c>
      <c r="K56" s="15">
        <f t="shared" si="14"/>
        <v>173129</v>
      </c>
      <c r="L56" s="15">
        <f t="shared" si="14"/>
        <v>0</v>
      </c>
      <c r="M56" s="15">
        <f t="shared" si="14"/>
        <v>3121177</v>
      </c>
      <c r="N56" s="15">
        <f t="shared" si="11"/>
        <v>25565531</v>
      </c>
      <c r="O56" s="38">
        <f t="shared" si="9"/>
        <v>4434.6107545533387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90</v>
      </c>
      <c r="M58" s="51"/>
      <c r="N58" s="51"/>
      <c r="O58" s="43">
        <v>5765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2042140</v>
      </c>
      <c r="E5" s="27">
        <f t="shared" si="0"/>
        <v>642730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2684870</v>
      </c>
      <c r="O5" s="33">
        <f t="shared" ref="O5:O36" si="1">(N5/O$59)</f>
        <v>465.88061773381918</v>
      </c>
      <c r="P5" s="6"/>
    </row>
    <row r="6" spans="1:133">
      <c r="A6" s="12"/>
      <c r="B6" s="25">
        <v>311</v>
      </c>
      <c r="C6" s="20" t="s">
        <v>2</v>
      </c>
      <c r="D6" s="46">
        <v>1219144</v>
      </c>
      <c r="E6" s="46">
        <v>642730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1861874</v>
      </c>
      <c r="O6" s="47">
        <f t="shared" si="1"/>
        <v>323.07374631268436</v>
      </c>
      <c r="P6" s="9"/>
    </row>
    <row r="7" spans="1:133">
      <c r="A7" s="12"/>
      <c r="B7" s="25">
        <v>312.10000000000002</v>
      </c>
      <c r="C7" s="20" t="s">
        <v>10</v>
      </c>
      <c r="D7" s="46">
        <v>168122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168122</v>
      </c>
      <c r="O7" s="47">
        <f t="shared" si="1"/>
        <v>29.17265313204928</v>
      </c>
      <c r="P7" s="9"/>
    </row>
    <row r="8" spans="1:133">
      <c r="A8" s="12"/>
      <c r="B8" s="25">
        <v>314.10000000000002</v>
      </c>
      <c r="C8" s="20" t="s">
        <v>11</v>
      </c>
      <c r="D8" s="46">
        <v>245884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245884</v>
      </c>
      <c r="O8" s="47">
        <f t="shared" si="1"/>
        <v>42.665972583723757</v>
      </c>
      <c r="P8" s="9"/>
    </row>
    <row r="9" spans="1:133">
      <c r="A9" s="12"/>
      <c r="B9" s="25">
        <v>314.3</v>
      </c>
      <c r="C9" s="20" t="s">
        <v>12</v>
      </c>
      <c r="D9" s="46">
        <v>35198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35198</v>
      </c>
      <c r="O9" s="47">
        <f t="shared" si="1"/>
        <v>6.1075828561513097</v>
      </c>
      <c r="P9" s="9"/>
    </row>
    <row r="10" spans="1:133">
      <c r="A10" s="12"/>
      <c r="B10" s="25">
        <v>314.39999999999998</v>
      </c>
      <c r="C10" s="20" t="s">
        <v>14</v>
      </c>
      <c r="D10" s="46">
        <v>38534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38534</v>
      </c>
      <c r="O10" s="47">
        <f t="shared" si="1"/>
        <v>6.6864480305396494</v>
      </c>
      <c r="P10" s="9"/>
    </row>
    <row r="11" spans="1:133">
      <c r="A11" s="12"/>
      <c r="B11" s="25">
        <v>315</v>
      </c>
      <c r="C11" s="20" t="s">
        <v>72</v>
      </c>
      <c r="D11" s="46">
        <v>297279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297279</v>
      </c>
      <c r="O11" s="47">
        <f t="shared" si="1"/>
        <v>51.584070796460175</v>
      </c>
      <c r="P11" s="9"/>
    </row>
    <row r="12" spans="1:133">
      <c r="A12" s="12"/>
      <c r="B12" s="25">
        <v>316</v>
      </c>
      <c r="C12" s="20" t="s">
        <v>15</v>
      </c>
      <c r="D12" s="46">
        <v>37979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37979</v>
      </c>
      <c r="O12" s="47">
        <f t="shared" si="1"/>
        <v>6.5901440222106542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374479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95171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469650</v>
      </c>
      <c r="O13" s="45">
        <f t="shared" si="1"/>
        <v>81.49401353461738</v>
      </c>
      <c r="P13" s="10"/>
    </row>
    <row r="14" spans="1:133">
      <c r="A14" s="12"/>
      <c r="B14" s="25">
        <v>323.10000000000002</v>
      </c>
      <c r="C14" s="20" t="s">
        <v>17</v>
      </c>
      <c r="D14" s="46">
        <v>364912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364912</v>
      </c>
      <c r="O14" s="47">
        <f t="shared" si="1"/>
        <v>63.319798715946554</v>
      </c>
      <c r="P14" s="9"/>
    </row>
    <row r="15" spans="1:133">
      <c r="A15" s="12"/>
      <c r="B15" s="25">
        <v>324.70999999999998</v>
      </c>
      <c r="C15" s="20" t="s">
        <v>73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95171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95171</v>
      </c>
      <c r="O15" s="47">
        <f t="shared" si="1"/>
        <v>16.514141939961824</v>
      </c>
      <c r="P15" s="9"/>
    </row>
    <row r="16" spans="1:133">
      <c r="A16" s="12"/>
      <c r="B16" s="25">
        <v>329</v>
      </c>
      <c r="C16" s="20" t="s">
        <v>19</v>
      </c>
      <c r="D16" s="46">
        <v>9567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9567</v>
      </c>
      <c r="O16" s="47">
        <f t="shared" si="1"/>
        <v>1.6600728787090058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SUM(D18:D28)</f>
        <v>1512485</v>
      </c>
      <c r="E17" s="32">
        <f t="shared" si="5"/>
        <v>47248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1559733</v>
      </c>
      <c r="O17" s="45">
        <f t="shared" si="1"/>
        <v>270.64601769911502</v>
      </c>
      <c r="P17" s="10"/>
    </row>
    <row r="18" spans="1:16">
      <c r="A18" s="12"/>
      <c r="B18" s="25">
        <v>331.2</v>
      </c>
      <c r="C18" s="20" t="s">
        <v>74</v>
      </c>
      <c r="D18" s="46">
        <v>764611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764611</v>
      </c>
      <c r="O18" s="47">
        <f t="shared" si="1"/>
        <v>132.67586326566024</v>
      </c>
      <c r="P18" s="9"/>
    </row>
    <row r="19" spans="1:16">
      <c r="A19" s="12"/>
      <c r="B19" s="25">
        <v>334.5</v>
      </c>
      <c r="C19" s="20" t="s">
        <v>75</v>
      </c>
      <c r="D19" s="46">
        <v>38583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38583</v>
      </c>
      <c r="O19" s="47">
        <f t="shared" si="1"/>
        <v>6.6949505465903174</v>
      </c>
      <c r="P19" s="9"/>
    </row>
    <row r="20" spans="1:16">
      <c r="A20" s="12"/>
      <c r="B20" s="25">
        <v>334.62</v>
      </c>
      <c r="C20" s="20" t="s">
        <v>76</v>
      </c>
      <c r="D20" s="46">
        <v>24311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24311</v>
      </c>
      <c r="O20" s="47">
        <f t="shared" si="1"/>
        <v>4.2184626062814505</v>
      </c>
      <c r="P20" s="9"/>
    </row>
    <row r="21" spans="1:16">
      <c r="A21" s="12"/>
      <c r="B21" s="25">
        <v>334.7</v>
      </c>
      <c r="C21" s="20" t="s">
        <v>77</v>
      </c>
      <c r="D21" s="46">
        <v>72073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72073</v>
      </c>
      <c r="O21" s="47">
        <f t="shared" si="1"/>
        <v>12.506159986118341</v>
      </c>
      <c r="P21" s="9"/>
    </row>
    <row r="22" spans="1:16">
      <c r="A22" s="12"/>
      <c r="B22" s="25">
        <v>335.12</v>
      </c>
      <c r="C22" s="20" t="s">
        <v>23</v>
      </c>
      <c r="D22" s="46">
        <v>182739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182739</v>
      </c>
      <c r="O22" s="47">
        <f t="shared" si="1"/>
        <v>31.70900572618428</v>
      </c>
      <c r="P22" s="9"/>
    </row>
    <row r="23" spans="1:16">
      <c r="A23" s="12"/>
      <c r="B23" s="25">
        <v>335.15</v>
      </c>
      <c r="C23" s="20" t="s">
        <v>24</v>
      </c>
      <c r="D23" s="46">
        <v>2412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2412</v>
      </c>
      <c r="O23" s="47">
        <f t="shared" si="1"/>
        <v>0.4185320145757418</v>
      </c>
      <c r="P23" s="9"/>
    </row>
    <row r="24" spans="1:16">
      <c r="A24" s="12"/>
      <c r="B24" s="25">
        <v>335.18</v>
      </c>
      <c r="C24" s="20" t="s">
        <v>25</v>
      </c>
      <c r="D24" s="46">
        <v>227092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227092</v>
      </c>
      <c r="O24" s="47">
        <f t="shared" si="1"/>
        <v>39.405170917924693</v>
      </c>
      <c r="P24" s="9"/>
    </row>
    <row r="25" spans="1:16">
      <c r="A25" s="12"/>
      <c r="B25" s="25">
        <v>335.19</v>
      </c>
      <c r="C25" s="20" t="s">
        <v>36</v>
      </c>
      <c r="D25" s="46">
        <v>6726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6726</v>
      </c>
      <c r="O25" s="47">
        <f t="shared" si="1"/>
        <v>1.1671004685059865</v>
      </c>
      <c r="P25" s="9"/>
    </row>
    <row r="26" spans="1:16">
      <c r="A26" s="12"/>
      <c r="B26" s="25">
        <v>337.1</v>
      </c>
      <c r="C26" s="20" t="s">
        <v>26</v>
      </c>
      <c r="D26" s="46">
        <v>14583</v>
      </c>
      <c r="E26" s="46">
        <v>47248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61831</v>
      </c>
      <c r="O26" s="47">
        <f t="shared" si="1"/>
        <v>10.72896061079299</v>
      </c>
      <c r="P26" s="9"/>
    </row>
    <row r="27" spans="1:16">
      <c r="A27" s="12"/>
      <c r="B27" s="25">
        <v>337.2</v>
      </c>
      <c r="C27" s="20" t="s">
        <v>27</v>
      </c>
      <c r="D27" s="46">
        <v>67485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67485</v>
      </c>
      <c r="O27" s="47">
        <f t="shared" si="1"/>
        <v>11.710046850598646</v>
      </c>
      <c r="P27" s="9"/>
    </row>
    <row r="28" spans="1:16">
      <c r="A28" s="12"/>
      <c r="B28" s="25">
        <v>337.9</v>
      </c>
      <c r="C28" s="20" t="s">
        <v>28</v>
      </c>
      <c r="D28" s="46">
        <v>111870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111870</v>
      </c>
      <c r="O28" s="47">
        <f t="shared" si="1"/>
        <v>19.411764705882351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SUM(D30:D39)</f>
        <v>254973</v>
      </c>
      <c r="E29" s="32">
        <f t="shared" si="7"/>
        <v>3700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9054005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9312678</v>
      </c>
      <c r="O29" s="45">
        <f t="shared" si="1"/>
        <v>1615.9427381572098</v>
      </c>
      <c r="P29" s="10"/>
    </row>
    <row r="30" spans="1:16">
      <c r="A30" s="12"/>
      <c r="B30" s="25">
        <v>342.9</v>
      </c>
      <c r="C30" s="20" t="s">
        <v>37</v>
      </c>
      <c r="D30" s="46">
        <v>0</v>
      </c>
      <c r="E30" s="46">
        <v>3700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3700</v>
      </c>
      <c r="O30" s="47">
        <f t="shared" si="1"/>
        <v>0.64202672219330215</v>
      </c>
      <c r="P30" s="9"/>
    </row>
    <row r="31" spans="1:16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2077968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2077968</v>
      </c>
      <c r="O31" s="47">
        <f t="shared" si="1"/>
        <v>360.57053617907337</v>
      </c>
      <c r="P31" s="9"/>
    </row>
    <row r="32" spans="1:16">
      <c r="A32" s="12"/>
      <c r="B32" s="25">
        <v>343.3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2430311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2430311</v>
      </c>
      <c r="O32" s="47">
        <f t="shared" si="1"/>
        <v>421.70935276765573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1004577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1004577</v>
      </c>
      <c r="O33" s="47">
        <f t="shared" si="1"/>
        <v>174.31494013534618</v>
      </c>
      <c r="P33" s="9"/>
    </row>
    <row r="34" spans="1:16">
      <c r="A34" s="12"/>
      <c r="B34" s="25">
        <v>343.5</v>
      </c>
      <c r="C34" s="20" t="s">
        <v>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3350157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3350157</v>
      </c>
      <c r="O34" s="47">
        <f t="shared" si="1"/>
        <v>581.32170744403959</v>
      </c>
      <c r="P34" s="9"/>
    </row>
    <row r="35" spans="1:16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190992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190992</v>
      </c>
      <c r="O35" s="47">
        <f t="shared" si="1"/>
        <v>33.141072358146801</v>
      </c>
      <c r="P35" s="9"/>
    </row>
    <row r="36" spans="1:16">
      <c r="A36" s="12"/>
      <c r="B36" s="25">
        <v>347.2</v>
      </c>
      <c r="C36" s="20" t="s">
        <v>44</v>
      </c>
      <c r="D36" s="46">
        <v>80629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80629</v>
      </c>
      <c r="O36" s="47">
        <f t="shared" si="1"/>
        <v>13.990803401006421</v>
      </c>
      <c r="P36" s="9"/>
    </row>
    <row r="37" spans="1:16">
      <c r="A37" s="12"/>
      <c r="B37" s="25">
        <v>347.4</v>
      </c>
      <c r="C37" s="20" t="s">
        <v>45</v>
      </c>
      <c r="D37" s="46">
        <v>1896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1896</v>
      </c>
      <c r="O37" s="47">
        <f t="shared" ref="O37:O57" si="9">(N37/O$59)</f>
        <v>0.32899531494013534</v>
      </c>
      <c r="P37" s="9"/>
    </row>
    <row r="38" spans="1:16">
      <c r="A38" s="12"/>
      <c r="B38" s="25">
        <v>347.9</v>
      </c>
      <c r="C38" s="20" t="s">
        <v>46</v>
      </c>
      <c r="D38" s="46">
        <v>95798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95798</v>
      </c>
      <c r="O38" s="47">
        <f t="shared" si="9"/>
        <v>16.622939441263231</v>
      </c>
      <c r="P38" s="9"/>
    </row>
    <row r="39" spans="1:16">
      <c r="A39" s="12"/>
      <c r="B39" s="25">
        <v>349</v>
      </c>
      <c r="C39" s="20" t="s">
        <v>0</v>
      </c>
      <c r="D39" s="46">
        <v>76650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76650</v>
      </c>
      <c r="O39" s="47">
        <f t="shared" si="9"/>
        <v>13.300364393545028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SUM(D41:D45)</f>
        <v>97904</v>
      </c>
      <c r="E40" s="32">
        <f t="shared" si="10"/>
        <v>12361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7" si="11">SUM(D40:M40)</f>
        <v>110265</v>
      </c>
      <c r="O40" s="45">
        <f t="shared" si="9"/>
        <v>19.133263925039042</v>
      </c>
      <c r="P40" s="10"/>
    </row>
    <row r="41" spans="1:16">
      <c r="A41" s="13"/>
      <c r="B41" s="39">
        <v>351.1</v>
      </c>
      <c r="C41" s="21" t="s">
        <v>49</v>
      </c>
      <c r="D41" s="46">
        <v>90832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90832</v>
      </c>
      <c r="O41" s="47">
        <f t="shared" si="9"/>
        <v>15.761235467638382</v>
      </c>
      <c r="P41" s="9"/>
    </row>
    <row r="42" spans="1:16">
      <c r="A42" s="13"/>
      <c r="B42" s="39">
        <v>351.2</v>
      </c>
      <c r="C42" s="21" t="s">
        <v>50</v>
      </c>
      <c r="D42" s="46">
        <v>6222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6222</v>
      </c>
      <c r="O42" s="47">
        <f t="shared" si="9"/>
        <v>1.0796460176991149</v>
      </c>
      <c r="P42" s="9"/>
    </row>
    <row r="43" spans="1:16">
      <c r="A43" s="13"/>
      <c r="B43" s="39">
        <v>351.5</v>
      </c>
      <c r="C43" s="21" t="s">
        <v>52</v>
      </c>
      <c r="D43" s="46">
        <v>0</v>
      </c>
      <c r="E43" s="46">
        <v>3365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3365</v>
      </c>
      <c r="O43" s="47">
        <f t="shared" si="9"/>
        <v>0.58389727572444905</v>
      </c>
      <c r="P43" s="9"/>
    </row>
    <row r="44" spans="1:16">
      <c r="A44" s="13"/>
      <c r="B44" s="39">
        <v>354</v>
      </c>
      <c r="C44" s="21" t="s">
        <v>53</v>
      </c>
      <c r="D44" s="46">
        <v>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850</v>
      </c>
      <c r="O44" s="47">
        <f t="shared" si="9"/>
        <v>0.14749262536873156</v>
      </c>
      <c r="P44" s="9"/>
    </row>
    <row r="45" spans="1:16">
      <c r="A45" s="13"/>
      <c r="B45" s="39">
        <v>359</v>
      </c>
      <c r="C45" s="21" t="s">
        <v>80</v>
      </c>
      <c r="D45" s="46">
        <v>0</v>
      </c>
      <c r="E45" s="46">
        <v>8996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8996</v>
      </c>
      <c r="O45" s="47">
        <f t="shared" si="9"/>
        <v>1.5609925386083636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1224827</v>
      </c>
      <c r="E46" s="32">
        <f t="shared" si="12"/>
        <v>2143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10027876</v>
      </c>
      <c r="J46" s="32">
        <f t="shared" si="12"/>
        <v>0</v>
      </c>
      <c r="K46" s="32">
        <f t="shared" si="12"/>
        <v>314492</v>
      </c>
      <c r="L46" s="32">
        <f t="shared" si="12"/>
        <v>0</v>
      </c>
      <c r="M46" s="32">
        <f t="shared" si="12"/>
        <v>2687229</v>
      </c>
      <c r="N46" s="32">
        <f t="shared" si="11"/>
        <v>14256567</v>
      </c>
      <c r="O46" s="45">
        <f t="shared" si="9"/>
        <v>2473.8099947943779</v>
      </c>
      <c r="P46" s="10"/>
    </row>
    <row r="47" spans="1:16">
      <c r="A47" s="12"/>
      <c r="B47" s="25">
        <v>361.1</v>
      </c>
      <c r="C47" s="20" t="s">
        <v>55</v>
      </c>
      <c r="D47" s="46">
        <v>21304</v>
      </c>
      <c r="E47" s="46">
        <v>0</v>
      </c>
      <c r="F47" s="46">
        <v>0</v>
      </c>
      <c r="G47" s="46">
        <v>0</v>
      </c>
      <c r="H47" s="46">
        <v>0</v>
      </c>
      <c r="I47" s="46">
        <v>26021</v>
      </c>
      <c r="J47" s="46">
        <v>0</v>
      </c>
      <c r="K47" s="46">
        <v>158352</v>
      </c>
      <c r="L47" s="46">
        <v>0</v>
      </c>
      <c r="M47" s="46">
        <v>12633</v>
      </c>
      <c r="N47" s="46">
        <f t="shared" si="11"/>
        <v>218310</v>
      </c>
      <c r="O47" s="47">
        <f t="shared" si="9"/>
        <v>37.8813118167621</v>
      </c>
      <c r="P47" s="9"/>
    </row>
    <row r="48" spans="1:16">
      <c r="A48" s="12"/>
      <c r="B48" s="25">
        <v>362</v>
      </c>
      <c r="C48" s="20" t="s">
        <v>56</v>
      </c>
      <c r="D48" s="46">
        <v>52248</v>
      </c>
      <c r="E48" s="46">
        <v>0</v>
      </c>
      <c r="F48" s="46">
        <v>0</v>
      </c>
      <c r="G48" s="46">
        <v>0</v>
      </c>
      <c r="H48" s="46">
        <v>0</v>
      </c>
      <c r="I48" s="46">
        <v>43128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95376</v>
      </c>
      <c r="O48" s="47">
        <f t="shared" si="9"/>
        <v>16.549713690786049</v>
      </c>
      <c r="P48" s="9"/>
    </row>
    <row r="49" spans="1:119">
      <c r="A49" s="12"/>
      <c r="B49" s="25">
        <v>364</v>
      </c>
      <c r="C49" s="20" t="s">
        <v>57</v>
      </c>
      <c r="D49" s="46">
        <v>2200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2200</v>
      </c>
      <c r="O49" s="47">
        <f t="shared" si="9"/>
        <v>0.38174561860142286</v>
      </c>
      <c r="P49" s="9"/>
    </row>
    <row r="50" spans="1:119">
      <c r="A50" s="12"/>
      <c r="B50" s="25">
        <v>366</v>
      </c>
      <c r="C50" s="20" t="s">
        <v>58</v>
      </c>
      <c r="D50" s="46">
        <v>60797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60797</v>
      </c>
      <c r="O50" s="47">
        <f t="shared" si="9"/>
        <v>10.549540170050321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156140</v>
      </c>
      <c r="L51" s="46">
        <v>0</v>
      </c>
      <c r="M51" s="46">
        <v>0</v>
      </c>
      <c r="N51" s="46">
        <f t="shared" si="11"/>
        <v>156140</v>
      </c>
      <c r="O51" s="47">
        <f t="shared" si="9"/>
        <v>27.093527676557347</v>
      </c>
      <c r="P51" s="9"/>
    </row>
    <row r="52" spans="1:119">
      <c r="A52" s="12"/>
      <c r="B52" s="25">
        <v>369.9</v>
      </c>
      <c r="C52" s="20" t="s">
        <v>60</v>
      </c>
      <c r="D52" s="46">
        <v>1088278</v>
      </c>
      <c r="E52" s="46">
        <v>2143</v>
      </c>
      <c r="F52" s="46">
        <v>0</v>
      </c>
      <c r="G52" s="46">
        <v>0</v>
      </c>
      <c r="H52" s="46">
        <v>0</v>
      </c>
      <c r="I52" s="46">
        <v>9958727</v>
      </c>
      <c r="J52" s="46">
        <v>0</v>
      </c>
      <c r="K52" s="46">
        <v>0</v>
      </c>
      <c r="L52" s="46">
        <v>0</v>
      </c>
      <c r="M52" s="46">
        <v>2674596</v>
      </c>
      <c r="N52" s="46">
        <f t="shared" si="11"/>
        <v>13723744</v>
      </c>
      <c r="O52" s="47">
        <f t="shared" si="9"/>
        <v>2381.3541558216207</v>
      </c>
      <c r="P52" s="9"/>
    </row>
    <row r="53" spans="1:119" ht="15.75">
      <c r="A53" s="29" t="s">
        <v>35</v>
      </c>
      <c r="B53" s="30"/>
      <c r="C53" s="31"/>
      <c r="D53" s="32">
        <f t="shared" ref="D53:M53" si="13">SUM(D54:D56)</f>
        <v>1375696</v>
      </c>
      <c r="E53" s="32">
        <f t="shared" si="13"/>
        <v>200355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255664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1831715</v>
      </c>
      <c r="O53" s="45">
        <f t="shared" si="9"/>
        <v>317.84053444386603</v>
      </c>
      <c r="P53" s="9"/>
    </row>
    <row r="54" spans="1:119">
      <c r="A54" s="12"/>
      <c r="B54" s="25">
        <v>381</v>
      </c>
      <c r="C54" s="20" t="s">
        <v>61</v>
      </c>
      <c r="D54" s="46">
        <v>0</v>
      </c>
      <c r="E54" s="46">
        <v>200355</v>
      </c>
      <c r="F54" s="46">
        <v>0</v>
      </c>
      <c r="G54" s="46">
        <v>0</v>
      </c>
      <c r="H54" s="46">
        <v>0</v>
      </c>
      <c r="I54" s="46">
        <v>253764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454119</v>
      </c>
      <c r="O54" s="47">
        <f t="shared" si="9"/>
        <v>78.799062988027075</v>
      </c>
      <c r="P54" s="9"/>
    </row>
    <row r="55" spans="1:119">
      <c r="A55" s="12"/>
      <c r="B55" s="25">
        <v>382</v>
      </c>
      <c r="C55" s="20" t="s">
        <v>81</v>
      </c>
      <c r="D55" s="46">
        <v>1375696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1375696</v>
      </c>
      <c r="O55" s="47">
        <f t="shared" si="9"/>
        <v>238.71178205795593</v>
      </c>
      <c r="P55" s="9"/>
    </row>
    <row r="56" spans="1:119" ht="15.75" thickBot="1">
      <c r="A56" s="12"/>
      <c r="B56" s="25">
        <v>389.4</v>
      </c>
      <c r="C56" s="20" t="s">
        <v>82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1900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1900</v>
      </c>
      <c r="O56" s="47">
        <f t="shared" si="9"/>
        <v>0.32968939788304702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4">SUM(D5,D13,D17,D29,D40,D46,D53)</f>
        <v>6882504</v>
      </c>
      <c r="E57" s="15">
        <f t="shared" si="14"/>
        <v>908537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19432716</v>
      </c>
      <c r="J57" s="15">
        <f t="shared" si="14"/>
        <v>0</v>
      </c>
      <c r="K57" s="15">
        <f t="shared" si="14"/>
        <v>314492</v>
      </c>
      <c r="L57" s="15">
        <f t="shared" si="14"/>
        <v>0</v>
      </c>
      <c r="M57" s="15">
        <f t="shared" si="14"/>
        <v>2687229</v>
      </c>
      <c r="N57" s="15">
        <f t="shared" si="11"/>
        <v>30225478</v>
      </c>
      <c r="O57" s="38">
        <f t="shared" si="9"/>
        <v>5244.7471802880445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83</v>
      </c>
      <c r="M59" s="51"/>
      <c r="N59" s="51"/>
      <c r="O59" s="43">
        <v>5763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1888808</v>
      </c>
      <c r="E5" s="27">
        <f t="shared" si="0"/>
        <v>619352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2508160</v>
      </c>
      <c r="O5" s="33">
        <f t="shared" ref="O5:O36" si="1">(N5/O$58)</f>
        <v>433.1134519081333</v>
      </c>
      <c r="P5" s="6"/>
    </row>
    <row r="6" spans="1:133">
      <c r="A6" s="12"/>
      <c r="B6" s="25">
        <v>311</v>
      </c>
      <c r="C6" s="20" t="s">
        <v>2</v>
      </c>
      <c r="D6" s="46">
        <v>1186237</v>
      </c>
      <c r="E6" s="46">
        <v>619352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1805589</v>
      </c>
      <c r="O6" s="47">
        <f t="shared" si="1"/>
        <v>311.79226385771022</v>
      </c>
      <c r="P6" s="9"/>
    </row>
    <row r="7" spans="1:133">
      <c r="A7" s="12"/>
      <c r="B7" s="25">
        <v>312.10000000000002</v>
      </c>
      <c r="C7" s="20" t="s">
        <v>10</v>
      </c>
      <c r="D7" s="46">
        <v>213988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213988</v>
      </c>
      <c r="O7" s="47">
        <f t="shared" si="1"/>
        <v>36.95182179243654</v>
      </c>
      <c r="P7" s="9"/>
    </row>
    <row r="8" spans="1:133">
      <c r="A8" s="12"/>
      <c r="B8" s="25">
        <v>314.10000000000002</v>
      </c>
      <c r="C8" s="20" t="s">
        <v>11</v>
      </c>
      <c r="D8" s="46">
        <v>159356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159356</v>
      </c>
      <c r="O8" s="47">
        <f t="shared" si="1"/>
        <v>27.517872560870316</v>
      </c>
      <c r="P8" s="9"/>
    </row>
    <row r="9" spans="1:133">
      <c r="A9" s="12"/>
      <c r="B9" s="25">
        <v>314.2</v>
      </c>
      <c r="C9" s="20" t="s">
        <v>13</v>
      </c>
      <c r="D9" s="46">
        <v>212177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212177</v>
      </c>
      <c r="O9" s="47">
        <f t="shared" si="1"/>
        <v>36.639095147642891</v>
      </c>
      <c r="P9" s="9"/>
    </row>
    <row r="10" spans="1:133">
      <c r="A10" s="12"/>
      <c r="B10" s="25">
        <v>314.3</v>
      </c>
      <c r="C10" s="20" t="s">
        <v>12</v>
      </c>
      <c r="D10" s="46">
        <v>21559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21559</v>
      </c>
      <c r="O10" s="47">
        <f t="shared" si="1"/>
        <v>3.7228457951994476</v>
      </c>
      <c r="P10" s="9"/>
    </row>
    <row r="11" spans="1:133">
      <c r="A11" s="12"/>
      <c r="B11" s="25">
        <v>314.39999999999998</v>
      </c>
      <c r="C11" s="20" t="s">
        <v>14</v>
      </c>
      <c r="D11" s="46">
        <v>25860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25860</v>
      </c>
      <c r="O11" s="47">
        <f t="shared" si="1"/>
        <v>4.4655499913659122</v>
      </c>
      <c r="P11" s="9"/>
    </row>
    <row r="12" spans="1:133">
      <c r="A12" s="12"/>
      <c r="B12" s="25">
        <v>316</v>
      </c>
      <c r="C12" s="20" t="s">
        <v>15</v>
      </c>
      <c r="D12" s="46">
        <v>69631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69631</v>
      </c>
      <c r="O12" s="47">
        <f t="shared" si="1"/>
        <v>12.02400276290796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307763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36337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344100</v>
      </c>
      <c r="O13" s="45">
        <f t="shared" si="1"/>
        <v>59.419789328268003</v>
      </c>
      <c r="P13" s="10"/>
    </row>
    <row r="14" spans="1:133">
      <c r="A14" s="12"/>
      <c r="B14" s="25">
        <v>323.10000000000002</v>
      </c>
      <c r="C14" s="20" t="s">
        <v>17</v>
      </c>
      <c r="D14" s="46">
        <v>293431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293431</v>
      </c>
      <c r="O14" s="47">
        <f t="shared" si="1"/>
        <v>50.670177862199964</v>
      </c>
      <c r="P14" s="9"/>
    </row>
    <row r="15" spans="1:133">
      <c r="A15" s="12"/>
      <c r="B15" s="25">
        <v>324.02999999999997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36337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36337</v>
      </c>
      <c r="O15" s="47">
        <f t="shared" si="1"/>
        <v>6.2747366603350025</v>
      </c>
      <c r="P15" s="9"/>
    </row>
    <row r="16" spans="1:133">
      <c r="A16" s="12"/>
      <c r="B16" s="25">
        <v>329</v>
      </c>
      <c r="C16" s="20" t="s">
        <v>19</v>
      </c>
      <c r="D16" s="46">
        <v>14332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14332</v>
      </c>
      <c r="O16" s="47">
        <f t="shared" si="1"/>
        <v>2.4748748057330339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SUM(D18:D26)</f>
        <v>892165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892165</v>
      </c>
      <c r="O17" s="45">
        <f t="shared" si="1"/>
        <v>154.0606112933863</v>
      </c>
      <c r="P17" s="10"/>
    </row>
    <row r="18" spans="1:16">
      <c r="A18" s="12"/>
      <c r="B18" s="25">
        <v>331.1</v>
      </c>
      <c r="C18" s="20" t="s">
        <v>20</v>
      </c>
      <c r="D18" s="46">
        <v>83353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83353</v>
      </c>
      <c r="O18" s="47">
        <f t="shared" si="1"/>
        <v>14.393541702642031</v>
      </c>
      <c r="P18" s="9"/>
    </row>
    <row r="19" spans="1:16">
      <c r="A19" s="12"/>
      <c r="B19" s="25">
        <v>334.1</v>
      </c>
      <c r="C19" s="20" t="s">
        <v>22</v>
      </c>
      <c r="D19" s="46">
        <v>105387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105387</v>
      </c>
      <c r="O19" s="47">
        <f t="shared" si="1"/>
        <v>18.198411327922638</v>
      </c>
      <c r="P19" s="9"/>
    </row>
    <row r="20" spans="1:16">
      <c r="A20" s="12"/>
      <c r="B20" s="25">
        <v>335.12</v>
      </c>
      <c r="C20" s="20" t="s">
        <v>23</v>
      </c>
      <c r="D20" s="46">
        <v>181638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181638</v>
      </c>
      <c r="O20" s="47">
        <f t="shared" si="1"/>
        <v>31.365567259540665</v>
      </c>
      <c r="P20" s="9"/>
    </row>
    <row r="21" spans="1:16">
      <c r="A21" s="12"/>
      <c r="B21" s="25">
        <v>335.15</v>
      </c>
      <c r="C21" s="20" t="s">
        <v>24</v>
      </c>
      <c r="D21" s="46">
        <v>2357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2357</v>
      </c>
      <c r="O21" s="47">
        <f t="shared" si="1"/>
        <v>0.40701087895009497</v>
      </c>
      <c r="P21" s="9"/>
    </row>
    <row r="22" spans="1:16">
      <c r="A22" s="12"/>
      <c r="B22" s="25">
        <v>335.18</v>
      </c>
      <c r="C22" s="20" t="s">
        <v>25</v>
      </c>
      <c r="D22" s="46">
        <v>228758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228758</v>
      </c>
      <c r="O22" s="47">
        <f t="shared" si="1"/>
        <v>39.50233120359178</v>
      </c>
      <c r="P22" s="9"/>
    </row>
    <row r="23" spans="1:16">
      <c r="A23" s="12"/>
      <c r="B23" s="25">
        <v>335.19</v>
      </c>
      <c r="C23" s="20" t="s">
        <v>36</v>
      </c>
      <c r="D23" s="46">
        <v>7405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7405</v>
      </c>
      <c r="O23" s="47">
        <f t="shared" si="1"/>
        <v>1.2787083405284061</v>
      </c>
      <c r="P23" s="9"/>
    </row>
    <row r="24" spans="1:16">
      <c r="A24" s="12"/>
      <c r="B24" s="25">
        <v>337.1</v>
      </c>
      <c r="C24" s="20" t="s">
        <v>26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50000</v>
      </c>
      <c r="O24" s="47">
        <f t="shared" si="1"/>
        <v>8.6340873769642545</v>
      </c>
      <c r="P24" s="9"/>
    </row>
    <row r="25" spans="1:16">
      <c r="A25" s="12"/>
      <c r="B25" s="25">
        <v>337.2</v>
      </c>
      <c r="C25" s="20" t="s">
        <v>27</v>
      </c>
      <c r="D25" s="46">
        <v>65477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65477</v>
      </c>
      <c r="O25" s="47">
        <f t="shared" si="1"/>
        <v>11.306682783629771</v>
      </c>
      <c r="P25" s="9"/>
    </row>
    <row r="26" spans="1:16">
      <c r="A26" s="12"/>
      <c r="B26" s="25">
        <v>337.9</v>
      </c>
      <c r="C26" s="20" t="s">
        <v>28</v>
      </c>
      <c r="D26" s="46">
        <v>167790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167790</v>
      </c>
      <c r="O26" s="47">
        <f t="shared" si="1"/>
        <v>28.974270419616648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SUM(D28:D38)</f>
        <v>254653</v>
      </c>
      <c r="E27" s="32">
        <f t="shared" si="6"/>
        <v>172930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9126227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9553810</v>
      </c>
      <c r="O27" s="45">
        <f t="shared" si="1"/>
        <v>1649.7686064582974</v>
      </c>
      <c r="P27" s="10"/>
    </row>
    <row r="28" spans="1:16">
      <c r="A28" s="12"/>
      <c r="B28" s="25">
        <v>342.9</v>
      </c>
      <c r="C28" s="20" t="s">
        <v>37</v>
      </c>
      <c r="D28" s="46">
        <v>17694</v>
      </c>
      <c r="E28" s="46">
        <v>172930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190624</v>
      </c>
      <c r="O28" s="47">
        <f t="shared" si="1"/>
        <v>32.91728544292868</v>
      </c>
      <c r="P28" s="9"/>
    </row>
    <row r="29" spans="1:16">
      <c r="A29" s="12"/>
      <c r="B29" s="25">
        <v>343.1</v>
      </c>
      <c r="C29" s="20" t="s">
        <v>38</v>
      </c>
      <c r="D29" s="46">
        <v>1701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1701</v>
      </c>
      <c r="O29" s="47">
        <f t="shared" si="1"/>
        <v>0.29373165256432393</v>
      </c>
      <c r="P29" s="9"/>
    </row>
    <row r="30" spans="1:16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1918813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1918813</v>
      </c>
      <c r="O30" s="47">
        <f t="shared" si="1"/>
        <v>331.34398204109823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1023845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1023845</v>
      </c>
      <c r="O31" s="47">
        <f t="shared" si="1"/>
        <v>176.79934380935936</v>
      </c>
      <c r="P31" s="9"/>
    </row>
    <row r="32" spans="1:16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5989695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5989695</v>
      </c>
      <c r="O32" s="47">
        <f t="shared" si="1"/>
        <v>1034.3109998273183</v>
      </c>
      <c r="P32" s="9"/>
    </row>
    <row r="33" spans="1:16">
      <c r="A33" s="12"/>
      <c r="B33" s="25">
        <v>343.9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193874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193874</v>
      </c>
      <c r="O33" s="47">
        <f t="shared" si="1"/>
        <v>33.478501122431361</v>
      </c>
      <c r="P33" s="9"/>
    </row>
    <row r="34" spans="1:16">
      <c r="A34" s="12"/>
      <c r="B34" s="25">
        <v>344.9</v>
      </c>
      <c r="C34" s="20" t="s">
        <v>43</v>
      </c>
      <c r="D34" s="46">
        <v>5364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5364</v>
      </c>
      <c r="O34" s="47">
        <f t="shared" si="1"/>
        <v>0.9262648938007253</v>
      </c>
      <c r="P34" s="9"/>
    </row>
    <row r="35" spans="1:16">
      <c r="A35" s="12"/>
      <c r="B35" s="25">
        <v>347.2</v>
      </c>
      <c r="C35" s="20" t="s">
        <v>44</v>
      </c>
      <c r="D35" s="46">
        <v>80376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80376</v>
      </c>
      <c r="O35" s="47">
        <f t="shared" si="1"/>
        <v>13.879468140217579</v>
      </c>
      <c r="P35" s="9"/>
    </row>
    <row r="36" spans="1:16">
      <c r="A36" s="12"/>
      <c r="B36" s="25">
        <v>347.4</v>
      </c>
      <c r="C36" s="20" t="s">
        <v>45</v>
      </c>
      <c r="D36" s="46">
        <v>6421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6421</v>
      </c>
      <c r="O36" s="47">
        <f t="shared" si="1"/>
        <v>1.1087895009497497</v>
      </c>
      <c r="P36" s="9"/>
    </row>
    <row r="37" spans="1:16">
      <c r="A37" s="12"/>
      <c r="B37" s="25">
        <v>347.9</v>
      </c>
      <c r="C37" s="20" t="s">
        <v>46</v>
      </c>
      <c r="D37" s="46">
        <v>79664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8">SUM(D37:M37)</f>
        <v>79664</v>
      </c>
      <c r="O37" s="47">
        <f t="shared" ref="O37:O56" si="9">(N37/O$58)</f>
        <v>13.756518735969609</v>
      </c>
      <c r="P37" s="9"/>
    </row>
    <row r="38" spans="1:16">
      <c r="A38" s="12"/>
      <c r="B38" s="25">
        <v>349</v>
      </c>
      <c r="C38" s="20" t="s">
        <v>0</v>
      </c>
      <c r="D38" s="46">
        <v>63433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63433</v>
      </c>
      <c r="O38" s="47">
        <f t="shared" si="9"/>
        <v>10.953721291659472</v>
      </c>
      <c r="P38" s="9"/>
    </row>
    <row r="39" spans="1:16" ht="15.75">
      <c r="A39" s="29" t="s">
        <v>34</v>
      </c>
      <c r="B39" s="30"/>
      <c r="C39" s="31"/>
      <c r="D39" s="32">
        <f t="shared" ref="D39:M39" si="10">SUM(D40:D45)</f>
        <v>182321</v>
      </c>
      <c r="E39" s="32">
        <f t="shared" si="10"/>
        <v>27826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210147</v>
      </c>
      <c r="O39" s="45">
        <f t="shared" si="9"/>
        <v>36.288551200138144</v>
      </c>
      <c r="P39" s="10"/>
    </row>
    <row r="40" spans="1:16">
      <c r="A40" s="13"/>
      <c r="B40" s="39">
        <v>351.1</v>
      </c>
      <c r="C40" s="21" t="s">
        <v>49</v>
      </c>
      <c r="D40" s="46">
        <v>107106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107106</v>
      </c>
      <c r="O40" s="47">
        <f t="shared" si="9"/>
        <v>18.495251251942669</v>
      </c>
      <c r="P40" s="9"/>
    </row>
    <row r="41" spans="1:16">
      <c r="A41" s="13"/>
      <c r="B41" s="39">
        <v>351.2</v>
      </c>
      <c r="C41" s="21" t="s">
        <v>50</v>
      </c>
      <c r="D41" s="46">
        <v>7724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7724</v>
      </c>
      <c r="O41" s="47">
        <f t="shared" si="9"/>
        <v>1.3337938179934381</v>
      </c>
      <c r="P41" s="9"/>
    </row>
    <row r="42" spans="1:16">
      <c r="A42" s="13"/>
      <c r="B42" s="39">
        <v>351.3</v>
      </c>
      <c r="C42" s="21" t="s">
        <v>51</v>
      </c>
      <c r="D42" s="46">
        <v>65063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65063</v>
      </c>
      <c r="O42" s="47">
        <f t="shared" si="9"/>
        <v>11.235192540148507</v>
      </c>
      <c r="P42" s="9"/>
    </row>
    <row r="43" spans="1:16">
      <c r="A43" s="13"/>
      <c r="B43" s="39">
        <v>351.5</v>
      </c>
      <c r="C43" s="21" t="s">
        <v>52</v>
      </c>
      <c r="D43" s="46">
        <v>0</v>
      </c>
      <c r="E43" s="46">
        <v>2788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2788</v>
      </c>
      <c r="O43" s="47">
        <f t="shared" si="9"/>
        <v>0.48143671213952688</v>
      </c>
      <c r="P43" s="9"/>
    </row>
    <row r="44" spans="1:16">
      <c r="A44" s="13"/>
      <c r="B44" s="39">
        <v>351.9</v>
      </c>
      <c r="C44" s="21" t="s">
        <v>54</v>
      </c>
      <c r="D44" s="46">
        <v>0</v>
      </c>
      <c r="E44" s="46">
        <v>25038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25038</v>
      </c>
      <c r="O44" s="47">
        <f t="shared" si="9"/>
        <v>4.3236055948886198</v>
      </c>
      <c r="P44" s="9"/>
    </row>
    <row r="45" spans="1:16">
      <c r="A45" s="13"/>
      <c r="B45" s="39">
        <v>354</v>
      </c>
      <c r="C45" s="21" t="s">
        <v>53</v>
      </c>
      <c r="D45" s="46">
        <v>2428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2428</v>
      </c>
      <c r="O45" s="47">
        <f t="shared" si="9"/>
        <v>0.41927128302538419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SUM(D47:D52)</f>
        <v>773342</v>
      </c>
      <c r="E46" s="32">
        <f t="shared" si="11"/>
        <v>1380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915851</v>
      </c>
      <c r="J46" s="32">
        <f t="shared" si="11"/>
        <v>0</v>
      </c>
      <c r="K46" s="32">
        <f t="shared" si="11"/>
        <v>198323</v>
      </c>
      <c r="L46" s="32">
        <f t="shared" si="11"/>
        <v>0</v>
      </c>
      <c r="M46" s="32">
        <f t="shared" si="11"/>
        <v>1009789</v>
      </c>
      <c r="N46" s="32">
        <f t="shared" si="8"/>
        <v>2898685</v>
      </c>
      <c r="O46" s="45">
        <f t="shared" si="9"/>
        <v>500.5499913659126</v>
      </c>
      <c r="P46" s="10"/>
    </row>
    <row r="47" spans="1:16">
      <c r="A47" s="12"/>
      <c r="B47" s="25">
        <v>361.1</v>
      </c>
      <c r="C47" s="20" t="s">
        <v>55</v>
      </c>
      <c r="D47" s="46">
        <v>49340</v>
      </c>
      <c r="E47" s="46">
        <v>0</v>
      </c>
      <c r="F47" s="46">
        <v>0</v>
      </c>
      <c r="G47" s="46">
        <v>0</v>
      </c>
      <c r="H47" s="46">
        <v>0</v>
      </c>
      <c r="I47" s="46">
        <v>64495</v>
      </c>
      <c r="J47" s="46">
        <v>0</v>
      </c>
      <c r="K47" s="46">
        <v>41182</v>
      </c>
      <c r="L47" s="46">
        <v>0</v>
      </c>
      <c r="M47" s="46">
        <v>45687</v>
      </c>
      <c r="N47" s="46">
        <f t="shared" si="8"/>
        <v>200704</v>
      </c>
      <c r="O47" s="47">
        <f t="shared" si="9"/>
        <v>34.657917458124679</v>
      </c>
      <c r="P47" s="9"/>
    </row>
    <row r="48" spans="1:16">
      <c r="A48" s="12"/>
      <c r="B48" s="25">
        <v>362</v>
      </c>
      <c r="C48" s="20" t="s">
        <v>56</v>
      </c>
      <c r="D48" s="46">
        <v>52248</v>
      </c>
      <c r="E48" s="46">
        <v>0</v>
      </c>
      <c r="F48" s="46">
        <v>0</v>
      </c>
      <c r="G48" s="46">
        <v>0</v>
      </c>
      <c r="H48" s="46">
        <v>0</v>
      </c>
      <c r="I48" s="46">
        <v>44928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97176</v>
      </c>
      <c r="O48" s="47">
        <f t="shared" si="9"/>
        <v>16.780521498877569</v>
      </c>
      <c r="P48" s="9"/>
    </row>
    <row r="49" spans="1:119">
      <c r="A49" s="12"/>
      <c r="B49" s="25">
        <v>364</v>
      </c>
      <c r="C49" s="20" t="s">
        <v>57</v>
      </c>
      <c r="D49" s="46">
        <v>2581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2581</v>
      </c>
      <c r="O49" s="47">
        <f t="shared" si="9"/>
        <v>0.44569159039889483</v>
      </c>
      <c r="P49" s="9"/>
    </row>
    <row r="50" spans="1:119">
      <c r="A50" s="12"/>
      <c r="B50" s="25">
        <v>366</v>
      </c>
      <c r="C50" s="20" t="s">
        <v>58</v>
      </c>
      <c r="D50" s="46">
        <v>6988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6988</v>
      </c>
      <c r="O50" s="47">
        <f t="shared" si="9"/>
        <v>1.2067000518045243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157141</v>
      </c>
      <c r="L51" s="46">
        <v>0</v>
      </c>
      <c r="M51" s="46">
        <v>0</v>
      </c>
      <c r="N51" s="46">
        <f t="shared" si="8"/>
        <v>157141</v>
      </c>
      <c r="O51" s="47">
        <f t="shared" si="9"/>
        <v>27.1353824900708</v>
      </c>
      <c r="P51" s="9"/>
    </row>
    <row r="52" spans="1:119">
      <c r="A52" s="12"/>
      <c r="B52" s="25">
        <v>369.9</v>
      </c>
      <c r="C52" s="20" t="s">
        <v>60</v>
      </c>
      <c r="D52" s="46">
        <v>662185</v>
      </c>
      <c r="E52" s="46">
        <v>1380</v>
      </c>
      <c r="F52" s="46">
        <v>0</v>
      </c>
      <c r="G52" s="46">
        <v>0</v>
      </c>
      <c r="H52" s="46">
        <v>0</v>
      </c>
      <c r="I52" s="46">
        <v>806428</v>
      </c>
      <c r="J52" s="46">
        <v>0</v>
      </c>
      <c r="K52" s="46">
        <v>0</v>
      </c>
      <c r="L52" s="46">
        <v>0</v>
      </c>
      <c r="M52" s="46">
        <v>964102</v>
      </c>
      <c r="N52" s="46">
        <f t="shared" si="8"/>
        <v>2434095</v>
      </c>
      <c r="O52" s="47">
        <f t="shared" si="9"/>
        <v>420.32377827663618</v>
      </c>
      <c r="P52" s="9"/>
    </row>
    <row r="53" spans="1:119" ht="15.75">
      <c r="A53" s="29" t="s">
        <v>35</v>
      </c>
      <c r="B53" s="30"/>
      <c r="C53" s="31"/>
      <c r="D53" s="32">
        <f t="shared" ref="D53:M53" si="12">SUM(D54:D55)</f>
        <v>1245089</v>
      </c>
      <c r="E53" s="32">
        <f t="shared" si="12"/>
        <v>182900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494887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8"/>
        <v>1922876</v>
      </c>
      <c r="O53" s="45">
        <f t="shared" si="9"/>
        <v>332.04558798135037</v>
      </c>
      <c r="P53" s="9"/>
    </row>
    <row r="54" spans="1:119">
      <c r="A54" s="12"/>
      <c r="B54" s="25">
        <v>381</v>
      </c>
      <c r="C54" s="20" t="s">
        <v>61</v>
      </c>
      <c r="D54" s="46">
        <v>1245089</v>
      </c>
      <c r="E54" s="46">
        <v>182900</v>
      </c>
      <c r="F54" s="46">
        <v>0</v>
      </c>
      <c r="G54" s="46">
        <v>0</v>
      </c>
      <c r="H54" s="46">
        <v>0</v>
      </c>
      <c r="I54" s="46">
        <v>367620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1795609</v>
      </c>
      <c r="O54" s="47">
        <f t="shared" si="9"/>
        <v>310.06890001726816</v>
      </c>
      <c r="P54" s="9"/>
    </row>
    <row r="55" spans="1:119" ht="15.75" thickBot="1">
      <c r="A55" s="12"/>
      <c r="B55" s="25">
        <v>389.8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127267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127267</v>
      </c>
      <c r="O55" s="47">
        <f t="shared" si="9"/>
        <v>21.976687964082195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3">SUM(D5,D13,D17,D27,D39,D46,D53)</f>
        <v>5544141</v>
      </c>
      <c r="E56" s="15">
        <f t="shared" si="13"/>
        <v>1004388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10573302</v>
      </c>
      <c r="J56" s="15">
        <f t="shared" si="13"/>
        <v>0</v>
      </c>
      <c r="K56" s="15">
        <f t="shared" si="13"/>
        <v>198323</v>
      </c>
      <c r="L56" s="15">
        <f t="shared" si="13"/>
        <v>0</v>
      </c>
      <c r="M56" s="15">
        <f t="shared" si="13"/>
        <v>1009789</v>
      </c>
      <c r="N56" s="15">
        <f t="shared" si="8"/>
        <v>18329943</v>
      </c>
      <c r="O56" s="38">
        <f t="shared" si="9"/>
        <v>3165.2465895354862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69</v>
      </c>
      <c r="M58" s="51"/>
      <c r="N58" s="51"/>
      <c r="O58" s="43">
        <v>5791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thickBot="1">
      <c r="A60" s="55" t="s">
        <v>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1562136</v>
      </c>
      <c r="E5" s="27">
        <f t="shared" si="0"/>
        <v>638833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2200969</v>
      </c>
      <c r="O5" s="33">
        <f t="shared" ref="O5:O36" si="2">(N5/O$59)</f>
        <v>380.79048442906577</v>
      </c>
      <c r="P5" s="6"/>
    </row>
    <row r="6" spans="1:133">
      <c r="A6" s="12"/>
      <c r="B6" s="25">
        <v>311</v>
      </c>
      <c r="C6" s="20" t="s">
        <v>2</v>
      </c>
      <c r="D6" s="46">
        <v>1027037</v>
      </c>
      <c r="E6" s="46">
        <v>638833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1665870</v>
      </c>
      <c r="O6" s="47">
        <f t="shared" si="2"/>
        <v>288.21280276816611</v>
      </c>
      <c r="P6" s="9"/>
    </row>
    <row r="7" spans="1:133">
      <c r="A7" s="12"/>
      <c r="B7" s="25">
        <v>312.10000000000002</v>
      </c>
      <c r="C7" s="20" t="s">
        <v>10</v>
      </c>
      <c r="D7" s="46">
        <v>230000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230000</v>
      </c>
      <c r="O7" s="47">
        <f t="shared" si="2"/>
        <v>39.792387543252595</v>
      </c>
      <c r="P7" s="9"/>
    </row>
    <row r="8" spans="1:133">
      <c r="A8" s="12"/>
      <c r="B8" s="25">
        <v>314.10000000000002</v>
      </c>
      <c r="C8" s="20" t="s">
        <v>11</v>
      </c>
      <c r="D8" s="46">
        <v>88179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88179</v>
      </c>
      <c r="O8" s="47">
        <f t="shared" si="2"/>
        <v>15.255882352941176</v>
      </c>
      <c r="P8" s="9"/>
    </row>
    <row r="9" spans="1:133">
      <c r="A9" s="12"/>
      <c r="B9" s="25">
        <v>314.3</v>
      </c>
      <c r="C9" s="20" t="s">
        <v>12</v>
      </c>
      <c r="D9" s="46">
        <v>22654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22654</v>
      </c>
      <c r="O9" s="47">
        <f t="shared" si="2"/>
        <v>3.919377162629758</v>
      </c>
      <c r="P9" s="9"/>
    </row>
    <row r="10" spans="1:133">
      <c r="A10" s="12"/>
      <c r="B10" s="25">
        <v>314.39999999999998</v>
      </c>
      <c r="C10" s="20" t="s">
        <v>14</v>
      </c>
      <c r="D10" s="46">
        <v>18114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18114</v>
      </c>
      <c r="O10" s="47">
        <f t="shared" si="2"/>
        <v>3.1339100346020761</v>
      </c>
      <c r="P10" s="9"/>
    </row>
    <row r="11" spans="1:133">
      <c r="A11" s="12"/>
      <c r="B11" s="25">
        <v>315</v>
      </c>
      <c r="C11" s="20" t="s">
        <v>72</v>
      </c>
      <c r="D11" s="46">
        <v>176152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176152</v>
      </c>
      <c r="O11" s="47">
        <f t="shared" si="2"/>
        <v>30.476124567474049</v>
      </c>
      <c r="P11" s="9"/>
    </row>
    <row r="12" spans="1:133" ht="15.75">
      <c r="A12" s="29" t="s">
        <v>96</v>
      </c>
      <c r="B12" s="30"/>
      <c r="C12" s="31"/>
      <c r="D12" s="32">
        <f t="shared" ref="D12:M12" si="3">SUM(D13:D14)</f>
        <v>313554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313554</v>
      </c>
      <c r="O12" s="45">
        <f t="shared" si="2"/>
        <v>54.248096885813148</v>
      </c>
      <c r="P12" s="10"/>
    </row>
    <row r="13" spans="1:133">
      <c r="A13" s="12"/>
      <c r="B13" s="25">
        <v>323.10000000000002</v>
      </c>
      <c r="C13" s="20" t="s">
        <v>17</v>
      </c>
      <c r="D13" s="46">
        <v>243849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243849</v>
      </c>
      <c r="O13" s="47">
        <f t="shared" si="2"/>
        <v>42.188408304498267</v>
      </c>
      <c r="P13" s="9"/>
    </row>
    <row r="14" spans="1:133">
      <c r="A14" s="12"/>
      <c r="B14" s="25">
        <v>329</v>
      </c>
      <c r="C14" s="20" t="s">
        <v>98</v>
      </c>
      <c r="D14" s="46">
        <v>69705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69705</v>
      </c>
      <c r="O14" s="47">
        <f t="shared" si="2"/>
        <v>12.059688581314878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SUM(D16:D24)</f>
        <v>2053917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2053917</v>
      </c>
      <c r="O15" s="45">
        <f t="shared" si="2"/>
        <v>355.34896193771624</v>
      </c>
      <c r="P15" s="10"/>
    </row>
    <row r="16" spans="1:133">
      <c r="A16" s="12"/>
      <c r="B16" s="25">
        <v>331.2</v>
      </c>
      <c r="C16" s="20" t="s">
        <v>74</v>
      </c>
      <c r="D16" s="46">
        <v>1054504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1054504</v>
      </c>
      <c r="O16" s="47">
        <f t="shared" si="2"/>
        <v>182.44013840830451</v>
      </c>
      <c r="P16" s="9"/>
    </row>
    <row r="17" spans="1:16">
      <c r="A17" s="12"/>
      <c r="B17" s="25">
        <v>334.36</v>
      </c>
      <c r="C17" s="20" t="s">
        <v>99</v>
      </c>
      <c r="D17" s="46">
        <v>167370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167370</v>
      </c>
      <c r="O17" s="47">
        <f t="shared" si="2"/>
        <v>28.95674740484429</v>
      </c>
      <c r="P17" s="9"/>
    </row>
    <row r="18" spans="1:16">
      <c r="A18" s="12"/>
      <c r="B18" s="25">
        <v>335.12</v>
      </c>
      <c r="C18" s="20" t="s">
        <v>23</v>
      </c>
      <c r="D18" s="46">
        <v>183053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183053</v>
      </c>
      <c r="O18" s="47">
        <f t="shared" si="2"/>
        <v>31.670069204152249</v>
      </c>
      <c r="P18" s="9"/>
    </row>
    <row r="19" spans="1:16">
      <c r="A19" s="12"/>
      <c r="B19" s="25">
        <v>335.15</v>
      </c>
      <c r="C19" s="20" t="s">
        <v>24</v>
      </c>
      <c r="D19" s="46">
        <v>-108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-108</v>
      </c>
      <c r="O19" s="47">
        <f t="shared" si="2"/>
        <v>-1.8685121107266434E-2</v>
      </c>
      <c r="P19" s="9"/>
    </row>
    <row r="20" spans="1:16">
      <c r="A20" s="12"/>
      <c r="B20" s="25">
        <v>335.18</v>
      </c>
      <c r="C20" s="20" t="s">
        <v>25</v>
      </c>
      <c r="D20" s="46">
        <v>238113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238113</v>
      </c>
      <c r="O20" s="47">
        <f t="shared" si="2"/>
        <v>41.196020761245677</v>
      </c>
      <c r="P20" s="9"/>
    </row>
    <row r="21" spans="1:16">
      <c r="A21" s="12"/>
      <c r="B21" s="25">
        <v>335.19</v>
      </c>
      <c r="C21" s="20" t="s">
        <v>36</v>
      </c>
      <c r="D21" s="46">
        <v>8042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8042</v>
      </c>
      <c r="O21" s="47">
        <f t="shared" si="2"/>
        <v>1.391349480968858</v>
      </c>
      <c r="P21" s="9"/>
    </row>
    <row r="22" spans="1:16">
      <c r="A22" s="12"/>
      <c r="B22" s="25">
        <v>335.29</v>
      </c>
      <c r="C22" s="20" t="s">
        <v>100</v>
      </c>
      <c r="D22" s="46">
        <v>114350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114350</v>
      </c>
      <c r="O22" s="47">
        <f t="shared" si="2"/>
        <v>19.783737024221452</v>
      </c>
      <c r="P22" s="9"/>
    </row>
    <row r="23" spans="1:16">
      <c r="A23" s="12"/>
      <c r="B23" s="25">
        <v>337.2</v>
      </c>
      <c r="C23" s="20" t="s">
        <v>27</v>
      </c>
      <c r="D23" s="46">
        <v>64877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64877</v>
      </c>
      <c r="O23" s="47">
        <f t="shared" si="2"/>
        <v>11.224394463667821</v>
      </c>
      <c r="P23" s="9"/>
    </row>
    <row r="24" spans="1:16">
      <c r="A24" s="12"/>
      <c r="B24" s="25">
        <v>337.9</v>
      </c>
      <c r="C24" s="20" t="s">
        <v>28</v>
      </c>
      <c r="D24" s="46">
        <v>223716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223716</v>
      </c>
      <c r="O24" s="47">
        <f t="shared" si="2"/>
        <v>38.705190311418683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SUM(D26:D36)</f>
        <v>285772</v>
      </c>
      <c r="E25" s="32">
        <f t="shared" si="6"/>
        <v>108991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8699921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9094684</v>
      </c>
      <c r="O25" s="45">
        <f t="shared" si="2"/>
        <v>1573.474740484429</v>
      </c>
      <c r="P25" s="10"/>
    </row>
    <row r="26" spans="1:16">
      <c r="A26" s="12"/>
      <c r="B26" s="25">
        <v>342.9</v>
      </c>
      <c r="C26" s="20" t="s">
        <v>37</v>
      </c>
      <c r="D26" s="46">
        <v>0</v>
      </c>
      <c r="E26" s="46">
        <v>108991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7">SUM(D26:M26)</f>
        <v>108991</v>
      </c>
      <c r="O26" s="47">
        <f t="shared" si="2"/>
        <v>18.856574394463667</v>
      </c>
      <c r="P26" s="9"/>
    </row>
    <row r="27" spans="1:16">
      <c r="A27" s="12"/>
      <c r="B27" s="25">
        <v>343.2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1955963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1955963</v>
      </c>
      <c r="O27" s="47">
        <f t="shared" si="2"/>
        <v>338.40190311418684</v>
      </c>
      <c r="P27" s="9"/>
    </row>
    <row r="28" spans="1:16">
      <c r="A28" s="12"/>
      <c r="B28" s="25">
        <v>343.3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2339082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2339082</v>
      </c>
      <c r="O28" s="47">
        <f t="shared" si="2"/>
        <v>404.68546712802765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1011010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1011010</v>
      </c>
      <c r="O29" s="47">
        <f t="shared" si="2"/>
        <v>174.9152249134948</v>
      </c>
      <c r="P29" s="9"/>
    </row>
    <row r="30" spans="1:16">
      <c r="A30" s="12"/>
      <c r="B30" s="25">
        <v>343.5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3098322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3098322</v>
      </c>
      <c r="O30" s="47">
        <f t="shared" si="2"/>
        <v>536.04186851211068</v>
      </c>
      <c r="P30" s="9"/>
    </row>
    <row r="31" spans="1:16">
      <c r="A31" s="12"/>
      <c r="B31" s="25">
        <v>343.9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295544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295544</v>
      </c>
      <c r="O31" s="47">
        <f t="shared" si="2"/>
        <v>51.13217993079585</v>
      </c>
      <c r="P31" s="9"/>
    </row>
    <row r="32" spans="1:16">
      <c r="A32" s="12"/>
      <c r="B32" s="25">
        <v>344.9</v>
      </c>
      <c r="C32" s="20" t="s">
        <v>43</v>
      </c>
      <c r="D32" s="46">
        <v>5208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5208</v>
      </c>
      <c r="O32" s="47">
        <f t="shared" si="2"/>
        <v>0.90103806228373706</v>
      </c>
      <c r="P32" s="9"/>
    </row>
    <row r="33" spans="1:16">
      <c r="A33" s="12"/>
      <c r="B33" s="25">
        <v>347.2</v>
      </c>
      <c r="C33" s="20" t="s">
        <v>44</v>
      </c>
      <c r="D33" s="46">
        <v>68305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68305</v>
      </c>
      <c r="O33" s="47">
        <f t="shared" si="2"/>
        <v>11.817474048442907</v>
      </c>
      <c r="P33" s="9"/>
    </row>
    <row r="34" spans="1:16">
      <c r="A34" s="12"/>
      <c r="B34" s="25">
        <v>347.4</v>
      </c>
      <c r="C34" s="20" t="s">
        <v>45</v>
      </c>
      <c r="D34" s="46">
        <v>15564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15564</v>
      </c>
      <c r="O34" s="47">
        <f t="shared" si="2"/>
        <v>2.692733564013841</v>
      </c>
      <c r="P34" s="9"/>
    </row>
    <row r="35" spans="1:16">
      <c r="A35" s="12"/>
      <c r="B35" s="25">
        <v>347.9</v>
      </c>
      <c r="C35" s="20" t="s">
        <v>46</v>
      </c>
      <c r="D35" s="46">
        <v>98700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98700</v>
      </c>
      <c r="O35" s="47">
        <f t="shared" si="2"/>
        <v>17.07612456747405</v>
      </c>
      <c r="P35" s="9"/>
    </row>
    <row r="36" spans="1:16">
      <c r="A36" s="12"/>
      <c r="B36" s="25">
        <v>349</v>
      </c>
      <c r="C36" s="20" t="s">
        <v>0</v>
      </c>
      <c r="D36" s="46">
        <v>97995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97995</v>
      </c>
      <c r="O36" s="47">
        <f t="shared" si="2"/>
        <v>16.95415224913495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SUM(D38:D43)</f>
        <v>143427</v>
      </c>
      <c r="E37" s="32">
        <f t="shared" si="8"/>
        <v>15075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158502</v>
      </c>
      <c r="O37" s="45">
        <f t="shared" ref="O37:O57" si="9">(N37/O$59)</f>
        <v>27.422491349480968</v>
      </c>
      <c r="P37" s="10"/>
    </row>
    <row r="38" spans="1:16">
      <c r="A38" s="13"/>
      <c r="B38" s="39">
        <v>351.1</v>
      </c>
      <c r="C38" s="21" t="s">
        <v>49</v>
      </c>
      <c r="D38" s="46">
        <v>133654</v>
      </c>
      <c r="E38" s="46">
        <v>866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134520</v>
      </c>
      <c r="O38" s="47">
        <f t="shared" si="9"/>
        <v>23.273356401384085</v>
      </c>
      <c r="P38" s="9"/>
    </row>
    <row r="39" spans="1:16">
      <c r="A39" s="13"/>
      <c r="B39" s="39">
        <v>351.2</v>
      </c>
      <c r="C39" s="21" t="s">
        <v>50</v>
      </c>
      <c r="D39" s="46">
        <v>7660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7660</v>
      </c>
      <c r="O39" s="47">
        <f t="shared" si="9"/>
        <v>1.3252595155709344</v>
      </c>
      <c r="P39" s="9"/>
    </row>
    <row r="40" spans="1:16">
      <c r="A40" s="13"/>
      <c r="B40" s="39">
        <v>351.5</v>
      </c>
      <c r="C40" s="21" t="s">
        <v>52</v>
      </c>
      <c r="D40" s="46">
        <v>0</v>
      </c>
      <c r="E40" s="46">
        <v>2751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2751</v>
      </c>
      <c r="O40" s="47">
        <f t="shared" si="9"/>
        <v>0.47595155709342563</v>
      </c>
      <c r="P40" s="9"/>
    </row>
    <row r="41" spans="1:16">
      <c r="A41" s="13"/>
      <c r="B41" s="39">
        <v>351.9</v>
      </c>
      <c r="C41" s="21" t="s">
        <v>54</v>
      </c>
      <c r="D41" s="46">
        <v>0</v>
      </c>
      <c r="E41" s="46">
        <v>2875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2875</v>
      </c>
      <c r="O41" s="47">
        <f t="shared" si="9"/>
        <v>0.49740484429065746</v>
      </c>
      <c r="P41" s="9"/>
    </row>
    <row r="42" spans="1:16">
      <c r="A42" s="13"/>
      <c r="B42" s="39">
        <v>354</v>
      </c>
      <c r="C42" s="21" t="s">
        <v>53</v>
      </c>
      <c r="D42" s="46">
        <v>2113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2113</v>
      </c>
      <c r="O42" s="47">
        <f t="shared" si="9"/>
        <v>0.36557093425605536</v>
      </c>
      <c r="P42" s="9"/>
    </row>
    <row r="43" spans="1:16">
      <c r="A43" s="13"/>
      <c r="B43" s="39">
        <v>359</v>
      </c>
      <c r="C43" s="21" t="s">
        <v>80</v>
      </c>
      <c r="D43" s="46">
        <v>0</v>
      </c>
      <c r="E43" s="46">
        <v>8583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8583</v>
      </c>
      <c r="O43" s="47">
        <f t="shared" si="9"/>
        <v>1.4849480968858131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SUM(D45:D52)</f>
        <v>889070</v>
      </c>
      <c r="E44" s="32">
        <f t="shared" si="10"/>
        <v>639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2001014</v>
      </c>
      <c r="J44" s="32">
        <f t="shared" si="10"/>
        <v>0</v>
      </c>
      <c r="K44" s="32">
        <f t="shared" si="10"/>
        <v>-39807</v>
      </c>
      <c r="L44" s="32">
        <f t="shared" si="10"/>
        <v>0</v>
      </c>
      <c r="M44" s="32">
        <f t="shared" si="10"/>
        <v>1143596</v>
      </c>
      <c r="N44" s="32">
        <f>SUM(D44:M44)</f>
        <v>3994512</v>
      </c>
      <c r="O44" s="45">
        <f t="shared" si="9"/>
        <v>691.0920415224914</v>
      </c>
      <c r="P44" s="10"/>
    </row>
    <row r="45" spans="1:16">
      <c r="A45" s="12"/>
      <c r="B45" s="25">
        <v>361.1</v>
      </c>
      <c r="C45" s="20" t="s">
        <v>55</v>
      </c>
      <c r="D45" s="46">
        <v>119922</v>
      </c>
      <c r="E45" s="46">
        <v>0</v>
      </c>
      <c r="F45" s="46">
        <v>0</v>
      </c>
      <c r="G45" s="46">
        <v>0</v>
      </c>
      <c r="H45" s="46">
        <v>0</v>
      </c>
      <c r="I45" s="46">
        <v>92802</v>
      </c>
      <c r="J45" s="46">
        <v>0</v>
      </c>
      <c r="K45" s="46">
        <v>-200968</v>
      </c>
      <c r="L45" s="46">
        <v>0</v>
      </c>
      <c r="M45" s="46">
        <v>62929</v>
      </c>
      <c r="N45" s="46">
        <f>SUM(D45:M45)</f>
        <v>74685</v>
      </c>
      <c r="O45" s="47">
        <f t="shared" si="9"/>
        <v>12.921280276816608</v>
      </c>
      <c r="P45" s="9"/>
    </row>
    <row r="46" spans="1:16">
      <c r="A46" s="12"/>
      <c r="B46" s="25">
        <v>362</v>
      </c>
      <c r="C46" s="20" t="s">
        <v>56</v>
      </c>
      <c r="D46" s="46">
        <v>73248</v>
      </c>
      <c r="E46" s="46">
        <v>0</v>
      </c>
      <c r="F46" s="46">
        <v>0</v>
      </c>
      <c r="G46" s="46">
        <v>0</v>
      </c>
      <c r="H46" s="46">
        <v>0</v>
      </c>
      <c r="I46" s="46">
        <v>44928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1">SUM(D46:M46)</f>
        <v>118176</v>
      </c>
      <c r="O46" s="47">
        <f t="shared" si="9"/>
        <v>20.445674740484428</v>
      </c>
      <c r="P46" s="9"/>
    </row>
    <row r="47" spans="1:16">
      <c r="A47" s="12"/>
      <c r="B47" s="25">
        <v>363.11</v>
      </c>
      <c r="C47" s="20" t="s">
        <v>101</v>
      </c>
      <c r="D47" s="46">
        <v>638</v>
      </c>
      <c r="E47" s="46">
        <v>0</v>
      </c>
      <c r="F47" s="46">
        <v>0</v>
      </c>
      <c r="G47" s="46">
        <v>0</v>
      </c>
      <c r="H47" s="46">
        <v>0</v>
      </c>
      <c r="I47" s="46">
        <v>281753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282391</v>
      </c>
      <c r="O47" s="47">
        <f t="shared" si="9"/>
        <v>48.856574394463671</v>
      </c>
      <c r="P47" s="9"/>
    </row>
    <row r="48" spans="1:16">
      <c r="A48" s="12"/>
      <c r="B48" s="25">
        <v>363.23</v>
      </c>
      <c r="C48" s="20" t="s">
        <v>102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321876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321876</v>
      </c>
      <c r="O48" s="47">
        <f t="shared" si="9"/>
        <v>55.687889273356404</v>
      </c>
      <c r="P48" s="9"/>
    </row>
    <row r="49" spans="1:119">
      <c r="A49" s="12"/>
      <c r="B49" s="25">
        <v>364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4100</v>
      </c>
      <c r="O49" s="47">
        <f t="shared" si="9"/>
        <v>0.70934256055363321</v>
      </c>
      <c r="P49" s="9"/>
    </row>
    <row r="50" spans="1:119">
      <c r="A50" s="12"/>
      <c r="B50" s="25">
        <v>366</v>
      </c>
      <c r="C50" s="20" t="s">
        <v>58</v>
      </c>
      <c r="D50" s="46">
        <v>2991</v>
      </c>
      <c r="E50" s="46">
        <v>0</v>
      </c>
      <c r="F50" s="46">
        <v>0</v>
      </c>
      <c r="G50" s="46">
        <v>0</v>
      </c>
      <c r="H50" s="46">
        <v>0</v>
      </c>
      <c r="I50" s="46">
        <v>291976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294967</v>
      </c>
      <c r="O50" s="47">
        <f t="shared" si="9"/>
        <v>51.03235294117647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161161</v>
      </c>
      <c r="L51" s="46">
        <v>0</v>
      </c>
      <c r="M51" s="46">
        <v>0</v>
      </c>
      <c r="N51" s="46">
        <f t="shared" si="11"/>
        <v>161161</v>
      </c>
      <c r="O51" s="47">
        <f t="shared" si="9"/>
        <v>27.882525951557092</v>
      </c>
      <c r="P51" s="9"/>
    </row>
    <row r="52" spans="1:119">
      <c r="A52" s="12"/>
      <c r="B52" s="25">
        <v>369.9</v>
      </c>
      <c r="C52" s="20" t="s">
        <v>60</v>
      </c>
      <c r="D52" s="46">
        <v>692271</v>
      </c>
      <c r="E52" s="46">
        <v>639</v>
      </c>
      <c r="F52" s="46">
        <v>0</v>
      </c>
      <c r="G52" s="46">
        <v>0</v>
      </c>
      <c r="H52" s="46">
        <v>0</v>
      </c>
      <c r="I52" s="46">
        <v>963579</v>
      </c>
      <c r="J52" s="46">
        <v>0</v>
      </c>
      <c r="K52" s="46">
        <v>0</v>
      </c>
      <c r="L52" s="46">
        <v>0</v>
      </c>
      <c r="M52" s="46">
        <v>1080667</v>
      </c>
      <c r="N52" s="46">
        <f t="shared" si="11"/>
        <v>2737156</v>
      </c>
      <c r="O52" s="47">
        <f t="shared" si="9"/>
        <v>473.55640138408302</v>
      </c>
      <c r="P52" s="9"/>
    </row>
    <row r="53" spans="1:119" ht="15.75">
      <c r="A53" s="29" t="s">
        <v>35</v>
      </c>
      <c r="B53" s="30"/>
      <c r="C53" s="31"/>
      <c r="D53" s="32">
        <f t="shared" ref="D53:M53" si="12">SUM(D54:D56)</f>
        <v>1420075</v>
      </c>
      <c r="E53" s="32">
        <f t="shared" si="12"/>
        <v>162803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306455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1889333</v>
      </c>
      <c r="O53" s="45">
        <f t="shared" si="9"/>
        <v>326.87422145328719</v>
      </c>
      <c r="P53" s="9"/>
    </row>
    <row r="54" spans="1:119">
      <c r="A54" s="12"/>
      <c r="B54" s="25">
        <v>381</v>
      </c>
      <c r="C54" s="20" t="s">
        <v>61</v>
      </c>
      <c r="D54" s="46">
        <v>1350577</v>
      </c>
      <c r="E54" s="46">
        <v>162803</v>
      </c>
      <c r="F54" s="46">
        <v>0</v>
      </c>
      <c r="G54" s="46">
        <v>0</v>
      </c>
      <c r="H54" s="46">
        <v>0</v>
      </c>
      <c r="I54" s="46">
        <v>288240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1801620</v>
      </c>
      <c r="O54" s="47">
        <f t="shared" si="9"/>
        <v>311.69896193771626</v>
      </c>
      <c r="P54" s="9"/>
    </row>
    <row r="55" spans="1:119">
      <c r="A55" s="12"/>
      <c r="B55" s="25">
        <v>388.2</v>
      </c>
      <c r="C55" s="20" t="s">
        <v>103</v>
      </c>
      <c r="D55" s="46">
        <v>69498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69498</v>
      </c>
      <c r="O55" s="47">
        <f t="shared" si="9"/>
        <v>12.023875432525951</v>
      </c>
      <c r="P55" s="9"/>
    </row>
    <row r="56" spans="1:119" ht="15.75" thickBot="1">
      <c r="A56" s="12"/>
      <c r="B56" s="25">
        <v>389.8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18215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18215</v>
      </c>
      <c r="O56" s="47">
        <f t="shared" si="9"/>
        <v>3.1513840830449826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3">SUM(D5,D12,D15,D25,D37,D44,D53)</f>
        <v>6667951</v>
      </c>
      <c r="E57" s="15">
        <f t="shared" si="13"/>
        <v>926341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11007390</v>
      </c>
      <c r="J57" s="15">
        <f t="shared" si="13"/>
        <v>0</v>
      </c>
      <c r="K57" s="15">
        <f t="shared" si="13"/>
        <v>-39807</v>
      </c>
      <c r="L57" s="15">
        <f t="shared" si="13"/>
        <v>0</v>
      </c>
      <c r="M57" s="15">
        <f t="shared" si="13"/>
        <v>1143596</v>
      </c>
      <c r="N57" s="15">
        <f>SUM(D57:M57)</f>
        <v>19705471</v>
      </c>
      <c r="O57" s="38">
        <f t="shared" si="9"/>
        <v>3409.2510380622839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104</v>
      </c>
      <c r="M59" s="51"/>
      <c r="N59" s="51"/>
      <c r="O59" s="43">
        <v>5780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2765868</v>
      </c>
      <c r="E5" s="27">
        <f t="shared" si="0"/>
        <v>1153519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3919387</v>
      </c>
      <c r="O5" s="33">
        <f t="shared" ref="O5:O52" si="1">(N5/O$54)</f>
        <v>663.17884940778345</v>
      </c>
      <c r="P5" s="6"/>
    </row>
    <row r="6" spans="1:133">
      <c r="A6" s="12"/>
      <c r="B6" s="25">
        <v>311</v>
      </c>
      <c r="C6" s="20" t="s">
        <v>2</v>
      </c>
      <c r="D6" s="46">
        <v>1377509</v>
      </c>
      <c r="E6" s="46">
        <v>1153519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2531028</v>
      </c>
      <c r="O6" s="47">
        <f t="shared" si="1"/>
        <v>428.26192893401014</v>
      </c>
      <c r="P6" s="9"/>
    </row>
    <row r="7" spans="1:133">
      <c r="A7" s="12"/>
      <c r="B7" s="25">
        <v>312.42</v>
      </c>
      <c r="C7" s="20" t="s">
        <v>147</v>
      </c>
      <c r="D7" s="46">
        <v>225447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225447</v>
      </c>
      <c r="O7" s="47">
        <f t="shared" si="1"/>
        <v>38.146700507614213</v>
      </c>
      <c r="P7" s="9"/>
    </row>
    <row r="8" spans="1:133">
      <c r="A8" s="12"/>
      <c r="B8" s="25">
        <v>314.10000000000002</v>
      </c>
      <c r="C8" s="20" t="s">
        <v>11</v>
      </c>
      <c r="D8" s="46">
        <v>575010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575010</v>
      </c>
      <c r="O8" s="47">
        <f t="shared" si="1"/>
        <v>97.294416243654823</v>
      </c>
      <c r="P8" s="9"/>
    </row>
    <row r="9" spans="1:133">
      <c r="A9" s="12"/>
      <c r="B9" s="25">
        <v>314.3</v>
      </c>
      <c r="C9" s="20" t="s">
        <v>12</v>
      </c>
      <c r="D9" s="46">
        <v>128521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128521</v>
      </c>
      <c r="O9" s="47">
        <f t="shared" si="1"/>
        <v>21.746362098138746</v>
      </c>
      <c r="P9" s="9"/>
    </row>
    <row r="10" spans="1:133">
      <c r="A10" s="12"/>
      <c r="B10" s="25">
        <v>314.39999999999998</v>
      </c>
      <c r="C10" s="20" t="s">
        <v>14</v>
      </c>
      <c r="D10" s="46">
        <v>76282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76282</v>
      </c>
      <c r="O10" s="47">
        <f t="shared" si="1"/>
        <v>12.907275803722504</v>
      </c>
      <c r="P10" s="9"/>
    </row>
    <row r="11" spans="1:133">
      <c r="A11" s="12"/>
      <c r="B11" s="25">
        <v>315</v>
      </c>
      <c r="C11" s="20" t="s">
        <v>106</v>
      </c>
      <c r="D11" s="46">
        <v>325497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325497</v>
      </c>
      <c r="O11" s="47">
        <f t="shared" si="1"/>
        <v>55.075634517766495</v>
      </c>
      <c r="P11" s="9"/>
    </row>
    <row r="12" spans="1:133">
      <c r="A12" s="12"/>
      <c r="B12" s="25">
        <v>316</v>
      </c>
      <c r="C12" s="20" t="s">
        <v>107</v>
      </c>
      <c r="D12" s="46">
        <v>57602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57602</v>
      </c>
      <c r="O12" s="47">
        <f t="shared" si="1"/>
        <v>9.7465313028764804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454488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454488</v>
      </c>
      <c r="O13" s="45">
        <f t="shared" si="1"/>
        <v>76.901522842639594</v>
      </c>
      <c r="P13" s="10"/>
    </row>
    <row r="14" spans="1:133">
      <c r="A14" s="12"/>
      <c r="B14" s="25">
        <v>323.10000000000002</v>
      </c>
      <c r="C14" s="20" t="s">
        <v>17</v>
      </c>
      <c r="D14" s="46">
        <v>427835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427835</v>
      </c>
      <c r="O14" s="47">
        <f t="shared" si="1"/>
        <v>72.391708967851102</v>
      </c>
      <c r="P14" s="9"/>
    </row>
    <row r="15" spans="1:133">
      <c r="A15" s="12"/>
      <c r="B15" s="25">
        <v>329</v>
      </c>
      <c r="C15" s="20" t="s">
        <v>19</v>
      </c>
      <c r="D15" s="46">
        <v>26653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26653</v>
      </c>
      <c r="O15" s="47">
        <f t="shared" si="1"/>
        <v>4.5098138747884944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SUM(D17:D27)</f>
        <v>1609321</v>
      </c>
      <c r="E16" s="32">
        <f t="shared" si="5"/>
        <v>260273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1869594</v>
      </c>
      <c r="O16" s="45">
        <f t="shared" si="1"/>
        <v>316.34416243654823</v>
      </c>
      <c r="P16" s="10"/>
    </row>
    <row r="17" spans="1:16">
      <c r="A17" s="12"/>
      <c r="B17" s="25">
        <v>331.1</v>
      </c>
      <c r="C17" s="20" t="s">
        <v>20</v>
      </c>
      <c r="D17" s="46">
        <v>254611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254611</v>
      </c>
      <c r="O17" s="47">
        <f t="shared" si="1"/>
        <v>43.081387478849408</v>
      </c>
      <c r="P17" s="9"/>
    </row>
    <row r="18" spans="1:16">
      <c r="A18" s="12"/>
      <c r="B18" s="25">
        <v>334.1</v>
      </c>
      <c r="C18" s="20" t="s">
        <v>22</v>
      </c>
      <c r="D18" s="46">
        <v>15871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15871</v>
      </c>
      <c r="O18" s="47">
        <f t="shared" si="1"/>
        <v>2.6854483925549917</v>
      </c>
      <c r="P18" s="9"/>
    </row>
    <row r="19" spans="1:16">
      <c r="A19" s="12"/>
      <c r="B19" s="25">
        <v>334.49</v>
      </c>
      <c r="C19" s="20" t="s">
        <v>86</v>
      </c>
      <c r="D19" s="46">
        <v>19940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19940</v>
      </c>
      <c r="O19" s="47">
        <f t="shared" si="1"/>
        <v>3.3739424703891707</v>
      </c>
      <c r="P19" s="9"/>
    </row>
    <row r="20" spans="1:16">
      <c r="A20" s="12"/>
      <c r="B20" s="25">
        <v>334.7</v>
      </c>
      <c r="C20" s="20" t="s">
        <v>77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100000</v>
      </c>
      <c r="O20" s="47">
        <f t="shared" si="1"/>
        <v>16.920473773265652</v>
      </c>
      <c r="P20" s="9"/>
    </row>
    <row r="21" spans="1:16">
      <c r="A21" s="12"/>
      <c r="B21" s="25">
        <v>335.12</v>
      </c>
      <c r="C21" s="20" t="s">
        <v>109</v>
      </c>
      <c r="D21" s="46">
        <v>190500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190500</v>
      </c>
      <c r="O21" s="47">
        <f t="shared" si="1"/>
        <v>32.233502538071065</v>
      </c>
      <c r="P21" s="9"/>
    </row>
    <row r="22" spans="1:16">
      <c r="A22" s="12"/>
      <c r="B22" s="25">
        <v>335.15</v>
      </c>
      <c r="C22" s="20" t="s">
        <v>110</v>
      </c>
      <c r="D22" s="46">
        <v>4882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4882</v>
      </c>
      <c r="O22" s="47">
        <f t="shared" si="1"/>
        <v>0.82605752961082912</v>
      </c>
      <c r="P22" s="9"/>
    </row>
    <row r="23" spans="1:16">
      <c r="A23" s="12"/>
      <c r="B23" s="25">
        <v>335.18</v>
      </c>
      <c r="C23" s="20" t="s">
        <v>111</v>
      </c>
      <c r="D23" s="46">
        <v>667442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667442</v>
      </c>
      <c r="O23" s="47">
        <f t="shared" si="1"/>
        <v>112.93434856175973</v>
      </c>
      <c r="P23" s="9"/>
    </row>
    <row r="24" spans="1:16">
      <c r="A24" s="12"/>
      <c r="B24" s="25">
        <v>335.49</v>
      </c>
      <c r="C24" s="20" t="s">
        <v>131</v>
      </c>
      <c r="D24" s="46">
        <v>61296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61296</v>
      </c>
      <c r="O24" s="47">
        <f t="shared" si="1"/>
        <v>10.371573604060913</v>
      </c>
      <c r="P24" s="9"/>
    </row>
    <row r="25" spans="1:16">
      <c r="A25" s="12"/>
      <c r="B25" s="25">
        <v>337.2</v>
      </c>
      <c r="C25" s="20" t="s">
        <v>27</v>
      </c>
      <c r="D25" s="46">
        <v>238844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238844</v>
      </c>
      <c r="O25" s="47">
        <f t="shared" si="1"/>
        <v>40.413536379018609</v>
      </c>
      <c r="P25" s="9"/>
    </row>
    <row r="26" spans="1:16">
      <c r="A26" s="12"/>
      <c r="B26" s="25">
        <v>337.5</v>
      </c>
      <c r="C26" s="20" t="s">
        <v>119</v>
      </c>
      <c r="D26" s="46">
        <v>0</v>
      </c>
      <c r="E26" s="46">
        <v>260273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260273</v>
      </c>
      <c r="O26" s="47">
        <f t="shared" si="1"/>
        <v>44.039424703891711</v>
      </c>
      <c r="P26" s="9"/>
    </row>
    <row r="27" spans="1:16">
      <c r="A27" s="12"/>
      <c r="B27" s="25">
        <v>337.7</v>
      </c>
      <c r="C27" s="20" t="s">
        <v>143</v>
      </c>
      <c r="D27" s="46">
        <v>55935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55935</v>
      </c>
      <c r="O27" s="47">
        <f t="shared" si="1"/>
        <v>9.4644670050761412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SUM(D29:D37)</f>
        <v>486023</v>
      </c>
      <c r="E28" s="32">
        <f t="shared" si="7"/>
        <v>416284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15054133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2632416</v>
      </c>
      <c r="N28" s="32">
        <f>SUM(D28:M28)</f>
        <v>18588856</v>
      </c>
      <c r="O28" s="45">
        <f t="shared" si="1"/>
        <v>3145.3225042301183</v>
      </c>
      <c r="P28" s="10"/>
    </row>
    <row r="29" spans="1:16">
      <c r="A29" s="12"/>
      <c r="B29" s="25">
        <v>342.9</v>
      </c>
      <c r="C29" s="20" t="s">
        <v>37</v>
      </c>
      <c r="D29" s="46">
        <v>0</v>
      </c>
      <c r="E29" s="46">
        <v>416284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8">SUM(D29:M29)</f>
        <v>416284</v>
      </c>
      <c r="O29" s="47">
        <f t="shared" si="1"/>
        <v>70.437225042301179</v>
      </c>
      <c r="P29" s="9"/>
    </row>
    <row r="30" spans="1:16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2949615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2949615</v>
      </c>
      <c r="O30" s="47">
        <f t="shared" si="1"/>
        <v>499.08883248730962</v>
      </c>
      <c r="P30" s="9"/>
    </row>
    <row r="31" spans="1:16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1485127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1485127</v>
      </c>
      <c r="O31" s="47">
        <f t="shared" si="1"/>
        <v>251.29052453468697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839640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839640</v>
      </c>
      <c r="O32" s="47">
        <f t="shared" si="1"/>
        <v>142.07106598984771</v>
      </c>
      <c r="P32" s="9"/>
    </row>
    <row r="33" spans="1:16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1230106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1230106</v>
      </c>
      <c r="O33" s="47">
        <f t="shared" si="1"/>
        <v>208.13976311336717</v>
      </c>
      <c r="P33" s="9"/>
    </row>
    <row r="34" spans="1:16">
      <c r="A34" s="12"/>
      <c r="B34" s="25">
        <v>343.6</v>
      </c>
      <c r="C34" s="20" t="s">
        <v>41</v>
      </c>
      <c r="D34" s="46">
        <v>384408</v>
      </c>
      <c r="E34" s="46">
        <v>0</v>
      </c>
      <c r="F34" s="46">
        <v>0</v>
      </c>
      <c r="G34" s="46">
        <v>0</v>
      </c>
      <c r="H34" s="46">
        <v>0</v>
      </c>
      <c r="I34" s="46">
        <v>6518867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6903275</v>
      </c>
      <c r="O34" s="47">
        <f t="shared" si="1"/>
        <v>1168.0668358714045</v>
      </c>
      <c r="P34" s="9"/>
    </row>
    <row r="35" spans="1:16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476763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476763</v>
      </c>
      <c r="O35" s="47">
        <f t="shared" si="1"/>
        <v>80.670558375634513</v>
      </c>
      <c r="P35" s="9"/>
    </row>
    <row r="36" spans="1:16">
      <c r="A36" s="12"/>
      <c r="B36" s="25">
        <v>347.2</v>
      </c>
      <c r="C36" s="20" t="s">
        <v>44</v>
      </c>
      <c r="D36" s="46">
        <v>62800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62800</v>
      </c>
      <c r="O36" s="47">
        <f t="shared" si="1"/>
        <v>10.626057529610829</v>
      </c>
      <c r="P36" s="9"/>
    </row>
    <row r="37" spans="1:16">
      <c r="A37" s="12"/>
      <c r="B37" s="25">
        <v>347.9</v>
      </c>
      <c r="C37" s="20" t="s">
        <v>46</v>
      </c>
      <c r="D37" s="46">
        <v>38815</v>
      </c>
      <c r="E37" s="46">
        <v>0</v>
      </c>
      <c r="F37" s="46">
        <v>0</v>
      </c>
      <c r="G37" s="46">
        <v>0</v>
      </c>
      <c r="H37" s="46">
        <v>0</v>
      </c>
      <c r="I37" s="46">
        <v>1554015</v>
      </c>
      <c r="J37" s="46">
        <v>0</v>
      </c>
      <c r="K37" s="46">
        <v>0</v>
      </c>
      <c r="L37" s="46">
        <v>0</v>
      </c>
      <c r="M37" s="46">
        <v>2632416</v>
      </c>
      <c r="N37" s="46">
        <f t="shared" si="8"/>
        <v>4225246</v>
      </c>
      <c r="O37" s="47">
        <f t="shared" si="1"/>
        <v>714.93164128595606</v>
      </c>
      <c r="P37" s="9"/>
    </row>
    <row r="38" spans="1:16" ht="15.75">
      <c r="A38" s="29" t="s">
        <v>34</v>
      </c>
      <c r="B38" s="30"/>
      <c r="C38" s="31"/>
      <c r="D38" s="32">
        <f t="shared" ref="D38:M38" si="9">SUM(D39:D40)</f>
        <v>59628</v>
      </c>
      <c r="E38" s="32">
        <f t="shared" si="9"/>
        <v>45959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2" si="10">SUM(D38:M38)</f>
        <v>105587</v>
      </c>
      <c r="O38" s="45">
        <f t="shared" si="1"/>
        <v>17.865820642978004</v>
      </c>
      <c r="P38" s="10"/>
    </row>
    <row r="39" spans="1:16">
      <c r="A39" s="13"/>
      <c r="B39" s="39">
        <v>351.1</v>
      </c>
      <c r="C39" s="21" t="s">
        <v>49</v>
      </c>
      <c r="D39" s="46">
        <v>59628</v>
      </c>
      <c r="E39" s="46">
        <v>14467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74095</v>
      </c>
      <c r="O39" s="47">
        <f t="shared" si="1"/>
        <v>12.537225042301184</v>
      </c>
      <c r="P39" s="9"/>
    </row>
    <row r="40" spans="1:16">
      <c r="A40" s="13"/>
      <c r="B40" s="39">
        <v>351.9</v>
      </c>
      <c r="C40" s="21" t="s">
        <v>148</v>
      </c>
      <c r="D40" s="46">
        <v>0</v>
      </c>
      <c r="E40" s="46">
        <v>31492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31492</v>
      </c>
      <c r="O40" s="47">
        <f t="shared" si="1"/>
        <v>5.3285956006768194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1249101</v>
      </c>
      <c r="E41" s="32">
        <f t="shared" si="11"/>
        <v>21829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929574</v>
      </c>
      <c r="J41" s="32">
        <f t="shared" si="11"/>
        <v>0</v>
      </c>
      <c r="K41" s="32">
        <f t="shared" si="11"/>
        <v>730338</v>
      </c>
      <c r="L41" s="32">
        <f t="shared" si="11"/>
        <v>0</v>
      </c>
      <c r="M41" s="32">
        <f t="shared" si="11"/>
        <v>26183</v>
      </c>
      <c r="N41" s="32">
        <f t="shared" si="10"/>
        <v>2957025</v>
      </c>
      <c r="O41" s="45">
        <f t="shared" si="1"/>
        <v>500.34263959390864</v>
      </c>
      <c r="P41" s="10"/>
    </row>
    <row r="42" spans="1:16">
      <c r="A42" s="12"/>
      <c r="B42" s="25">
        <v>361.1</v>
      </c>
      <c r="C42" s="20" t="s">
        <v>55</v>
      </c>
      <c r="D42" s="46">
        <v>111602</v>
      </c>
      <c r="E42" s="46">
        <v>52</v>
      </c>
      <c r="F42" s="46">
        <v>0</v>
      </c>
      <c r="G42" s="46">
        <v>0</v>
      </c>
      <c r="H42" s="46">
        <v>0</v>
      </c>
      <c r="I42" s="46">
        <v>677855</v>
      </c>
      <c r="J42" s="46">
        <v>0</v>
      </c>
      <c r="K42" s="46">
        <v>368635</v>
      </c>
      <c r="L42" s="46">
        <v>0</v>
      </c>
      <c r="M42" s="46">
        <v>26183</v>
      </c>
      <c r="N42" s="46">
        <f t="shared" si="10"/>
        <v>1184327</v>
      </c>
      <c r="O42" s="47">
        <f t="shared" si="1"/>
        <v>200.39373942470388</v>
      </c>
      <c r="P42" s="9"/>
    </row>
    <row r="43" spans="1:16">
      <c r="A43" s="12"/>
      <c r="B43" s="25">
        <v>362</v>
      </c>
      <c r="C43" s="20" t="s">
        <v>56</v>
      </c>
      <c r="D43" s="46">
        <v>31780</v>
      </c>
      <c r="E43" s="46">
        <v>0</v>
      </c>
      <c r="F43" s="46">
        <v>0</v>
      </c>
      <c r="G43" s="46">
        <v>0</v>
      </c>
      <c r="H43" s="46">
        <v>0</v>
      </c>
      <c r="I43" s="46">
        <v>66390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98170</v>
      </c>
      <c r="O43" s="47">
        <f t="shared" si="1"/>
        <v>16.61082910321489</v>
      </c>
      <c r="P43" s="9"/>
    </row>
    <row r="44" spans="1:16">
      <c r="A44" s="12"/>
      <c r="B44" s="25">
        <v>364</v>
      </c>
      <c r="C44" s="20" t="s">
        <v>114</v>
      </c>
      <c r="D44" s="46">
        <v>13600</v>
      </c>
      <c r="E44" s="46">
        <v>0</v>
      </c>
      <c r="F44" s="46">
        <v>0</v>
      </c>
      <c r="G44" s="46">
        <v>0</v>
      </c>
      <c r="H44" s="46">
        <v>0</v>
      </c>
      <c r="I44" s="46">
        <v>6419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20019</v>
      </c>
      <c r="O44" s="47">
        <f t="shared" si="1"/>
        <v>3.3873096446700508</v>
      </c>
      <c r="P44" s="9"/>
    </row>
    <row r="45" spans="1:16">
      <c r="A45" s="12"/>
      <c r="B45" s="25">
        <v>366</v>
      </c>
      <c r="C45" s="20" t="s">
        <v>58</v>
      </c>
      <c r="D45" s="46">
        <v>18803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18803</v>
      </c>
      <c r="O45" s="47">
        <f t="shared" si="1"/>
        <v>3.1815566835871403</v>
      </c>
      <c r="P45" s="9"/>
    </row>
    <row r="46" spans="1:16">
      <c r="A46" s="12"/>
      <c r="B46" s="25">
        <v>368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361703</v>
      </c>
      <c r="L46" s="46">
        <v>0</v>
      </c>
      <c r="M46" s="46">
        <v>0</v>
      </c>
      <c r="N46" s="46">
        <f t="shared" si="10"/>
        <v>361703</v>
      </c>
      <c r="O46" s="47">
        <f t="shared" si="1"/>
        <v>61.201861252115059</v>
      </c>
      <c r="P46" s="9"/>
    </row>
    <row r="47" spans="1:16">
      <c r="A47" s="12"/>
      <c r="B47" s="25">
        <v>369.9</v>
      </c>
      <c r="C47" s="20" t="s">
        <v>60</v>
      </c>
      <c r="D47" s="46">
        <v>1073316</v>
      </c>
      <c r="E47" s="46">
        <v>21777</v>
      </c>
      <c r="F47" s="46">
        <v>0</v>
      </c>
      <c r="G47" s="46">
        <v>0</v>
      </c>
      <c r="H47" s="46">
        <v>0</v>
      </c>
      <c r="I47" s="46">
        <v>178910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1274003</v>
      </c>
      <c r="O47" s="47">
        <f t="shared" si="1"/>
        <v>215.56734348561758</v>
      </c>
      <c r="P47" s="9"/>
    </row>
    <row r="48" spans="1:16" ht="15.75">
      <c r="A48" s="29" t="s">
        <v>35</v>
      </c>
      <c r="B48" s="30"/>
      <c r="C48" s="31"/>
      <c r="D48" s="32">
        <f t="shared" ref="D48:M48" si="12">SUM(D49:D51)</f>
        <v>1585197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6306246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7891443</v>
      </c>
      <c r="O48" s="45">
        <f t="shared" si="1"/>
        <v>1335.2695431472082</v>
      </c>
      <c r="P48" s="9"/>
    </row>
    <row r="49" spans="1:119">
      <c r="A49" s="12"/>
      <c r="B49" s="25">
        <v>381</v>
      </c>
      <c r="C49" s="20" t="s">
        <v>61</v>
      </c>
      <c r="D49" s="46">
        <v>1585197</v>
      </c>
      <c r="E49" s="46">
        <v>0</v>
      </c>
      <c r="F49" s="46">
        <v>0</v>
      </c>
      <c r="G49" s="46">
        <v>0</v>
      </c>
      <c r="H49" s="46">
        <v>0</v>
      </c>
      <c r="I49" s="46">
        <v>2451040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4036237</v>
      </c>
      <c r="O49" s="47">
        <f t="shared" si="1"/>
        <v>682.95042301184435</v>
      </c>
      <c r="P49" s="9"/>
    </row>
    <row r="50" spans="1:119">
      <c r="A50" s="12"/>
      <c r="B50" s="25">
        <v>389.8</v>
      </c>
      <c r="C50" s="20" t="s">
        <v>140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3586984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3586984</v>
      </c>
      <c r="O50" s="47">
        <f t="shared" si="1"/>
        <v>606.93468697123524</v>
      </c>
      <c r="P50" s="9"/>
    </row>
    <row r="51" spans="1:119" ht="15.75" thickBot="1">
      <c r="A51" s="48"/>
      <c r="B51" s="49">
        <v>393</v>
      </c>
      <c r="C51" s="50" t="s">
        <v>144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268222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268222</v>
      </c>
      <c r="O51" s="47">
        <f t="shared" si="1"/>
        <v>45.384433164128595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SUM(D5,D13,D16,D28,D38,D41,D48)</f>
        <v>8209626</v>
      </c>
      <c r="E52" s="15">
        <f t="shared" si="13"/>
        <v>1897864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22289953</v>
      </c>
      <c r="J52" s="15">
        <f t="shared" si="13"/>
        <v>0</v>
      </c>
      <c r="K52" s="15">
        <f t="shared" si="13"/>
        <v>730338</v>
      </c>
      <c r="L52" s="15">
        <f t="shared" si="13"/>
        <v>0</v>
      </c>
      <c r="M52" s="15">
        <f t="shared" si="13"/>
        <v>2658599</v>
      </c>
      <c r="N52" s="15">
        <f t="shared" si="10"/>
        <v>35786380</v>
      </c>
      <c r="O52" s="38">
        <f t="shared" si="1"/>
        <v>6055.2250423011847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149</v>
      </c>
      <c r="M54" s="51"/>
      <c r="N54" s="51"/>
      <c r="O54" s="43">
        <v>5910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84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2632618</v>
      </c>
      <c r="E5" s="27">
        <f t="shared" si="0"/>
        <v>950291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3582909</v>
      </c>
      <c r="O5" s="33">
        <f t="shared" ref="O5:O51" si="1">(N5/O$53)</f>
        <v>612.56778936570356</v>
      </c>
      <c r="P5" s="6"/>
    </row>
    <row r="6" spans="1:133">
      <c r="A6" s="12"/>
      <c r="B6" s="25">
        <v>311</v>
      </c>
      <c r="C6" s="20" t="s">
        <v>2</v>
      </c>
      <c r="D6" s="46">
        <v>1305196</v>
      </c>
      <c r="E6" s="46">
        <v>950291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2255487</v>
      </c>
      <c r="O6" s="47">
        <f t="shared" si="1"/>
        <v>385.61925115404341</v>
      </c>
      <c r="P6" s="9"/>
    </row>
    <row r="7" spans="1:133">
      <c r="A7" s="12"/>
      <c r="B7" s="25">
        <v>312.10000000000002</v>
      </c>
      <c r="C7" s="20" t="s">
        <v>10</v>
      </c>
      <c r="D7" s="46">
        <v>241532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241532</v>
      </c>
      <c r="O7" s="47">
        <f t="shared" si="1"/>
        <v>41.294580270131647</v>
      </c>
      <c r="P7" s="9"/>
    </row>
    <row r="8" spans="1:133">
      <c r="A8" s="12"/>
      <c r="B8" s="25">
        <v>314.10000000000002</v>
      </c>
      <c r="C8" s="20" t="s">
        <v>11</v>
      </c>
      <c r="D8" s="46">
        <v>606938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606938</v>
      </c>
      <c r="O8" s="47">
        <f t="shared" si="1"/>
        <v>103.76782355958284</v>
      </c>
      <c r="P8" s="9"/>
    </row>
    <row r="9" spans="1:133">
      <c r="A9" s="12"/>
      <c r="B9" s="25">
        <v>314.3</v>
      </c>
      <c r="C9" s="20" t="s">
        <v>12</v>
      </c>
      <c r="D9" s="46">
        <v>96232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96232</v>
      </c>
      <c r="O9" s="47">
        <f t="shared" si="1"/>
        <v>16.452726961873825</v>
      </c>
      <c r="P9" s="9"/>
    </row>
    <row r="10" spans="1:133">
      <c r="A10" s="12"/>
      <c r="B10" s="25">
        <v>314.39999999999998</v>
      </c>
      <c r="C10" s="20" t="s">
        <v>14</v>
      </c>
      <c r="D10" s="46">
        <v>65442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65442</v>
      </c>
      <c r="O10" s="47">
        <f t="shared" si="1"/>
        <v>11.188579244315267</v>
      </c>
      <c r="P10" s="9"/>
    </row>
    <row r="11" spans="1:133">
      <c r="A11" s="12"/>
      <c r="B11" s="25">
        <v>315</v>
      </c>
      <c r="C11" s="20" t="s">
        <v>106</v>
      </c>
      <c r="D11" s="46">
        <v>262779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262779</v>
      </c>
      <c r="O11" s="47">
        <f t="shared" si="1"/>
        <v>44.927167037100361</v>
      </c>
      <c r="P11" s="9"/>
    </row>
    <row r="12" spans="1:133">
      <c r="A12" s="12"/>
      <c r="B12" s="25">
        <v>316</v>
      </c>
      <c r="C12" s="20" t="s">
        <v>107</v>
      </c>
      <c r="D12" s="46">
        <v>54499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54499</v>
      </c>
      <c r="O12" s="47">
        <f t="shared" si="1"/>
        <v>9.317661138656181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431044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762278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1193322</v>
      </c>
      <c r="O13" s="45">
        <f t="shared" si="1"/>
        <v>204.02154214395622</v>
      </c>
      <c r="P13" s="10"/>
    </row>
    <row r="14" spans="1:133">
      <c r="A14" s="12"/>
      <c r="B14" s="25">
        <v>323.10000000000002</v>
      </c>
      <c r="C14" s="20" t="s">
        <v>17</v>
      </c>
      <c r="D14" s="46">
        <v>399509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399509</v>
      </c>
      <c r="O14" s="47">
        <f t="shared" si="1"/>
        <v>68.303812617541453</v>
      </c>
      <c r="P14" s="9"/>
    </row>
    <row r="15" spans="1:133">
      <c r="A15" s="12"/>
      <c r="B15" s="25">
        <v>324.22000000000003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762278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762278</v>
      </c>
      <c r="O15" s="47">
        <f t="shared" si="1"/>
        <v>130.32620960848007</v>
      </c>
      <c r="P15" s="9"/>
    </row>
    <row r="16" spans="1:133">
      <c r="A16" s="12"/>
      <c r="B16" s="25">
        <v>329</v>
      </c>
      <c r="C16" s="20" t="s">
        <v>19</v>
      </c>
      <c r="D16" s="46">
        <v>31535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31535</v>
      </c>
      <c r="O16" s="47">
        <f t="shared" si="1"/>
        <v>5.3915199179346898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SUM(D18:D27)</f>
        <v>1319031</v>
      </c>
      <c r="E17" s="32">
        <f t="shared" si="5"/>
        <v>359800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1678831</v>
      </c>
      <c r="O17" s="45">
        <f t="shared" si="1"/>
        <v>287.02872285860832</v>
      </c>
      <c r="P17" s="10"/>
    </row>
    <row r="18" spans="1:16">
      <c r="A18" s="12"/>
      <c r="B18" s="25">
        <v>331.1</v>
      </c>
      <c r="C18" s="20" t="s">
        <v>20</v>
      </c>
      <c r="D18" s="46">
        <v>1483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1483</v>
      </c>
      <c r="O18" s="47">
        <f t="shared" si="1"/>
        <v>0.25354761497691913</v>
      </c>
      <c r="P18" s="9"/>
    </row>
    <row r="19" spans="1:16">
      <c r="A19" s="12"/>
      <c r="B19" s="25">
        <v>331.2</v>
      </c>
      <c r="C19" s="20" t="s">
        <v>74</v>
      </c>
      <c r="D19" s="46">
        <v>85384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85384</v>
      </c>
      <c r="O19" s="47">
        <f t="shared" si="1"/>
        <v>14.59805094888015</v>
      </c>
      <c r="P19" s="9"/>
    </row>
    <row r="20" spans="1:16">
      <c r="A20" s="12"/>
      <c r="B20" s="25">
        <v>334.49</v>
      </c>
      <c r="C20" s="20" t="s">
        <v>86</v>
      </c>
      <c r="D20" s="46">
        <v>19432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19432</v>
      </c>
      <c r="O20" s="47">
        <f t="shared" si="1"/>
        <v>3.3222773123610874</v>
      </c>
      <c r="P20" s="9"/>
    </row>
    <row r="21" spans="1:16">
      <c r="A21" s="12"/>
      <c r="B21" s="25">
        <v>335.12</v>
      </c>
      <c r="C21" s="20" t="s">
        <v>109</v>
      </c>
      <c r="D21" s="46">
        <v>191381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191381</v>
      </c>
      <c r="O21" s="47">
        <f t="shared" si="1"/>
        <v>32.720294067361941</v>
      </c>
      <c r="P21" s="9"/>
    </row>
    <row r="22" spans="1:16">
      <c r="A22" s="12"/>
      <c r="B22" s="25">
        <v>335.15</v>
      </c>
      <c r="C22" s="20" t="s">
        <v>110</v>
      </c>
      <c r="D22" s="46">
        <v>4658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4658</v>
      </c>
      <c r="O22" s="47">
        <f t="shared" si="1"/>
        <v>0.79637544879466571</v>
      </c>
      <c r="P22" s="9"/>
    </row>
    <row r="23" spans="1:16">
      <c r="A23" s="12"/>
      <c r="B23" s="25">
        <v>335.18</v>
      </c>
      <c r="C23" s="20" t="s">
        <v>111</v>
      </c>
      <c r="D23" s="46">
        <v>635911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635911</v>
      </c>
      <c r="O23" s="47">
        <f t="shared" si="1"/>
        <v>108.7213198837408</v>
      </c>
      <c r="P23" s="9"/>
    </row>
    <row r="24" spans="1:16">
      <c r="A24" s="12"/>
      <c r="B24" s="25">
        <v>335.49</v>
      </c>
      <c r="C24" s="20" t="s">
        <v>131</v>
      </c>
      <c r="D24" s="46">
        <v>60124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60124</v>
      </c>
      <c r="O24" s="47">
        <f t="shared" si="1"/>
        <v>10.279363993845102</v>
      </c>
      <c r="P24" s="9"/>
    </row>
    <row r="25" spans="1:16">
      <c r="A25" s="12"/>
      <c r="B25" s="25">
        <v>337.2</v>
      </c>
      <c r="C25" s="20" t="s">
        <v>27</v>
      </c>
      <c r="D25" s="46">
        <v>265658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265658</v>
      </c>
      <c r="O25" s="47">
        <f t="shared" si="1"/>
        <v>45.419387929560607</v>
      </c>
      <c r="P25" s="9"/>
    </row>
    <row r="26" spans="1:16">
      <c r="A26" s="12"/>
      <c r="B26" s="25">
        <v>337.5</v>
      </c>
      <c r="C26" s="20" t="s">
        <v>119</v>
      </c>
      <c r="D26" s="46">
        <v>0</v>
      </c>
      <c r="E26" s="46">
        <v>359800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359800</v>
      </c>
      <c r="O26" s="47">
        <f t="shared" si="1"/>
        <v>61.514788852795348</v>
      </c>
      <c r="P26" s="9"/>
    </row>
    <row r="27" spans="1:16">
      <c r="A27" s="12"/>
      <c r="B27" s="25">
        <v>337.7</v>
      </c>
      <c r="C27" s="20" t="s">
        <v>143</v>
      </c>
      <c r="D27" s="46">
        <v>55000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55000</v>
      </c>
      <c r="O27" s="47">
        <f t="shared" si="1"/>
        <v>9.4033168062916737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SUM(D29:D37)</f>
        <v>650686</v>
      </c>
      <c r="E28" s="32">
        <f t="shared" si="6"/>
        <v>476161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14452812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2305339</v>
      </c>
      <c r="N28" s="32">
        <f t="shared" si="4"/>
        <v>17884998</v>
      </c>
      <c r="O28" s="45">
        <f t="shared" si="1"/>
        <v>3057.7873140707811</v>
      </c>
      <c r="P28" s="10"/>
    </row>
    <row r="29" spans="1:16">
      <c r="A29" s="12"/>
      <c r="B29" s="25">
        <v>342.9</v>
      </c>
      <c r="C29" s="20" t="s">
        <v>37</v>
      </c>
      <c r="D29" s="46">
        <v>0</v>
      </c>
      <c r="E29" s="46">
        <v>476161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476161</v>
      </c>
      <c r="O29" s="47">
        <f t="shared" si="1"/>
        <v>81.408958796375444</v>
      </c>
      <c r="P29" s="9"/>
    </row>
    <row r="30" spans="1:16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3047274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3047274</v>
      </c>
      <c r="O30" s="47">
        <f t="shared" si="1"/>
        <v>520.99059668319376</v>
      </c>
      <c r="P30" s="9"/>
    </row>
    <row r="31" spans="1:16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1462634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1462634</v>
      </c>
      <c r="O31" s="47">
        <f t="shared" si="1"/>
        <v>250.06565224824757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840182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840182</v>
      </c>
      <c r="O32" s="47">
        <f t="shared" si="1"/>
        <v>143.64540947170457</v>
      </c>
      <c r="P32" s="9"/>
    </row>
    <row r="33" spans="1:16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1168812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1168812</v>
      </c>
      <c r="O33" s="47">
        <f t="shared" si="1"/>
        <v>199.83108223627971</v>
      </c>
      <c r="P33" s="9"/>
    </row>
    <row r="34" spans="1:16">
      <c r="A34" s="12"/>
      <c r="B34" s="25">
        <v>343.6</v>
      </c>
      <c r="C34" s="20" t="s">
        <v>41</v>
      </c>
      <c r="D34" s="46">
        <v>354812</v>
      </c>
      <c r="E34" s="46">
        <v>0</v>
      </c>
      <c r="F34" s="46">
        <v>0</v>
      </c>
      <c r="G34" s="46">
        <v>0</v>
      </c>
      <c r="H34" s="46">
        <v>0</v>
      </c>
      <c r="I34" s="46">
        <v>6058035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6412847</v>
      </c>
      <c r="O34" s="47">
        <f t="shared" si="1"/>
        <v>1096.4005812959481</v>
      </c>
      <c r="P34" s="9"/>
    </row>
    <row r="35" spans="1:16">
      <c r="A35" s="12"/>
      <c r="B35" s="25">
        <v>343.7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440406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440406</v>
      </c>
      <c r="O35" s="47">
        <f t="shared" si="1"/>
        <v>75.295948025303474</v>
      </c>
      <c r="P35" s="9"/>
    </row>
    <row r="36" spans="1:16">
      <c r="A36" s="12"/>
      <c r="B36" s="25">
        <v>347.2</v>
      </c>
      <c r="C36" s="20" t="s">
        <v>44</v>
      </c>
      <c r="D36" s="46">
        <v>90238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90238</v>
      </c>
      <c r="O36" s="47">
        <f t="shared" si="1"/>
        <v>15.42793639938451</v>
      </c>
      <c r="P36" s="9"/>
    </row>
    <row r="37" spans="1:16">
      <c r="A37" s="12"/>
      <c r="B37" s="25">
        <v>347.9</v>
      </c>
      <c r="C37" s="20" t="s">
        <v>46</v>
      </c>
      <c r="D37" s="46">
        <v>205636</v>
      </c>
      <c r="E37" s="46">
        <v>0</v>
      </c>
      <c r="F37" s="46">
        <v>0</v>
      </c>
      <c r="G37" s="46">
        <v>0</v>
      </c>
      <c r="H37" s="46">
        <v>0</v>
      </c>
      <c r="I37" s="46">
        <v>1435469</v>
      </c>
      <c r="J37" s="46">
        <v>0</v>
      </c>
      <c r="K37" s="46">
        <v>0</v>
      </c>
      <c r="L37" s="46">
        <v>0</v>
      </c>
      <c r="M37" s="46">
        <v>2305339</v>
      </c>
      <c r="N37" s="46">
        <f t="shared" si="7"/>
        <v>3946444</v>
      </c>
      <c r="O37" s="47">
        <f t="shared" si="1"/>
        <v>674.72114891434433</v>
      </c>
      <c r="P37" s="9"/>
    </row>
    <row r="38" spans="1:16" ht="15.75">
      <c r="A38" s="29" t="s">
        <v>34</v>
      </c>
      <c r="B38" s="30"/>
      <c r="C38" s="31"/>
      <c r="D38" s="32">
        <f t="shared" ref="D38:M38" si="8">SUM(D39:D39)</f>
        <v>64380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64380</v>
      </c>
      <c r="O38" s="45">
        <f t="shared" si="1"/>
        <v>11.007009745255599</v>
      </c>
      <c r="P38" s="10"/>
    </row>
    <row r="39" spans="1:16">
      <c r="A39" s="13"/>
      <c r="B39" s="39">
        <v>351.1</v>
      </c>
      <c r="C39" s="21" t="s">
        <v>49</v>
      </c>
      <c r="D39" s="46">
        <v>64380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64380</v>
      </c>
      <c r="O39" s="47">
        <f t="shared" si="1"/>
        <v>11.007009745255599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1909789</v>
      </c>
      <c r="E40" s="32">
        <f t="shared" si="10"/>
        <v>54209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917935</v>
      </c>
      <c r="J40" s="32">
        <f t="shared" si="10"/>
        <v>0</v>
      </c>
      <c r="K40" s="32">
        <f t="shared" si="10"/>
        <v>589857</v>
      </c>
      <c r="L40" s="32">
        <f t="shared" si="10"/>
        <v>0</v>
      </c>
      <c r="M40" s="32">
        <f t="shared" si="10"/>
        <v>76873</v>
      </c>
      <c r="N40" s="32">
        <f t="shared" si="9"/>
        <v>3548663</v>
      </c>
      <c r="O40" s="45">
        <f t="shared" si="1"/>
        <v>606.71277141391693</v>
      </c>
      <c r="P40" s="10"/>
    </row>
    <row r="41" spans="1:16">
      <c r="A41" s="12"/>
      <c r="B41" s="25">
        <v>361.1</v>
      </c>
      <c r="C41" s="20" t="s">
        <v>55</v>
      </c>
      <c r="D41" s="46">
        <v>172510</v>
      </c>
      <c r="E41" s="46">
        <v>0</v>
      </c>
      <c r="F41" s="46">
        <v>0</v>
      </c>
      <c r="G41" s="46">
        <v>0</v>
      </c>
      <c r="H41" s="46">
        <v>0</v>
      </c>
      <c r="I41" s="46">
        <v>659090</v>
      </c>
      <c r="J41" s="46">
        <v>0</v>
      </c>
      <c r="K41" s="46">
        <v>274591</v>
      </c>
      <c r="L41" s="46">
        <v>0</v>
      </c>
      <c r="M41" s="46">
        <v>40164</v>
      </c>
      <c r="N41" s="46">
        <f t="shared" si="9"/>
        <v>1146355</v>
      </c>
      <c r="O41" s="47">
        <f t="shared" si="1"/>
        <v>195.99162249957257</v>
      </c>
      <c r="P41" s="9"/>
    </row>
    <row r="42" spans="1:16">
      <c r="A42" s="12"/>
      <c r="B42" s="25">
        <v>362</v>
      </c>
      <c r="C42" s="20" t="s">
        <v>56</v>
      </c>
      <c r="D42" s="46">
        <v>96653</v>
      </c>
      <c r="E42" s="46">
        <v>0</v>
      </c>
      <c r="F42" s="46">
        <v>0</v>
      </c>
      <c r="G42" s="46">
        <v>0</v>
      </c>
      <c r="H42" s="46">
        <v>0</v>
      </c>
      <c r="I42" s="46">
        <v>64000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160653</v>
      </c>
      <c r="O42" s="47">
        <f t="shared" si="1"/>
        <v>27.466746452385024</v>
      </c>
      <c r="P42" s="9"/>
    </row>
    <row r="43" spans="1:16">
      <c r="A43" s="12"/>
      <c r="B43" s="25">
        <v>364</v>
      </c>
      <c r="C43" s="20" t="s">
        <v>114</v>
      </c>
      <c r="D43" s="46">
        <v>5883</v>
      </c>
      <c r="E43" s="46">
        <v>0</v>
      </c>
      <c r="F43" s="46">
        <v>0</v>
      </c>
      <c r="G43" s="46">
        <v>0</v>
      </c>
      <c r="H43" s="46">
        <v>0</v>
      </c>
      <c r="I43" s="46">
        <v>3473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9356</v>
      </c>
      <c r="O43" s="47">
        <f t="shared" si="1"/>
        <v>1.5995896734484527</v>
      </c>
      <c r="P43" s="9"/>
    </row>
    <row r="44" spans="1:16">
      <c r="A44" s="12"/>
      <c r="B44" s="25">
        <v>366</v>
      </c>
      <c r="C44" s="20" t="s">
        <v>58</v>
      </c>
      <c r="D44" s="46">
        <v>42230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42230</v>
      </c>
      <c r="O44" s="47">
        <f t="shared" si="1"/>
        <v>7.220037613267225</v>
      </c>
      <c r="P44" s="9"/>
    </row>
    <row r="45" spans="1:16">
      <c r="A45" s="12"/>
      <c r="B45" s="25">
        <v>368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315266</v>
      </c>
      <c r="L45" s="46">
        <v>0</v>
      </c>
      <c r="M45" s="46">
        <v>0</v>
      </c>
      <c r="N45" s="46">
        <f t="shared" si="9"/>
        <v>315266</v>
      </c>
      <c r="O45" s="47">
        <f t="shared" si="1"/>
        <v>53.90083775004274</v>
      </c>
      <c r="P45" s="9"/>
    </row>
    <row r="46" spans="1:16">
      <c r="A46" s="12"/>
      <c r="B46" s="25">
        <v>369.9</v>
      </c>
      <c r="C46" s="20" t="s">
        <v>60</v>
      </c>
      <c r="D46" s="46">
        <v>1592513</v>
      </c>
      <c r="E46" s="46">
        <v>54209</v>
      </c>
      <c r="F46" s="46">
        <v>0</v>
      </c>
      <c r="G46" s="46">
        <v>0</v>
      </c>
      <c r="H46" s="46">
        <v>0</v>
      </c>
      <c r="I46" s="46">
        <v>191372</v>
      </c>
      <c r="J46" s="46">
        <v>0</v>
      </c>
      <c r="K46" s="46">
        <v>0</v>
      </c>
      <c r="L46" s="46">
        <v>0</v>
      </c>
      <c r="M46" s="46">
        <v>36709</v>
      </c>
      <c r="N46" s="46">
        <f t="shared" si="9"/>
        <v>1874803</v>
      </c>
      <c r="O46" s="47">
        <f t="shared" si="1"/>
        <v>320.53393742520086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SUM(D48:D50)</f>
        <v>997595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3804544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4802139</v>
      </c>
      <c r="O47" s="45">
        <f t="shared" si="1"/>
        <v>821.0188066336126</v>
      </c>
      <c r="P47" s="9"/>
    </row>
    <row r="48" spans="1:16">
      <c r="A48" s="12"/>
      <c r="B48" s="25">
        <v>381</v>
      </c>
      <c r="C48" s="20" t="s">
        <v>61</v>
      </c>
      <c r="D48" s="46">
        <v>997595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997595</v>
      </c>
      <c r="O48" s="47">
        <f t="shared" si="1"/>
        <v>170.55821507950077</v>
      </c>
      <c r="P48" s="9"/>
    </row>
    <row r="49" spans="1:119">
      <c r="A49" s="12"/>
      <c r="B49" s="25">
        <v>389.8</v>
      </c>
      <c r="C49" s="20" t="s">
        <v>140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2325462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2325462</v>
      </c>
      <c r="O49" s="47">
        <f t="shared" si="1"/>
        <v>397.58283467259361</v>
      </c>
      <c r="P49" s="9"/>
    </row>
    <row r="50" spans="1:119" ht="15.75" thickBot="1">
      <c r="A50" s="48"/>
      <c r="B50" s="49">
        <v>393</v>
      </c>
      <c r="C50" s="50" t="s">
        <v>144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1479082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1479082</v>
      </c>
      <c r="O50" s="47">
        <f t="shared" si="1"/>
        <v>252.8777568815182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2">SUM(D5,D13,D17,D28,D38,D40,D47)</f>
        <v>8005143</v>
      </c>
      <c r="E51" s="15">
        <f t="shared" si="12"/>
        <v>1840461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19937569</v>
      </c>
      <c r="J51" s="15">
        <f t="shared" si="12"/>
        <v>0</v>
      </c>
      <c r="K51" s="15">
        <f t="shared" si="12"/>
        <v>589857</v>
      </c>
      <c r="L51" s="15">
        <f t="shared" si="12"/>
        <v>0</v>
      </c>
      <c r="M51" s="15">
        <f t="shared" si="12"/>
        <v>2382212</v>
      </c>
      <c r="N51" s="15">
        <f t="shared" si="9"/>
        <v>32755242</v>
      </c>
      <c r="O51" s="38">
        <f t="shared" si="1"/>
        <v>5600.1439562318346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145</v>
      </c>
      <c r="M53" s="51"/>
      <c r="N53" s="51"/>
      <c r="O53" s="43">
        <v>5849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84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2594130</v>
      </c>
      <c r="E5" s="27">
        <f t="shared" si="0"/>
        <v>914192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3508322</v>
      </c>
      <c r="O5" s="33">
        <f t="shared" ref="O5:O36" si="1">(N5/O$57)</f>
        <v>599.81569499059674</v>
      </c>
      <c r="P5" s="6"/>
    </row>
    <row r="6" spans="1:133">
      <c r="A6" s="12"/>
      <c r="B6" s="25">
        <v>311</v>
      </c>
      <c r="C6" s="20" t="s">
        <v>2</v>
      </c>
      <c r="D6" s="46">
        <v>1242856</v>
      </c>
      <c r="E6" s="46">
        <v>914192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2157048</v>
      </c>
      <c r="O6" s="47">
        <f t="shared" si="1"/>
        <v>368.7891947341426</v>
      </c>
      <c r="P6" s="9"/>
    </row>
    <row r="7" spans="1:133">
      <c r="A7" s="12"/>
      <c r="B7" s="25">
        <v>312.10000000000002</v>
      </c>
      <c r="C7" s="20" t="s">
        <v>10</v>
      </c>
      <c r="D7" s="46">
        <v>233944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233944</v>
      </c>
      <c r="O7" s="47">
        <f t="shared" si="1"/>
        <v>39.997264489656352</v>
      </c>
      <c r="P7" s="9"/>
    </row>
    <row r="8" spans="1:133">
      <c r="A8" s="12"/>
      <c r="B8" s="25">
        <v>314.10000000000002</v>
      </c>
      <c r="C8" s="20" t="s">
        <v>11</v>
      </c>
      <c r="D8" s="46">
        <v>637024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637024</v>
      </c>
      <c r="O8" s="47">
        <f t="shared" si="1"/>
        <v>108.91160882202085</v>
      </c>
      <c r="P8" s="9"/>
    </row>
    <row r="9" spans="1:133">
      <c r="A9" s="12"/>
      <c r="B9" s="25">
        <v>314.3</v>
      </c>
      <c r="C9" s="20" t="s">
        <v>12</v>
      </c>
      <c r="D9" s="46">
        <v>79198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79198</v>
      </c>
      <c r="O9" s="47">
        <f t="shared" si="1"/>
        <v>13.540434262267054</v>
      </c>
      <c r="P9" s="9"/>
    </row>
    <row r="10" spans="1:133">
      <c r="A10" s="12"/>
      <c r="B10" s="25">
        <v>314.39999999999998</v>
      </c>
      <c r="C10" s="20" t="s">
        <v>14</v>
      </c>
      <c r="D10" s="46">
        <v>74694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74694</v>
      </c>
      <c r="O10" s="47">
        <f t="shared" si="1"/>
        <v>12.770388100530004</v>
      </c>
      <c r="P10" s="9"/>
    </row>
    <row r="11" spans="1:133">
      <c r="A11" s="12"/>
      <c r="B11" s="25">
        <v>315</v>
      </c>
      <c r="C11" s="20" t="s">
        <v>106</v>
      </c>
      <c r="D11" s="46">
        <v>259313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259313</v>
      </c>
      <c r="O11" s="47">
        <f t="shared" si="1"/>
        <v>44.334587108907506</v>
      </c>
      <c r="P11" s="9"/>
    </row>
    <row r="12" spans="1:133">
      <c r="A12" s="12"/>
      <c r="B12" s="25">
        <v>316</v>
      </c>
      <c r="C12" s="20" t="s">
        <v>107</v>
      </c>
      <c r="D12" s="46">
        <v>67101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67101</v>
      </c>
      <c r="O12" s="47">
        <f t="shared" si="1"/>
        <v>11.47221747307232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369150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1069187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1438337</v>
      </c>
      <c r="O13" s="45">
        <f t="shared" si="1"/>
        <v>245.91160882202087</v>
      </c>
      <c r="P13" s="10"/>
    </row>
    <row r="14" spans="1:133">
      <c r="A14" s="12"/>
      <c r="B14" s="25">
        <v>323.10000000000002</v>
      </c>
      <c r="C14" s="20" t="s">
        <v>17</v>
      </c>
      <c r="D14" s="46">
        <v>344871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344871</v>
      </c>
      <c r="O14" s="47">
        <f t="shared" si="1"/>
        <v>58.962386732774831</v>
      </c>
      <c r="P14" s="9"/>
    </row>
    <row r="15" spans="1:133">
      <c r="A15" s="12"/>
      <c r="B15" s="25">
        <v>324.22000000000003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1069187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1069187</v>
      </c>
      <c r="O15" s="47">
        <f t="shared" si="1"/>
        <v>182.79825611215591</v>
      </c>
      <c r="P15" s="9"/>
    </row>
    <row r="16" spans="1:133">
      <c r="A16" s="12"/>
      <c r="B16" s="25">
        <v>329</v>
      </c>
      <c r="C16" s="20" t="s">
        <v>19</v>
      </c>
      <c r="D16" s="46">
        <v>24279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24279</v>
      </c>
      <c r="O16" s="47">
        <f t="shared" si="1"/>
        <v>4.1509659770901006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SUM(D18:D31)</f>
        <v>1183345</v>
      </c>
      <c r="E17" s="32">
        <f t="shared" si="5"/>
        <v>251173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414299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1848817</v>
      </c>
      <c r="O17" s="45">
        <f t="shared" si="1"/>
        <v>316.09112668832279</v>
      </c>
      <c r="P17" s="10"/>
    </row>
    <row r="18" spans="1:16">
      <c r="A18" s="12"/>
      <c r="B18" s="25">
        <v>331.1</v>
      </c>
      <c r="C18" s="20" t="s">
        <v>20</v>
      </c>
      <c r="D18" s="46">
        <v>17997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17997</v>
      </c>
      <c r="O18" s="47">
        <f t="shared" si="1"/>
        <v>3.0769362284151138</v>
      </c>
      <c r="P18" s="9"/>
    </row>
    <row r="19" spans="1:16">
      <c r="A19" s="12"/>
      <c r="B19" s="25">
        <v>331.2</v>
      </c>
      <c r="C19" s="20" t="s">
        <v>74</v>
      </c>
      <c r="D19" s="46">
        <v>65063</v>
      </c>
      <c r="E19" s="46">
        <v>41873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106936</v>
      </c>
      <c r="O19" s="47">
        <f t="shared" si="1"/>
        <v>18.282783381774664</v>
      </c>
      <c r="P19" s="9"/>
    </row>
    <row r="20" spans="1:16">
      <c r="A20" s="12"/>
      <c r="B20" s="25">
        <v>331.35</v>
      </c>
      <c r="C20" s="20" t="s">
        <v>137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342617</v>
      </c>
      <c r="O20" s="47">
        <f t="shared" si="1"/>
        <v>58.577021713113353</v>
      </c>
      <c r="P20" s="9"/>
    </row>
    <row r="21" spans="1:16">
      <c r="A21" s="12"/>
      <c r="B21" s="25">
        <v>334.33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55574</v>
      </c>
      <c r="O21" s="47">
        <f t="shared" si="1"/>
        <v>9.5014532398700631</v>
      </c>
      <c r="P21" s="9"/>
    </row>
    <row r="22" spans="1:16">
      <c r="A22" s="12"/>
      <c r="B22" s="25">
        <v>334.49</v>
      </c>
      <c r="C22" s="20" t="s">
        <v>86</v>
      </c>
      <c r="D22" s="46">
        <v>12836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12836</v>
      </c>
      <c r="O22" s="47">
        <f t="shared" si="1"/>
        <v>2.1945631731919986</v>
      </c>
      <c r="P22" s="9"/>
    </row>
    <row r="23" spans="1:16">
      <c r="A23" s="12"/>
      <c r="B23" s="25">
        <v>335.12</v>
      </c>
      <c r="C23" s="20" t="s">
        <v>109</v>
      </c>
      <c r="D23" s="46">
        <v>190203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190203</v>
      </c>
      <c r="O23" s="47">
        <f t="shared" si="1"/>
        <v>32.518892118310823</v>
      </c>
      <c r="P23" s="9"/>
    </row>
    <row r="24" spans="1:16">
      <c r="A24" s="12"/>
      <c r="B24" s="25">
        <v>335.15</v>
      </c>
      <c r="C24" s="20" t="s">
        <v>110</v>
      </c>
      <c r="D24" s="46">
        <v>7092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7092</v>
      </c>
      <c r="O24" s="47">
        <f t="shared" si="1"/>
        <v>1.2125149598221918</v>
      </c>
      <c r="P24" s="9"/>
    </row>
    <row r="25" spans="1:16">
      <c r="A25" s="12"/>
      <c r="B25" s="25">
        <v>335.18</v>
      </c>
      <c r="C25" s="20" t="s">
        <v>111</v>
      </c>
      <c r="D25" s="46">
        <v>620173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620173</v>
      </c>
      <c r="O25" s="47">
        <f t="shared" si="1"/>
        <v>106.03060352196957</v>
      </c>
      <c r="P25" s="9"/>
    </row>
    <row r="26" spans="1:16">
      <c r="A26" s="12"/>
      <c r="B26" s="25">
        <v>335.49</v>
      </c>
      <c r="C26" s="20" t="s">
        <v>131</v>
      </c>
      <c r="D26" s="46">
        <v>59072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59072</v>
      </c>
      <c r="O26" s="47">
        <f t="shared" si="1"/>
        <v>10.099504188750213</v>
      </c>
      <c r="P26" s="9"/>
    </row>
    <row r="27" spans="1:16">
      <c r="A27" s="12"/>
      <c r="B27" s="25">
        <v>337.2</v>
      </c>
      <c r="C27" s="20" t="s">
        <v>27</v>
      </c>
      <c r="D27" s="46">
        <v>108783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108783</v>
      </c>
      <c r="O27" s="47">
        <f t="shared" si="1"/>
        <v>18.598563857069585</v>
      </c>
      <c r="P27" s="9"/>
    </row>
    <row r="28" spans="1:16">
      <c r="A28" s="12"/>
      <c r="B28" s="25">
        <v>337.3</v>
      </c>
      <c r="C28" s="20" t="s">
        <v>118</v>
      </c>
      <c r="D28" s="46">
        <v>21191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21191</v>
      </c>
      <c r="O28" s="47">
        <f t="shared" si="1"/>
        <v>3.6230124807659427</v>
      </c>
      <c r="P28" s="9"/>
    </row>
    <row r="29" spans="1:16">
      <c r="A29" s="12"/>
      <c r="B29" s="25">
        <v>337.4</v>
      </c>
      <c r="C29" s="20" t="s">
        <v>139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25000</v>
      </c>
      <c r="O29" s="47">
        <f t="shared" si="1"/>
        <v>4.274234911950761</v>
      </c>
      <c r="P29" s="9"/>
    </row>
    <row r="30" spans="1:16">
      <c r="A30" s="12"/>
      <c r="B30" s="25">
        <v>337.5</v>
      </c>
      <c r="C30" s="20" t="s">
        <v>119</v>
      </c>
      <c r="D30" s="46">
        <v>0</v>
      </c>
      <c r="E30" s="46">
        <v>209300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209300</v>
      </c>
      <c r="O30" s="47">
        <f t="shared" si="1"/>
        <v>35.783894682851766</v>
      </c>
      <c r="P30" s="9"/>
    </row>
    <row r="31" spans="1:16">
      <c r="A31" s="12"/>
      <c r="B31" s="25">
        <v>337.9</v>
      </c>
      <c r="C31" s="20" t="s">
        <v>28</v>
      </c>
      <c r="D31" s="46">
        <v>55935</v>
      </c>
      <c r="E31" s="46">
        <v>0</v>
      </c>
      <c r="F31" s="46">
        <v>0</v>
      </c>
      <c r="G31" s="46">
        <v>0</v>
      </c>
      <c r="H31" s="46">
        <v>0</v>
      </c>
      <c r="I31" s="46">
        <v>16108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72043</v>
      </c>
      <c r="O31" s="47">
        <f t="shared" si="1"/>
        <v>12.317148230466746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SUM(D33:D41)</f>
        <v>630571</v>
      </c>
      <c r="E32" s="32">
        <f t="shared" si="6"/>
        <v>545753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13967992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2321474</v>
      </c>
      <c r="N32" s="32">
        <f t="shared" si="4"/>
        <v>17465790</v>
      </c>
      <c r="O32" s="45">
        <f t="shared" si="1"/>
        <v>2986.1155753120192</v>
      </c>
      <c r="P32" s="10"/>
    </row>
    <row r="33" spans="1:16">
      <c r="A33" s="12"/>
      <c r="B33" s="25">
        <v>342.2</v>
      </c>
      <c r="C33" s="20" t="s">
        <v>134</v>
      </c>
      <c r="D33" s="46">
        <v>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913</v>
      </c>
      <c r="O33" s="47">
        <f t="shared" si="1"/>
        <v>0.15609505898444179</v>
      </c>
      <c r="P33" s="9"/>
    </row>
    <row r="34" spans="1:16">
      <c r="A34" s="12"/>
      <c r="B34" s="25">
        <v>342.9</v>
      </c>
      <c r="C34" s="20" t="s">
        <v>37</v>
      </c>
      <c r="D34" s="46">
        <v>511</v>
      </c>
      <c r="E34" s="46">
        <v>545753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546264</v>
      </c>
      <c r="O34" s="47">
        <f t="shared" si="1"/>
        <v>93.39442639767482</v>
      </c>
      <c r="P34" s="9"/>
    </row>
    <row r="35" spans="1:16">
      <c r="A35" s="12"/>
      <c r="B35" s="25">
        <v>343.2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3028295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3028295</v>
      </c>
      <c r="O35" s="47">
        <f t="shared" si="1"/>
        <v>517.74576850743722</v>
      </c>
      <c r="P35" s="9"/>
    </row>
    <row r="36" spans="1:16">
      <c r="A36" s="12"/>
      <c r="B36" s="25">
        <v>343.3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1413250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1413250</v>
      </c>
      <c r="O36" s="47">
        <f t="shared" si="1"/>
        <v>241.62249957257652</v>
      </c>
      <c r="P36" s="9"/>
    </row>
    <row r="37" spans="1:16">
      <c r="A37" s="12"/>
      <c r="B37" s="25">
        <v>343.4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761271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761271</v>
      </c>
      <c r="O37" s="47">
        <f t="shared" ref="O37:O55" si="8">(N37/O$57)</f>
        <v>130.15404342622671</v>
      </c>
      <c r="P37" s="9"/>
    </row>
    <row r="38" spans="1:16">
      <c r="A38" s="12"/>
      <c r="B38" s="25">
        <v>343.5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1061066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1061066</v>
      </c>
      <c r="O38" s="47">
        <f t="shared" si="8"/>
        <v>181.40981364335784</v>
      </c>
      <c r="P38" s="9"/>
    </row>
    <row r="39" spans="1:16">
      <c r="A39" s="12"/>
      <c r="B39" s="25">
        <v>343.6</v>
      </c>
      <c r="C39" s="20" t="s">
        <v>41</v>
      </c>
      <c r="D39" s="46">
        <v>338282</v>
      </c>
      <c r="E39" s="46">
        <v>0</v>
      </c>
      <c r="F39" s="46">
        <v>0</v>
      </c>
      <c r="G39" s="46">
        <v>0</v>
      </c>
      <c r="H39" s="46">
        <v>0</v>
      </c>
      <c r="I39" s="46">
        <v>6316083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6654365</v>
      </c>
      <c r="O39" s="47">
        <f t="shared" si="8"/>
        <v>1137.692767994529</v>
      </c>
      <c r="P39" s="9"/>
    </row>
    <row r="40" spans="1:16">
      <c r="A40" s="12"/>
      <c r="B40" s="25">
        <v>347.2</v>
      </c>
      <c r="C40" s="20" t="s">
        <v>44</v>
      </c>
      <c r="D40" s="46">
        <v>109921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109921</v>
      </c>
      <c r="O40" s="47">
        <f t="shared" si="8"/>
        <v>18.793127030261584</v>
      </c>
      <c r="P40" s="9"/>
    </row>
    <row r="41" spans="1:16">
      <c r="A41" s="12"/>
      <c r="B41" s="25">
        <v>347.9</v>
      </c>
      <c r="C41" s="20" t="s">
        <v>46</v>
      </c>
      <c r="D41" s="46">
        <v>180944</v>
      </c>
      <c r="E41" s="46">
        <v>0</v>
      </c>
      <c r="F41" s="46">
        <v>0</v>
      </c>
      <c r="G41" s="46">
        <v>0</v>
      </c>
      <c r="H41" s="46">
        <v>0</v>
      </c>
      <c r="I41" s="46">
        <v>1388027</v>
      </c>
      <c r="J41" s="46">
        <v>0</v>
      </c>
      <c r="K41" s="46">
        <v>0</v>
      </c>
      <c r="L41" s="46">
        <v>0</v>
      </c>
      <c r="M41" s="46">
        <v>2321474</v>
      </c>
      <c r="N41" s="46">
        <f t="shared" si="7"/>
        <v>3890445</v>
      </c>
      <c r="O41" s="47">
        <f t="shared" si="8"/>
        <v>665.14703368097116</v>
      </c>
      <c r="P41" s="9"/>
    </row>
    <row r="42" spans="1:16" ht="15.75">
      <c r="A42" s="29" t="s">
        <v>34</v>
      </c>
      <c r="B42" s="30"/>
      <c r="C42" s="31"/>
      <c r="D42" s="32">
        <f t="shared" ref="D42:M42" si="9">SUM(D43:D44)</f>
        <v>67185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5" si="10">SUM(D42:M42)</f>
        <v>67185</v>
      </c>
      <c r="O42" s="45">
        <f t="shared" si="8"/>
        <v>11.486578902376475</v>
      </c>
      <c r="P42" s="10"/>
    </row>
    <row r="43" spans="1:16">
      <c r="A43" s="13"/>
      <c r="B43" s="39">
        <v>351.1</v>
      </c>
      <c r="C43" s="21" t="s">
        <v>49</v>
      </c>
      <c r="D43" s="46">
        <v>65636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65636</v>
      </c>
      <c r="O43" s="47">
        <f t="shared" si="8"/>
        <v>11.221747307232006</v>
      </c>
      <c r="P43" s="9"/>
    </row>
    <row r="44" spans="1:16">
      <c r="A44" s="13"/>
      <c r="B44" s="39">
        <v>351.3</v>
      </c>
      <c r="C44" s="21" t="s">
        <v>51</v>
      </c>
      <c r="D44" s="46">
        <v>1549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1549</v>
      </c>
      <c r="O44" s="47">
        <f t="shared" si="8"/>
        <v>0.26483159514446913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1258353</v>
      </c>
      <c r="E45" s="32">
        <f t="shared" si="11"/>
        <v>17981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243080</v>
      </c>
      <c r="J45" s="32">
        <f t="shared" si="11"/>
        <v>0</v>
      </c>
      <c r="K45" s="32">
        <f t="shared" si="11"/>
        <v>646575</v>
      </c>
      <c r="L45" s="32">
        <f t="shared" si="11"/>
        <v>0</v>
      </c>
      <c r="M45" s="32">
        <f t="shared" si="11"/>
        <v>102204</v>
      </c>
      <c r="N45" s="32">
        <f t="shared" si="10"/>
        <v>2268193</v>
      </c>
      <c r="O45" s="45">
        <f t="shared" si="8"/>
        <v>387.79158830569327</v>
      </c>
      <c r="P45" s="10"/>
    </row>
    <row r="46" spans="1:16">
      <c r="A46" s="12"/>
      <c r="B46" s="25">
        <v>361.1</v>
      </c>
      <c r="C46" s="20" t="s">
        <v>55</v>
      </c>
      <c r="D46" s="46">
        <v>44411</v>
      </c>
      <c r="E46" s="46">
        <v>0</v>
      </c>
      <c r="F46" s="46">
        <v>0</v>
      </c>
      <c r="G46" s="46">
        <v>0</v>
      </c>
      <c r="H46" s="46">
        <v>0</v>
      </c>
      <c r="I46" s="46">
        <v>171796</v>
      </c>
      <c r="J46" s="46">
        <v>0</v>
      </c>
      <c r="K46" s="46">
        <v>371900</v>
      </c>
      <c r="L46" s="46">
        <v>0</v>
      </c>
      <c r="M46" s="46">
        <v>16173</v>
      </c>
      <c r="N46" s="46">
        <f t="shared" si="10"/>
        <v>604280</v>
      </c>
      <c r="O46" s="47">
        <f t="shared" si="8"/>
        <v>103.31338690374423</v>
      </c>
      <c r="P46" s="9"/>
    </row>
    <row r="47" spans="1:16">
      <c r="A47" s="12"/>
      <c r="B47" s="25">
        <v>362</v>
      </c>
      <c r="C47" s="20" t="s">
        <v>56</v>
      </c>
      <c r="D47" s="46">
        <v>75144</v>
      </c>
      <c r="E47" s="46">
        <v>0</v>
      </c>
      <c r="F47" s="46">
        <v>0</v>
      </c>
      <c r="G47" s="46">
        <v>0</v>
      </c>
      <c r="H47" s="46">
        <v>0</v>
      </c>
      <c r="I47" s="46">
        <v>66603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141747</v>
      </c>
      <c r="O47" s="47">
        <f t="shared" si="8"/>
        <v>24.234399042571379</v>
      </c>
      <c r="P47" s="9"/>
    </row>
    <row r="48" spans="1:16">
      <c r="A48" s="12"/>
      <c r="B48" s="25">
        <v>364</v>
      </c>
      <c r="C48" s="20" t="s">
        <v>114</v>
      </c>
      <c r="D48" s="46">
        <v>103468</v>
      </c>
      <c r="E48" s="46">
        <v>0</v>
      </c>
      <c r="F48" s="46">
        <v>0</v>
      </c>
      <c r="G48" s="46">
        <v>0</v>
      </c>
      <c r="H48" s="46">
        <v>0</v>
      </c>
      <c r="I48" s="46">
        <v>4681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108149</v>
      </c>
      <c r="O48" s="47">
        <f t="shared" si="8"/>
        <v>18.490169259702512</v>
      </c>
      <c r="P48" s="9"/>
    </row>
    <row r="49" spans="1:119">
      <c r="A49" s="12"/>
      <c r="B49" s="25">
        <v>366</v>
      </c>
      <c r="C49" s="20" t="s">
        <v>58</v>
      </c>
      <c r="D49" s="46">
        <v>314312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314312</v>
      </c>
      <c r="O49" s="47">
        <f t="shared" si="8"/>
        <v>53.737732945802698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274675</v>
      </c>
      <c r="L50" s="46">
        <v>0</v>
      </c>
      <c r="M50" s="46">
        <v>0</v>
      </c>
      <c r="N50" s="46">
        <f t="shared" si="10"/>
        <v>274675</v>
      </c>
      <c r="O50" s="47">
        <f t="shared" si="8"/>
        <v>46.961018977603011</v>
      </c>
      <c r="P50" s="9"/>
    </row>
    <row r="51" spans="1:119">
      <c r="A51" s="12"/>
      <c r="B51" s="25">
        <v>369.9</v>
      </c>
      <c r="C51" s="20" t="s">
        <v>60</v>
      </c>
      <c r="D51" s="46">
        <v>721018</v>
      </c>
      <c r="E51" s="46">
        <v>17981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86031</v>
      </c>
      <c r="N51" s="46">
        <f t="shared" si="10"/>
        <v>825030</v>
      </c>
      <c r="O51" s="47">
        <f t="shared" si="8"/>
        <v>141.05488117626945</v>
      </c>
      <c r="P51" s="9"/>
    </row>
    <row r="52" spans="1:119" ht="15.75">
      <c r="A52" s="29" t="s">
        <v>35</v>
      </c>
      <c r="B52" s="30"/>
      <c r="C52" s="31"/>
      <c r="D52" s="32">
        <f t="shared" ref="D52:M52" si="12">SUM(D53:D54)</f>
        <v>872527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1737929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2610456</v>
      </c>
      <c r="O52" s="45">
        <f t="shared" si="8"/>
        <v>446.30808685245341</v>
      </c>
      <c r="P52" s="9"/>
    </row>
    <row r="53" spans="1:119">
      <c r="A53" s="12"/>
      <c r="B53" s="25">
        <v>381</v>
      </c>
      <c r="C53" s="20" t="s">
        <v>61</v>
      </c>
      <c r="D53" s="46">
        <v>872527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872527</v>
      </c>
      <c r="O53" s="47">
        <f t="shared" si="8"/>
        <v>149.17541460078647</v>
      </c>
      <c r="P53" s="9"/>
    </row>
    <row r="54" spans="1:119" ht="15.75" thickBot="1">
      <c r="A54" s="12"/>
      <c r="B54" s="25">
        <v>389.8</v>
      </c>
      <c r="C54" s="20" t="s">
        <v>140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1737929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1737929</v>
      </c>
      <c r="O54" s="47">
        <f t="shared" si="8"/>
        <v>297.13267225166697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3">SUM(D5,D13,D17,D32,D42,D45,D52)</f>
        <v>6975261</v>
      </c>
      <c r="E55" s="15">
        <f t="shared" si="13"/>
        <v>1729099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17432487</v>
      </c>
      <c r="J55" s="15">
        <f t="shared" si="13"/>
        <v>0</v>
      </c>
      <c r="K55" s="15">
        <f t="shared" si="13"/>
        <v>646575</v>
      </c>
      <c r="L55" s="15">
        <f t="shared" si="13"/>
        <v>0</v>
      </c>
      <c r="M55" s="15">
        <f t="shared" si="13"/>
        <v>2423678</v>
      </c>
      <c r="N55" s="15">
        <f t="shared" si="10"/>
        <v>29207100</v>
      </c>
      <c r="O55" s="38">
        <f t="shared" si="8"/>
        <v>4993.5202598734822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141</v>
      </c>
      <c r="M57" s="51"/>
      <c r="N57" s="51"/>
      <c r="O57" s="43">
        <v>5849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2488247</v>
      </c>
      <c r="E5" s="27">
        <f t="shared" si="0"/>
        <v>951505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3439752</v>
      </c>
      <c r="O5" s="33">
        <f t="shared" ref="O5:O36" si="1">(N5/O$59)</f>
        <v>589.20041109969168</v>
      </c>
      <c r="P5" s="6"/>
    </row>
    <row r="6" spans="1:133">
      <c r="A6" s="12"/>
      <c r="B6" s="25">
        <v>311</v>
      </c>
      <c r="C6" s="20" t="s">
        <v>2</v>
      </c>
      <c r="D6" s="46">
        <v>1163241</v>
      </c>
      <c r="E6" s="46">
        <v>951505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2114746</v>
      </c>
      <c r="O6" s="47">
        <f t="shared" si="1"/>
        <v>362.23809523809524</v>
      </c>
      <c r="P6" s="9"/>
    </row>
    <row r="7" spans="1:133">
      <c r="A7" s="12"/>
      <c r="B7" s="25">
        <v>312.10000000000002</v>
      </c>
      <c r="C7" s="20" t="s">
        <v>10</v>
      </c>
      <c r="D7" s="46">
        <v>226447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226447</v>
      </c>
      <c r="O7" s="47">
        <f t="shared" si="1"/>
        <v>38.788454950325452</v>
      </c>
      <c r="P7" s="9"/>
    </row>
    <row r="8" spans="1:133">
      <c r="A8" s="12"/>
      <c r="B8" s="25">
        <v>314.10000000000002</v>
      </c>
      <c r="C8" s="20" t="s">
        <v>11</v>
      </c>
      <c r="D8" s="46">
        <v>594693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594693</v>
      </c>
      <c r="O8" s="47">
        <f t="shared" si="1"/>
        <v>101.86587872559096</v>
      </c>
      <c r="P8" s="9"/>
    </row>
    <row r="9" spans="1:133">
      <c r="A9" s="12"/>
      <c r="B9" s="25">
        <v>314.3</v>
      </c>
      <c r="C9" s="20" t="s">
        <v>12</v>
      </c>
      <c r="D9" s="46">
        <v>124708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124708</v>
      </c>
      <c r="O9" s="47">
        <f t="shared" si="1"/>
        <v>21.361425145597806</v>
      </c>
      <c r="P9" s="9"/>
    </row>
    <row r="10" spans="1:133">
      <c r="A10" s="12"/>
      <c r="B10" s="25">
        <v>314.39999999999998</v>
      </c>
      <c r="C10" s="20" t="s">
        <v>14</v>
      </c>
      <c r="D10" s="46">
        <v>57072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57072</v>
      </c>
      <c r="O10" s="47">
        <f t="shared" si="1"/>
        <v>9.7759506680369999</v>
      </c>
      <c r="P10" s="9"/>
    </row>
    <row r="11" spans="1:133">
      <c r="A11" s="12"/>
      <c r="B11" s="25">
        <v>315</v>
      </c>
      <c r="C11" s="20" t="s">
        <v>106</v>
      </c>
      <c r="D11" s="46">
        <v>256618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256618</v>
      </c>
      <c r="O11" s="47">
        <f t="shared" si="1"/>
        <v>43.956491949297707</v>
      </c>
      <c r="P11" s="9"/>
    </row>
    <row r="12" spans="1:133">
      <c r="A12" s="12"/>
      <c r="B12" s="25">
        <v>316</v>
      </c>
      <c r="C12" s="20" t="s">
        <v>107</v>
      </c>
      <c r="D12" s="46">
        <v>65468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65468</v>
      </c>
      <c r="O12" s="47">
        <f t="shared" si="1"/>
        <v>11.214114422747516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370043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1060185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1430228</v>
      </c>
      <c r="O13" s="45">
        <f t="shared" si="1"/>
        <v>244.98595409386778</v>
      </c>
      <c r="P13" s="10"/>
    </row>
    <row r="14" spans="1:133">
      <c r="A14" s="12"/>
      <c r="B14" s="25">
        <v>323.10000000000002</v>
      </c>
      <c r="C14" s="20" t="s">
        <v>17</v>
      </c>
      <c r="D14" s="46">
        <v>327060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327060</v>
      </c>
      <c r="O14" s="47">
        <f t="shared" si="1"/>
        <v>56.022610483042136</v>
      </c>
      <c r="P14" s="9"/>
    </row>
    <row r="15" spans="1:133">
      <c r="A15" s="12"/>
      <c r="B15" s="25">
        <v>324.22000000000003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1060185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1060185</v>
      </c>
      <c r="O15" s="47">
        <f t="shared" si="1"/>
        <v>181.60071942446044</v>
      </c>
      <c r="P15" s="9"/>
    </row>
    <row r="16" spans="1:133">
      <c r="A16" s="12"/>
      <c r="B16" s="25">
        <v>329</v>
      </c>
      <c r="C16" s="20" t="s">
        <v>19</v>
      </c>
      <c r="D16" s="46">
        <v>42983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42983</v>
      </c>
      <c r="O16" s="47">
        <f t="shared" si="1"/>
        <v>7.3626241863651938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SUM(D18:D28)</f>
        <v>1191283</v>
      </c>
      <c r="E17" s="32">
        <f t="shared" si="5"/>
        <v>237416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1583638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3012337</v>
      </c>
      <c r="O17" s="45">
        <f t="shared" si="1"/>
        <v>515.98783830078798</v>
      </c>
      <c r="P17" s="10"/>
    </row>
    <row r="18" spans="1:16">
      <c r="A18" s="12"/>
      <c r="B18" s="25">
        <v>331.1</v>
      </c>
      <c r="C18" s="20" t="s">
        <v>20</v>
      </c>
      <c r="D18" s="46">
        <v>222775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222775</v>
      </c>
      <c r="O18" s="47">
        <f t="shared" si="1"/>
        <v>38.15947242206235</v>
      </c>
      <c r="P18" s="9"/>
    </row>
    <row r="19" spans="1:16">
      <c r="A19" s="12"/>
      <c r="B19" s="25">
        <v>331.2</v>
      </c>
      <c r="C19" s="20" t="s">
        <v>74</v>
      </c>
      <c r="D19" s="46">
        <v>0</v>
      </c>
      <c r="E19" s="46">
        <v>25724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25724</v>
      </c>
      <c r="O19" s="47">
        <f t="shared" si="1"/>
        <v>4.4063035286056866</v>
      </c>
      <c r="P19" s="9"/>
    </row>
    <row r="20" spans="1:16">
      <c r="A20" s="12"/>
      <c r="B20" s="25">
        <v>334.36</v>
      </c>
      <c r="C20" s="20" t="s">
        <v>99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1570827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1570827</v>
      </c>
      <c r="O20" s="47">
        <f t="shared" si="1"/>
        <v>269.06937307297022</v>
      </c>
      <c r="P20" s="9"/>
    </row>
    <row r="21" spans="1:16">
      <c r="A21" s="12"/>
      <c r="B21" s="25">
        <v>335.12</v>
      </c>
      <c r="C21" s="20" t="s">
        <v>109</v>
      </c>
      <c r="D21" s="46">
        <v>188832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188832</v>
      </c>
      <c r="O21" s="47">
        <f t="shared" si="1"/>
        <v>32.345323741007192</v>
      </c>
      <c r="P21" s="9"/>
    </row>
    <row r="22" spans="1:16">
      <c r="A22" s="12"/>
      <c r="B22" s="25">
        <v>335.15</v>
      </c>
      <c r="C22" s="20" t="s">
        <v>110</v>
      </c>
      <c r="D22" s="46">
        <v>6590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6590</v>
      </c>
      <c r="O22" s="47">
        <f t="shared" si="1"/>
        <v>1.1288112367249057</v>
      </c>
      <c r="P22" s="9"/>
    </row>
    <row r="23" spans="1:16">
      <c r="A23" s="12"/>
      <c r="B23" s="25">
        <v>335.18</v>
      </c>
      <c r="C23" s="20" t="s">
        <v>111</v>
      </c>
      <c r="D23" s="46">
        <v>499460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499460</v>
      </c>
      <c r="O23" s="47">
        <f t="shared" si="1"/>
        <v>85.55327166837958</v>
      </c>
      <c r="P23" s="9"/>
    </row>
    <row r="24" spans="1:16">
      <c r="A24" s="12"/>
      <c r="B24" s="25">
        <v>335.49</v>
      </c>
      <c r="C24" s="20" t="s">
        <v>131</v>
      </c>
      <c r="D24" s="46">
        <v>62990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62990</v>
      </c>
      <c r="O24" s="47">
        <f t="shared" si="1"/>
        <v>10.789653991092839</v>
      </c>
      <c r="P24" s="9"/>
    </row>
    <row r="25" spans="1:16">
      <c r="A25" s="12"/>
      <c r="B25" s="25">
        <v>337.2</v>
      </c>
      <c r="C25" s="20" t="s">
        <v>27</v>
      </c>
      <c r="D25" s="46">
        <v>128062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128062</v>
      </c>
      <c r="O25" s="47">
        <f t="shared" si="1"/>
        <v>21.935936964713942</v>
      </c>
      <c r="P25" s="9"/>
    </row>
    <row r="26" spans="1:16">
      <c r="A26" s="12"/>
      <c r="B26" s="25">
        <v>337.3</v>
      </c>
      <c r="C26" s="20" t="s">
        <v>118</v>
      </c>
      <c r="D26" s="46">
        <v>26639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26639</v>
      </c>
      <c r="O26" s="47">
        <f t="shared" si="1"/>
        <v>4.563035286056869</v>
      </c>
      <c r="P26" s="9"/>
    </row>
    <row r="27" spans="1:16">
      <c r="A27" s="12"/>
      <c r="B27" s="25">
        <v>337.5</v>
      </c>
      <c r="C27" s="20" t="s">
        <v>119</v>
      </c>
      <c r="D27" s="46">
        <v>0</v>
      </c>
      <c r="E27" s="46">
        <v>211692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211692</v>
      </c>
      <c r="O27" s="47">
        <f t="shared" si="1"/>
        <v>36.261048304213773</v>
      </c>
      <c r="P27" s="9"/>
    </row>
    <row r="28" spans="1:16">
      <c r="A28" s="12"/>
      <c r="B28" s="25">
        <v>337.9</v>
      </c>
      <c r="C28" s="20" t="s">
        <v>28</v>
      </c>
      <c r="D28" s="46">
        <v>55935</v>
      </c>
      <c r="E28" s="46">
        <v>0</v>
      </c>
      <c r="F28" s="46">
        <v>0</v>
      </c>
      <c r="G28" s="46">
        <v>0</v>
      </c>
      <c r="H28" s="46">
        <v>0</v>
      </c>
      <c r="I28" s="46">
        <v>12811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68746</v>
      </c>
      <c r="O28" s="47">
        <f t="shared" si="1"/>
        <v>11.775608084960602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SUM(D30:D43)</f>
        <v>754615</v>
      </c>
      <c r="E29" s="32">
        <f t="shared" si="6"/>
        <v>552633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13344246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1741285</v>
      </c>
      <c r="N29" s="32">
        <f t="shared" si="4"/>
        <v>16392779</v>
      </c>
      <c r="O29" s="45">
        <f t="shared" si="1"/>
        <v>2807.9443302500858</v>
      </c>
      <c r="P29" s="10"/>
    </row>
    <row r="30" spans="1:16">
      <c r="A30" s="12"/>
      <c r="B30" s="25">
        <v>341.9</v>
      </c>
      <c r="C30" s="20" t="s">
        <v>132</v>
      </c>
      <c r="D30" s="46">
        <v>55098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3" si="7">SUM(D30:M30)</f>
        <v>55098</v>
      </c>
      <c r="O30" s="47">
        <f t="shared" si="1"/>
        <v>9.4378211716341216</v>
      </c>
      <c r="P30" s="9"/>
    </row>
    <row r="31" spans="1:16">
      <c r="A31" s="12"/>
      <c r="B31" s="25">
        <v>342.1</v>
      </c>
      <c r="C31" s="20" t="s">
        <v>133</v>
      </c>
      <c r="D31" s="46">
        <v>23397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23397</v>
      </c>
      <c r="O31" s="47">
        <f t="shared" si="1"/>
        <v>4.0077081192189103</v>
      </c>
      <c r="P31" s="9"/>
    </row>
    <row r="32" spans="1:16">
      <c r="A32" s="12"/>
      <c r="B32" s="25">
        <v>342.2</v>
      </c>
      <c r="C32" s="20" t="s">
        <v>134</v>
      </c>
      <c r="D32" s="46">
        <v>9852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9852</v>
      </c>
      <c r="O32" s="47">
        <f t="shared" si="1"/>
        <v>1.6875642343268242</v>
      </c>
      <c r="P32" s="9"/>
    </row>
    <row r="33" spans="1:16">
      <c r="A33" s="12"/>
      <c r="B33" s="25">
        <v>342.9</v>
      </c>
      <c r="C33" s="20" t="s">
        <v>37</v>
      </c>
      <c r="D33" s="46">
        <v>773</v>
      </c>
      <c r="E33" s="46">
        <v>552633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553406</v>
      </c>
      <c r="O33" s="47">
        <f t="shared" si="1"/>
        <v>94.793764988009599</v>
      </c>
      <c r="P33" s="9"/>
    </row>
    <row r="34" spans="1:16">
      <c r="A34" s="12"/>
      <c r="B34" s="25">
        <v>343.2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2771147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2771147</v>
      </c>
      <c r="O34" s="47">
        <f t="shared" si="1"/>
        <v>474.6740322028092</v>
      </c>
      <c r="P34" s="9"/>
    </row>
    <row r="35" spans="1:16">
      <c r="A35" s="12"/>
      <c r="B35" s="25">
        <v>343.3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1481121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1481121</v>
      </c>
      <c r="O35" s="47">
        <f t="shared" si="1"/>
        <v>253.70349434737923</v>
      </c>
      <c r="P35" s="9"/>
    </row>
    <row r="36" spans="1:16">
      <c r="A36" s="12"/>
      <c r="B36" s="25">
        <v>343.4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684488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684488</v>
      </c>
      <c r="O36" s="47">
        <f t="shared" si="1"/>
        <v>117.24700239808153</v>
      </c>
      <c r="P36" s="9"/>
    </row>
    <row r="37" spans="1:16">
      <c r="A37" s="12"/>
      <c r="B37" s="25">
        <v>343.5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989537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989537</v>
      </c>
      <c r="O37" s="47">
        <f t="shared" ref="O37:O57" si="8">(N37/O$59)</f>
        <v>169.49931483384719</v>
      </c>
      <c r="P37" s="9"/>
    </row>
    <row r="38" spans="1:16">
      <c r="A38" s="12"/>
      <c r="B38" s="25">
        <v>343.6</v>
      </c>
      <c r="C38" s="20" t="s">
        <v>41</v>
      </c>
      <c r="D38" s="46">
        <v>309037</v>
      </c>
      <c r="E38" s="46">
        <v>0</v>
      </c>
      <c r="F38" s="46">
        <v>0</v>
      </c>
      <c r="G38" s="46">
        <v>0</v>
      </c>
      <c r="H38" s="46">
        <v>0</v>
      </c>
      <c r="I38" s="46">
        <v>6089546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6398583</v>
      </c>
      <c r="O38" s="47">
        <f t="shared" si="8"/>
        <v>1096.0231243576568</v>
      </c>
      <c r="P38" s="9"/>
    </row>
    <row r="39" spans="1:16">
      <c r="A39" s="12"/>
      <c r="B39" s="25">
        <v>343.7</v>
      </c>
      <c r="C39" s="20" t="s">
        <v>120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237125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237125</v>
      </c>
      <c r="O39" s="47">
        <f t="shared" si="8"/>
        <v>40.617505995203835</v>
      </c>
      <c r="P39" s="9"/>
    </row>
    <row r="40" spans="1:16">
      <c r="A40" s="12"/>
      <c r="B40" s="25">
        <v>343.9</v>
      </c>
      <c r="C40" s="20" t="s">
        <v>42</v>
      </c>
      <c r="D40" s="46">
        <v>1920</v>
      </c>
      <c r="E40" s="46">
        <v>0</v>
      </c>
      <c r="F40" s="46">
        <v>0</v>
      </c>
      <c r="G40" s="46">
        <v>0</v>
      </c>
      <c r="H40" s="46">
        <v>0</v>
      </c>
      <c r="I40" s="46">
        <v>70036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71956</v>
      </c>
      <c r="O40" s="47">
        <f t="shared" si="8"/>
        <v>12.325453922576225</v>
      </c>
      <c r="P40" s="9"/>
    </row>
    <row r="41" spans="1:16">
      <c r="A41" s="12"/>
      <c r="B41" s="25">
        <v>347.2</v>
      </c>
      <c r="C41" s="20" t="s">
        <v>44</v>
      </c>
      <c r="D41" s="46">
        <v>96512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96512</v>
      </c>
      <c r="O41" s="47">
        <f t="shared" si="8"/>
        <v>16.531688934566631</v>
      </c>
      <c r="P41" s="9"/>
    </row>
    <row r="42" spans="1:16">
      <c r="A42" s="12"/>
      <c r="B42" s="25">
        <v>347.9</v>
      </c>
      <c r="C42" s="20" t="s">
        <v>46</v>
      </c>
      <c r="D42" s="46">
        <v>171482</v>
      </c>
      <c r="E42" s="46">
        <v>0</v>
      </c>
      <c r="F42" s="46">
        <v>0</v>
      </c>
      <c r="G42" s="46">
        <v>0</v>
      </c>
      <c r="H42" s="46">
        <v>0</v>
      </c>
      <c r="I42" s="46">
        <v>676274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847756</v>
      </c>
      <c r="O42" s="47">
        <f t="shared" si="8"/>
        <v>145.21342925659474</v>
      </c>
      <c r="P42" s="9"/>
    </row>
    <row r="43" spans="1:16">
      <c r="A43" s="12"/>
      <c r="B43" s="25">
        <v>349</v>
      </c>
      <c r="C43" s="20" t="s">
        <v>0</v>
      </c>
      <c r="D43" s="46">
        <v>86544</v>
      </c>
      <c r="E43" s="46">
        <v>0</v>
      </c>
      <c r="F43" s="46">
        <v>0</v>
      </c>
      <c r="G43" s="46">
        <v>0</v>
      </c>
      <c r="H43" s="46">
        <v>0</v>
      </c>
      <c r="I43" s="46">
        <v>344972</v>
      </c>
      <c r="J43" s="46">
        <v>0</v>
      </c>
      <c r="K43" s="46">
        <v>0</v>
      </c>
      <c r="L43" s="46">
        <v>0</v>
      </c>
      <c r="M43" s="46">
        <v>1741285</v>
      </c>
      <c r="N43" s="46">
        <f t="shared" si="7"/>
        <v>2172801</v>
      </c>
      <c r="O43" s="47">
        <f t="shared" si="8"/>
        <v>372.18242548818091</v>
      </c>
      <c r="P43" s="9"/>
    </row>
    <row r="44" spans="1:16" ht="15.75">
      <c r="A44" s="29" t="s">
        <v>34</v>
      </c>
      <c r="B44" s="30"/>
      <c r="C44" s="31"/>
      <c r="D44" s="32">
        <f t="shared" ref="D44:M44" si="9">SUM(D45:D45)</f>
        <v>72828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72828</v>
      </c>
      <c r="O44" s="45">
        <f t="shared" si="8"/>
        <v>12.474820143884893</v>
      </c>
      <c r="P44" s="10"/>
    </row>
    <row r="45" spans="1:16">
      <c r="A45" s="13"/>
      <c r="B45" s="39">
        <v>351.1</v>
      </c>
      <c r="C45" s="21" t="s">
        <v>49</v>
      </c>
      <c r="D45" s="46">
        <v>72828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72828</v>
      </c>
      <c r="O45" s="47">
        <f t="shared" si="8"/>
        <v>12.474820143884893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SUM(D47:D53)</f>
        <v>736941</v>
      </c>
      <c r="E46" s="32">
        <f t="shared" si="10"/>
        <v>9927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695028</v>
      </c>
      <c r="J46" s="32">
        <f t="shared" si="10"/>
        <v>0</v>
      </c>
      <c r="K46" s="32">
        <f t="shared" si="10"/>
        <v>855477</v>
      </c>
      <c r="L46" s="32">
        <f t="shared" si="10"/>
        <v>0</v>
      </c>
      <c r="M46" s="32">
        <f t="shared" si="10"/>
        <v>354811</v>
      </c>
      <c r="N46" s="32">
        <f>SUM(D46:M46)</f>
        <v>2652184</v>
      </c>
      <c r="O46" s="45">
        <f t="shared" si="8"/>
        <v>454.29667694415895</v>
      </c>
      <c r="P46" s="10"/>
    </row>
    <row r="47" spans="1:16">
      <c r="A47" s="12"/>
      <c r="B47" s="25">
        <v>361.1</v>
      </c>
      <c r="C47" s="20" t="s">
        <v>55</v>
      </c>
      <c r="D47" s="46">
        <v>56261</v>
      </c>
      <c r="E47" s="46">
        <v>0</v>
      </c>
      <c r="F47" s="46">
        <v>0</v>
      </c>
      <c r="G47" s="46">
        <v>0</v>
      </c>
      <c r="H47" s="46">
        <v>0</v>
      </c>
      <c r="I47" s="46">
        <v>155745</v>
      </c>
      <c r="J47" s="46">
        <v>0</v>
      </c>
      <c r="K47" s="46">
        <v>568455</v>
      </c>
      <c r="L47" s="46">
        <v>0</v>
      </c>
      <c r="M47" s="46">
        <v>6261</v>
      </c>
      <c r="N47" s="46">
        <f>SUM(D47:M47)</f>
        <v>786722</v>
      </c>
      <c r="O47" s="47">
        <f t="shared" si="8"/>
        <v>134.7588215142172</v>
      </c>
      <c r="P47" s="9"/>
    </row>
    <row r="48" spans="1:16">
      <c r="A48" s="12"/>
      <c r="B48" s="25">
        <v>362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71231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1">SUM(D48:M48)</f>
        <v>71231</v>
      </c>
      <c r="O48" s="47">
        <f t="shared" si="8"/>
        <v>12.201267557382666</v>
      </c>
      <c r="P48" s="9"/>
    </row>
    <row r="49" spans="1:119">
      <c r="A49" s="12"/>
      <c r="B49" s="25">
        <v>364</v>
      </c>
      <c r="C49" s="20" t="s">
        <v>114</v>
      </c>
      <c r="D49" s="46">
        <v>20830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20830</v>
      </c>
      <c r="O49" s="47">
        <f t="shared" si="8"/>
        <v>3.5680027406646113</v>
      </c>
      <c r="P49" s="9"/>
    </row>
    <row r="50" spans="1:119">
      <c r="A50" s="12"/>
      <c r="B50" s="25">
        <v>366</v>
      </c>
      <c r="C50" s="20" t="s">
        <v>58</v>
      </c>
      <c r="D50" s="46">
        <v>7393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7393</v>
      </c>
      <c r="O50" s="47">
        <f t="shared" si="8"/>
        <v>1.2663583418979103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287022</v>
      </c>
      <c r="L51" s="46">
        <v>0</v>
      </c>
      <c r="M51" s="46">
        <v>0</v>
      </c>
      <c r="N51" s="46">
        <f t="shared" si="11"/>
        <v>287022</v>
      </c>
      <c r="O51" s="47">
        <f t="shared" si="8"/>
        <v>49.164439876670095</v>
      </c>
      <c r="P51" s="9"/>
    </row>
    <row r="52" spans="1:119">
      <c r="A52" s="12"/>
      <c r="B52" s="25">
        <v>369.3</v>
      </c>
      <c r="C52" s="20" t="s">
        <v>122</v>
      </c>
      <c r="D52" s="46">
        <v>9918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9918</v>
      </c>
      <c r="O52" s="47">
        <f t="shared" si="8"/>
        <v>1.6988694758478931</v>
      </c>
      <c r="P52" s="9"/>
    </row>
    <row r="53" spans="1:119">
      <c r="A53" s="12"/>
      <c r="B53" s="25">
        <v>369.9</v>
      </c>
      <c r="C53" s="20" t="s">
        <v>60</v>
      </c>
      <c r="D53" s="46">
        <v>642539</v>
      </c>
      <c r="E53" s="46">
        <v>9927</v>
      </c>
      <c r="F53" s="46">
        <v>0</v>
      </c>
      <c r="G53" s="46">
        <v>0</v>
      </c>
      <c r="H53" s="46">
        <v>0</v>
      </c>
      <c r="I53" s="46">
        <v>468052</v>
      </c>
      <c r="J53" s="46">
        <v>0</v>
      </c>
      <c r="K53" s="46">
        <v>0</v>
      </c>
      <c r="L53" s="46">
        <v>0</v>
      </c>
      <c r="M53" s="46">
        <v>348550</v>
      </c>
      <c r="N53" s="46">
        <f t="shared" si="11"/>
        <v>1469068</v>
      </c>
      <c r="O53" s="47">
        <f t="shared" si="8"/>
        <v>251.6389174374786</v>
      </c>
      <c r="P53" s="9"/>
    </row>
    <row r="54" spans="1:119" ht="15.75">
      <c r="A54" s="29" t="s">
        <v>35</v>
      </c>
      <c r="B54" s="30"/>
      <c r="C54" s="31"/>
      <c r="D54" s="32">
        <f t="shared" ref="D54:M54" si="12">SUM(D55:D56)</f>
        <v>2963957</v>
      </c>
      <c r="E54" s="32">
        <f t="shared" si="12"/>
        <v>402955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1318151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4685063</v>
      </c>
      <c r="O54" s="45">
        <f t="shared" si="8"/>
        <v>802.5116478245975</v>
      </c>
      <c r="P54" s="9"/>
    </row>
    <row r="55" spans="1:119">
      <c r="A55" s="12"/>
      <c r="B55" s="25">
        <v>381</v>
      </c>
      <c r="C55" s="20" t="s">
        <v>61</v>
      </c>
      <c r="D55" s="46">
        <v>2963957</v>
      </c>
      <c r="E55" s="46">
        <v>402955</v>
      </c>
      <c r="F55" s="46">
        <v>0</v>
      </c>
      <c r="G55" s="46">
        <v>0</v>
      </c>
      <c r="H55" s="46">
        <v>0</v>
      </c>
      <c r="I55" s="46">
        <v>465037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3831949</v>
      </c>
      <c r="O55" s="47">
        <f t="shared" si="8"/>
        <v>656.38043850633778</v>
      </c>
      <c r="P55" s="9"/>
    </row>
    <row r="56" spans="1:119" ht="15.75" thickBot="1">
      <c r="A56" s="12"/>
      <c r="B56" s="25">
        <v>389.4</v>
      </c>
      <c r="C56" s="20" t="s">
        <v>115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853114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853114</v>
      </c>
      <c r="O56" s="47">
        <f t="shared" si="8"/>
        <v>146.13120931825966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3">SUM(D5,D13,D17,D29,D44,D46,D54)</f>
        <v>8577914</v>
      </c>
      <c r="E57" s="15">
        <f t="shared" si="13"/>
        <v>2154436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18001248</v>
      </c>
      <c r="J57" s="15">
        <f t="shared" si="13"/>
        <v>0</v>
      </c>
      <c r="K57" s="15">
        <f t="shared" si="13"/>
        <v>855477</v>
      </c>
      <c r="L57" s="15">
        <f t="shared" si="13"/>
        <v>0</v>
      </c>
      <c r="M57" s="15">
        <f t="shared" si="13"/>
        <v>2096096</v>
      </c>
      <c r="N57" s="15">
        <f>SUM(D57:M57)</f>
        <v>31685171</v>
      </c>
      <c r="O57" s="38">
        <f t="shared" si="8"/>
        <v>5427.4016786570746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135</v>
      </c>
      <c r="M59" s="51"/>
      <c r="N59" s="51"/>
      <c r="O59" s="43">
        <v>5838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2617764</v>
      </c>
      <c r="E5" s="27">
        <f t="shared" si="0"/>
        <v>626037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3243801</v>
      </c>
      <c r="O5" s="33">
        <f t="shared" ref="O5:O36" si="1">(N5/O$63)</f>
        <v>557.54572017875557</v>
      </c>
      <c r="P5" s="6"/>
    </row>
    <row r="6" spans="1:133">
      <c r="A6" s="12"/>
      <c r="B6" s="25">
        <v>311</v>
      </c>
      <c r="C6" s="20" t="s">
        <v>2</v>
      </c>
      <c r="D6" s="46">
        <v>1346202</v>
      </c>
      <c r="E6" s="46">
        <v>626037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1972239</v>
      </c>
      <c r="O6" s="47">
        <f t="shared" si="1"/>
        <v>338.98917153661051</v>
      </c>
      <c r="P6" s="9"/>
    </row>
    <row r="7" spans="1:133">
      <c r="A7" s="12"/>
      <c r="B7" s="25">
        <v>312.10000000000002</v>
      </c>
      <c r="C7" s="20" t="s">
        <v>10</v>
      </c>
      <c r="D7" s="46">
        <v>281937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281937</v>
      </c>
      <c r="O7" s="47">
        <f t="shared" si="1"/>
        <v>48.459436232382259</v>
      </c>
      <c r="P7" s="9"/>
    </row>
    <row r="8" spans="1:133">
      <c r="A8" s="12"/>
      <c r="B8" s="25">
        <v>314.10000000000002</v>
      </c>
      <c r="C8" s="20" t="s">
        <v>11</v>
      </c>
      <c r="D8" s="46">
        <v>521934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521934</v>
      </c>
      <c r="O8" s="47">
        <f t="shared" si="1"/>
        <v>89.710209694052935</v>
      </c>
      <c r="P8" s="9"/>
    </row>
    <row r="9" spans="1:133">
      <c r="A9" s="12"/>
      <c r="B9" s="25">
        <v>314.3</v>
      </c>
      <c r="C9" s="20" t="s">
        <v>12</v>
      </c>
      <c r="D9" s="46">
        <v>81876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81876</v>
      </c>
      <c r="O9" s="47">
        <f t="shared" si="1"/>
        <v>14.07287727741492</v>
      </c>
      <c r="P9" s="9"/>
    </row>
    <row r="10" spans="1:133">
      <c r="A10" s="12"/>
      <c r="B10" s="25">
        <v>314.39999999999998</v>
      </c>
      <c r="C10" s="20" t="s">
        <v>14</v>
      </c>
      <c r="D10" s="46">
        <v>56324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56324</v>
      </c>
      <c r="O10" s="47">
        <f t="shared" si="1"/>
        <v>9.6809900309384673</v>
      </c>
      <c r="P10" s="9"/>
    </row>
    <row r="11" spans="1:133">
      <c r="A11" s="12"/>
      <c r="B11" s="25">
        <v>315</v>
      </c>
      <c r="C11" s="20" t="s">
        <v>106</v>
      </c>
      <c r="D11" s="46">
        <v>267399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267399</v>
      </c>
      <c r="O11" s="47">
        <f t="shared" si="1"/>
        <v>45.960639394981094</v>
      </c>
      <c r="P11" s="9"/>
    </row>
    <row r="12" spans="1:133">
      <c r="A12" s="12"/>
      <c r="B12" s="25">
        <v>316</v>
      </c>
      <c r="C12" s="20" t="s">
        <v>107</v>
      </c>
      <c r="D12" s="46">
        <v>62092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62092</v>
      </c>
      <c r="O12" s="47">
        <f t="shared" si="1"/>
        <v>10.672396012375387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397613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1494973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1892586</v>
      </c>
      <c r="O13" s="45">
        <f t="shared" si="1"/>
        <v>325.29838432451015</v>
      </c>
      <c r="P13" s="10"/>
    </row>
    <row r="14" spans="1:133">
      <c r="A14" s="12"/>
      <c r="B14" s="25">
        <v>323.10000000000002</v>
      </c>
      <c r="C14" s="20" t="s">
        <v>17</v>
      </c>
      <c r="D14" s="46">
        <v>366834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366834</v>
      </c>
      <c r="O14" s="47">
        <f t="shared" si="1"/>
        <v>63.051564111378482</v>
      </c>
      <c r="P14" s="9"/>
    </row>
    <row r="15" spans="1:133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36998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36998</v>
      </c>
      <c r="O15" s="47">
        <f t="shared" si="1"/>
        <v>6.3592299759367483</v>
      </c>
      <c r="P15" s="9"/>
    </row>
    <row r="16" spans="1:133">
      <c r="A16" s="12"/>
      <c r="B16" s="25">
        <v>324.22000000000003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1457975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1457975</v>
      </c>
      <c r="O16" s="47">
        <f t="shared" si="1"/>
        <v>250.59728429013407</v>
      </c>
      <c r="P16" s="9"/>
    </row>
    <row r="17" spans="1:16">
      <c r="A17" s="12"/>
      <c r="B17" s="25">
        <v>329</v>
      </c>
      <c r="C17" s="20" t="s">
        <v>19</v>
      </c>
      <c r="D17" s="46">
        <v>30779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30779</v>
      </c>
      <c r="O17" s="47">
        <f t="shared" si="1"/>
        <v>5.2903059470608458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SUM(D19:D29)</f>
        <v>1039835</v>
      </c>
      <c r="E18" s="32">
        <f t="shared" si="5"/>
        <v>213668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22110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1275613</v>
      </c>
      <c r="O18" s="45">
        <f t="shared" si="1"/>
        <v>219.25283602612581</v>
      </c>
      <c r="P18" s="10"/>
    </row>
    <row r="19" spans="1:16">
      <c r="A19" s="12"/>
      <c r="B19" s="25">
        <v>331.1</v>
      </c>
      <c r="C19" s="20" t="s">
        <v>20</v>
      </c>
      <c r="D19" s="46">
        <v>386843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386843</v>
      </c>
      <c r="O19" s="47">
        <f t="shared" si="1"/>
        <v>66.490718459951879</v>
      </c>
      <c r="P19" s="9"/>
    </row>
    <row r="20" spans="1:16">
      <c r="A20" s="12"/>
      <c r="B20" s="25">
        <v>334.1</v>
      </c>
      <c r="C20" s="20" t="s">
        <v>22</v>
      </c>
      <c r="D20" s="46">
        <v>38658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38658</v>
      </c>
      <c r="O20" s="47">
        <f t="shared" si="1"/>
        <v>6.6445513922310075</v>
      </c>
      <c r="P20" s="9"/>
    </row>
    <row r="21" spans="1:16">
      <c r="A21" s="12"/>
      <c r="B21" s="25">
        <v>335.12</v>
      </c>
      <c r="C21" s="20" t="s">
        <v>109</v>
      </c>
      <c r="D21" s="46">
        <v>187340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187340</v>
      </c>
      <c r="O21" s="47">
        <f t="shared" si="1"/>
        <v>32.200068752148503</v>
      </c>
      <c r="P21" s="9"/>
    </row>
    <row r="22" spans="1:16">
      <c r="A22" s="12"/>
      <c r="B22" s="25">
        <v>335.15</v>
      </c>
      <c r="C22" s="20" t="s">
        <v>110</v>
      </c>
      <c r="D22" s="46">
        <v>5781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5781</v>
      </c>
      <c r="O22" s="47">
        <f t="shared" si="1"/>
        <v>0.99364042626332072</v>
      </c>
      <c r="P22" s="9"/>
    </row>
    <row r="23" spans="1:16">
      <c r="A23" s="12"/>
      <c r="B23" s="25">
        <v>335.18</v>
      </c>
      <c r="C23" s="20" t="s">
        <v>111</v>
      </c>
      <c r="D23" s="46">
        <v>282793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282793</v>
      </c>
      <c r="O23" s="47">
        <f t="shared" si="1"/>
        <v>48.606565830182191</v>
      </c>
      <c r="P23" s="9"/>
    </row>
    <row r="24" spans="1:16">
      <c r="A24" s="12"/>
      <c r="B24" s="25">
        <v>335.22</v>
      </c>
      <c r="C24" s="20" t="s">
        <v>125</v>
      </c>
      <c r="D24" s="46">
        <v>0</v>
      </c>
      <c r="E24" s="46">
        <v>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</v>
      </c>
      <c r="O24" s="47">
        <f t="shared" si="1"/>
        <v>0.12891027844620145</v>
      </c>
      <c r="P24" s="9"/>
    </row>
    <row r="25" spans="1:16">
      <c r="A25" s="12"/>
      <c r="B25" s="25">
        <v>337.1</v>
      </c>
      <c r="C25" s="20" t="s">
        <v>26</v>
      </c>
      <c r="D25" s="46">
        <v>0</v>
      </c>
      <c r="E25" s="46">
        <v>29061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29061</v>
      </c>
      <c r="O25" s="47">
        <f t="shared" si="1"/>
        <v>4.9950154692334134</v>
      </c>
      <c r="P25" s="9"/>
    </row>
    <row r="26" spans="1:16">
      <c r="A26" s="12"/>
      <c r="B26" s="25">
        <v>337.2</v>
      </c>
      <c r="C26" s="20" t="s">
        <v>27</v>
      </c>
      <c r="D26" s="46">
        <v>61695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61695</v>
      </c>
      <c r="O26" s="47">
        <f t="shared" si="1"/>
        <v>10.604159504984532</v>
      </c>
      <c r="P26" s="9"/>
    </row>
    <row r="27" spans="1:16">
      <c r="A27" s="12"/>
      <c r="B27" s="25">
        <v>337.3</v>
      </c>
      <c r="C27" s="20" t="s">
        <v>118</v>
      </c>
      <c r="D27" s="46">
        <v>20790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20790</v>
      </c>
      <c r="O27" s="47">
        <f t="shared" si="1"/>
        <v>3.5733929185287039</v>
      </c>
      <c r="P27" s="9"/>
    </row>
    <row r="28" spans="1:16">
      <c r="A28" s="12"/>
      <c r="B28" s="25">
        <v>337.5</v>
      </c>
      <c r="C28" s="20" t="s">
        <v>119</v>
      </c>
      <c r="D28" s="46">
        <v>0</v>
      </c>
      <c r="E28" s="46">
        <v>183857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183857</v>
      </c>
      <c r="O28" s="47">
        <f t="shared" si="1"/>
        <v>31.601409419044344</v>
      </c>
      <c r="P28" s="9"/>
    </row>
    <row r="29" spans="1:16">
      <c r="A29" s="12"/>
      <c r="B29" s="25">
        <v>337.9</v>
      </c>
      <c r="C29" s="20" t="s">
        <v>28</v>
      </c>
      <c r="D29" s="46">
        <v>55935</v>
      </c>
      <c r="E29" s="46">
        <v>0</v>
      </c>
      <c r="F29" s="46">
        <v>0</v>
      </c>
      <c r="G29" s="46">
        <v>0</v>
      </c>
      <c r="H29" s="46">
        <v>0</v>
      </c>
      <c r="I29" s="46">
        <v>22110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78045</v>
      </c>
      <c r="O29" s="47">
        <f t="shared" si="1"/>
        <v>13.414403575111722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SUM(D31:D41)</f>
        <v>492542</v>
      </c>
      <c r="E30" s="32">
        <f t="shared" si="6"/>
        <v>1026760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12464894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1252840</v>
      </c>
      <c r="N30" s="32">
        <f t="shared" si="4"/>
        <v>15237036</v>
      </c>
      <c r="O30" s="45">
        <f t="shared" si="1"/>
        <v>2618.9474046063938</v>
      </c>
      <c r="P30" s="10"/>
    </row>
    <row r="31" spans="1:16">
      <c r="A31" s="12"/>
      <c r="B31" s="25">
        <v>342.9</v>
      </c>
      <c r="C31" s="20" t="s">
        <v>37</v>
      </c>
      <c r="D31" s="46">
        <v>1835</v>
      </c>
      <c r="E31" s="46">
        <v>1026760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1028595</v>
      </c>
      <c r="O31" s="47">
        <f t="shared" si="1"/>
        <v>176.79529047782742</v>
      </c>
      <c r="P31" s="9"/>
    </row>
    <row r="32" spans="1:16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2678237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2678237</v>
      </c>
      <c r="O32" s="47">
        <f t="shared" si="1"/>
        <v>460.33636988655894</v>
      </c>
      <c r="P32" s="9"/>
    </row>
    <row r="33" spans="1:16">
      <c r="A33" s="12"/>
      <c r="B33" s="25">
        <v>343.3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1303288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1303288</v>
      </c>
      <c r="O33" s="47">
        <f t="shared" si="1"/>
        <v>224.00962530079065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613573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613573</v>
      </c>
      <c r="O34" s="47">
        <f t="shared" si="1"/>
        <v>105.46115503609488</v>
      </c>
      <c r="P34" s="9"/>
    </row>
    <row r="35" spans="1:16">
      <c r="A35" s="12"/>
      <c r="B35" s="25">
        <v>343.5</v>
      </c>
      <c r="C35" s="20" t="s">
        <v>79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1087594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1087594</v>
      </c>
      <c r="O35" s="47">
        <f t="shared" si="1"/>
        <v>186.93606050189069</v>
      </c>
      <c r="P35" s="9"/>
    </row>
    <row r="36" spans="1:16">
      <c r="A36" s="12"/>
      <c r="B36" s="25">
        <v>343.6</v>
      </c>
      <c r="C36" s="20" t="s">
        <v>41</v>
      </c>
      <c r="D36" s="46">
        <v>153397</v>
      </c>
      <c r="E36" s="46">
        <v>0</v>
      </c>
      <c r="F36" s="46">
        <v>0</v>
      </c>
      <c r="G36" s="46">
        <v>0</v>
      </c>
      <c r="H36" s="46">
        <v>0</v>
      </c>
      <c r="I36" s="46">
        <v>5738935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5892332</v>
      </c>
      <c r="O36" s="47">
        <f t="shared" si="1"/>
        <v>1012.7762117566174</v>
      </c>
      <c r="P36" s="9"/>
    </row>
    <row r="37" spans="1:16">
      <c r="A37" s="12"/>
      <c r="B37" s="25">
        <v>343.7</v>
      </c>
      <c r="C37" s="20" t="s">
        <v>120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234704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234704</v>
      </c>
      <c r="O37" s="47">
        <f t="shared" ref="O37:O61" si="8">(N37/O$63)</f>
        <v>40.341010656583016</v>
      </c>
      <c r="P37" s="9"/>
    </row>
    <row r="38" spans="1:16">
      <c r="A38" s="12"/>
      <c r="B38" s="25">
        <v>343.9</v>
      </c>
      <c r="C38" s="20" t="s">
        <v>42</v>
      </c>
      <c r="D38" s="46">
        <v>525</v>
      </c>
      <c r="E38" s="46">
        <v>0</v>
      </c>
      <c r="F38" s="46">
        <v>0</v>
      </c>
      <c r="G38" s="46">
        <v>0</v>
      </c>
      <c r="H38" s="46">
        <v>0</v>
      </c>
      <c r="I38" s="46">
        <v>67138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67663</v>
      </c>
      <c r="O38" s="47">
        <f t="shared" si="8"/>
        <v>11.629941560673771</v>
      </c>
      <c r="P38" s="9"/>
    </row>
    <row r="39" spans="1:16">
      <c r="A39" s="12"/>
      <c r="B39" s="25">
        <v>347.2</v>
      </c>
      <c r="C39" s="20" t="s">
        <v>44</v>
      </c>
      <c r="D39" s="46">
        <v>89599</v>
      </c>
      <c r="E39" s="46">
        <v>0</v>
      </c>
      <c r="F39" s="46">
        <v>0</v>
      </c>
      <c r="G39" s="46">
        <v>0</v>
      </c>
      <c r="H39" s="46">
        <v>0</v>
      </c>
      <c r="I39" s="46">
        <v>12474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102073</v>
      </c>
      <c r="O39" s="47">
        <f t="shared" si="8"/>
        <v>17.544345135785495</v>
      </c>
      <c r="P39" s="9"/>
    </row>
    <row r="40" spans="1:16">
      <c r="A40" s="12"/>
      <c r="B40" s="25">
        <v>347.9</v>
      </c>
      <c r="C40" s="20" t="s">
        <v>46</v>
      </c>
      <c r="D40" s="46">
        <v>182176</v>
      </c>
      <c r="E40" s="46">
        <v>0</v>
      </c>
      <c r="F40" s="46">
        <v>0</v>
      </c>
      <c r="G40" s="46">
        <v>0</v>
      </c>
      <c r="H40" s="46">
        <v>0</v>
      </c>
      <c r="I40" s="46">
        <v>-6539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175637</v>
      </c>
      <c r="O40" s="47">
        <f t="shared" si="8"/>
        <v>30.188552767273979</v>
      </c>
      <c r="P40" s="9"/>
    </row>
    <row r="41" spans="1:16">
      <c r="A41" s="12"/>
      <c r="B41" s="25">
        <v>349</v>
      </c>
      <c r="C41" s="20" t="s">
        <v>0</v>
      </c>
      <c r="D41" s="46">
        <v>65010</v>
      </c>
      <c r="E41" s="46">
        <v>0</v>
      </c>
      <c r="F41" s="46">
        <v>0</v>
      </c>
      <c r="G41" s="46">
        <v>0</v>
      </c>
      <c r="H41" s="46">
        <v>0</v>
      </c>
      <c r="I41" s="46">
        <v>735490</v>
      </c>
      <c r="J41" s="46">
        <v>0</v>
      </c>
      <c r="K41" s="46">
        <v>0</v>
      </c>
      <c r="L41" s="46">
        <v>0</v>
      </c>
      <c r="M41" s="46">
        <v>1252840</v>
      </c>
      <c r="N41" s="46">
        <f t="shared" si="7"/>
        <v>2053340</v>
      </c>
      <c r="O41" s="47">
        <f t="shared" si="8"/>
        <v>352.92884152629767</v>
      </c>
      <c r="P41" s="9"/>
    </row>
    <row r="42" spans="1:16" ht="15.75">
      <c r="A42" s="29" t="s">
        <v>34</v>
      </c>
      <c r="B42" s="30"/>
      <c r="C42" s="31"/>
      <c r="D42" s="32">
        <f t="shared" ref="D42:M42" si="9">SUM(D43:D48)</f>
        <v>143142</v>
      </c>
      <c r="E42" s="32">
        <f t="shared" si="9"/>
        <v>26882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0" si="10">SUM(D42:M42)</f>
        <v>170024</v>
      </c>
      <c r="O42" s="45">
        <f t="shared" si="8"/>
        <v>29.223788243382607</v>
      </c>
      <c r="P42" s="10"/>
    </row>
    <row r="43" spans="1:16">
      <c r="A43" s="13"/>
      <c r="B43" s="39">
        <v>351.1</v>
      </c>
      <c r="C43" s="21" t="s">
        <v>49</v>
      </c>
      <c r="D43" s="46">
        <v>71516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71516</v>
      </c>
      <c r="O43" s="47">
        <f t="shared" si="8"/>
        <v>12.292196631144723</v>
      </c>
      <c r="P43" s="9"/>
    </row>
    <row r="44" spans="1:16">
      <c r="A44" s="13"/>
      <c r="B44" s="39">
        <v>351.2</v>
      </c>
      <c r="C44" s="21" t="s">
        <v>50</v>
      </c>
      <c r="D44" s="46">
        <v>2955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2955</v>
      </c>
      <c r="O44" s="47">
        <f t="shared" si="8"/>
        <v>0.5079064970780337</v>
      </c>
      <c r="P44" s="9"/>
    </row>
    <row r="45" spans="1:16">
      <c r="A45" s="13"/>
      <c r="B45" s="39">
        <v>351.5</v>
      </c>
      <c r="C45" s="21" t="s">
        <v>52</v>
      </c>
      <c r="D45" s="46">
        <v>0</v>
      </c>
      <c r="E45" s="46">
        <v>24328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24328</v>
      </c>
      <c r="O45" s="47">
        <f t="shared" si="8"/>
        <v>4.1815056720522517</v>
      </c>
      <c r="P45" s="9"/>
    </row>
    <row r="46" spans="1:16">
      <c r="A46" s="13"/>
      <c r="B46" s="39">
        <v>351.7</v>
      </c>
      <c r="C46" s="21" t="s">
        <v>121</v>
      </c>
      <c r="D46" s="46">
        <v>65063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65063</v>
      </c>
      <c r="O46" s="47">
        <f t="shared" si="8"/>
        <v>11.183052595393606</v>
      </c>
      <c r="P46" s="9"/>
    </row>
    <row r="47" spans="1:16">
      <c r="A47" s="13"/>
      <c r="B47" s="39">
        <v>354</v>
      </c>
      <c r="C47" s="21" t="s">
        <v>53</v>
      </c>
      <c r="D47" s="46">
        <v>3608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3608</v>
      </c>
      <c r="O47" s="47">
        <f t="shared" si="8"/>
        <v>0.62014437951185974</v>
      </c>
      <c r="P47" s="9"/>
    </row>
    <row r="48" spans="1:16">
      <c r="A48" s="13"/>
      <c r="B48" s="39">
        <v>355</v>
      </c>
      <c r="C48" s="21" t="s">
        <v>126</v>
      </c>
      <c r="D48" s="46">
        <v>0</v>
      </c>
      <c r="E48" s="46">
        <v>2554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2554</v>
      </c>
      <c r="O48" s="47">
        <f t="shared" si="8"/>
        <v>0.43898246820213133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7141943</v>
      </c>
      <c r="E49" s="32">
        <f t="shared" si="11"/>
        <v>2292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1514591</v>
      </c>
      <c r="J49" s="32">
        <f t="shared" si="11"/>
        <v>0</v>
      </c>
      <c r="K49" s="32">
        <f t="shared" si="11"/>
        <v>568461</v>
      </c>
      <c r="L49" s="32">
        <f t="shared" si="11"/>
        <v>0</v>
      </c>
      <c r="M49" s="32">
        <f t="shared" si="11"/>
        <v>110070</v>
      </c>
      <c r="N49" s="32">
        <f t="shared" si="10"/>
        <v>9337357</v>
      </c>
      <c r="O49" s="45">
        <f t="shared" si="8"/>
        <v>1604.9083877621176</v>
      </c>
      <c r="P49" s="10"/>
    </row>
    <row r="50" spans="1:119">
      <c r="A50" s="12"/>
      <c r="B50" s="25">
        <v>361.1</v>
      </c>
      <c r="C50" s="20" t="s">
        <v>55</v>
      </c>
      <c r="D50" s="46">
        <v>5879</v>
      </c>
      <c r="E50" s="46">
        <v>0</v>
      </c>
      <c r="F50" s="46">
        <v>0</v>
      </c>
      <c r="G50" s="46">
        <v>0</v>
      </c>
      <c r="H50" s="46">
        <v>0</v>
      </c>
      <c r="I50" s="46">
        <v>264960</v>
      </c>
      <c r="J50" s="46">
        <v>0</v>
      </c>
      <c r="K50" s="46">
        <v>322266</v>
      </c>
      <c r="L50" s="46">
        <v>0</v>
      </c>
      <c r="M50" s="46">
        <v>0</v>
      </c>
      <c r="N50" s="46">
        <f t="shared" si="10"/>
        <v>593105</v>
      </c>
      <c r="O50" s="47">
        <f t="shared" si="8"/>
        <v>101.94310759711242</v>
      </c>
      <c r="P50" s="9"/>
    </row>
    <row r="51" spans="1:119">
      <c r="A51" s="12"/>
      <c r="B51" s="25">
        <v>361.3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541366</v>
      </c>
      <c r="J51" s="46">
        <v>0</v>
      </c>
      <c r="K51" s="46">
        <v>0</v>
      </c>
      <c r="L51" s="46">
        <v>0</v>
      </c>
      <c r="M51" s="46">
        <v>6276</v>
      </c>
      <c r="N51" s="46">
        <f t="shared" ref="N51:N57" si="12">SUM(D51:M51)</f>
        <v>547642</v>
      </c>
      <c r="O51" s="47">
        <f t="shared" si="8"/>
        <v>94.128910278446199</v>
      </c>
      <c r="P51" s="9"/>
    </row>
    <row r="52" spans="1:119">
      <c r="A52" s="12"/>
      <c r="B52" s="25">
        <v>362</v>
      </c>
      <c r="C52" s="20" t="s">
        <v>56</v>
      </c>
      <c r="D52" s="46">
        <v>71297</v>
      </c>
      <c r="E52" s="46">
        <v>0</v>
      </c>
      <c r="F52" s="46">
        <v>0</v>
      </c>
      <c r="G52" s="46">
        <v>0</v>
      </c>
      <c r="H52" s="46">
        <v>0</v>
      </c>
      <c r="I52" s="46">
        <v>63582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134879</v>
      </c>
      <c r="O52" s="47">
        <f t="shared" si="8"/>
        <v>23.183052595393605</v>
      </c>
      <c r="P52" s="9"/>
    </row>
    <row r="53" spans="1:119">
      <c r="A53" s="12"/>
      <c r="B53" s="25">
        <v>364</v>
      </c>
      <c r="C53" s="20" t="s">
        <v>114</v>
      </c>
      <c r="D53" s="46">
        <v>6306370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6306370</v>
      </c>
      <c r="O53" s="47">
        <f t="shared" si="8"/>
        <v>1083.9412169130285</v>
      </c>
      <c r="P53" s="9"/>
    </row>
    <row r="54" spans="1:119">
      <c r="A54" s="12"/>
      <c r="B54" s="25">
        <v>366</v>
      </c>
      <c r="C54" s="20" t="s">
        <v>58</v>
      </c>
      <c r="D54" s="46">
        <v>13099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13099</v>
      </c>
      <c r="O54" s="47">
        <f t="shared" si="8"/>
        <v>2.2514609831557237</v>
      </c>
      <c r="P54" s="9"/>
    </row>
    <row r="55" spans="1:119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246195</v>
      </c>
      <c r="L55" s="46">
        <v>0</v>
      </c>
      <c r="M55" s="46">
        <v>0</v>
      </c>
      <c r="N55" s="46">
        <f t="shared" si="12"/>
        <v>246195</v>
      </c>
      <c r="O55" s="47">
        <f t="shared" si="8"/>
        <v>42.316088002750085</v>
      </c>
      <c r="P55" s="9"/>
    </row>
    <row r="56" spans="1:119">
      <c r="A56" s="12"/>
      <c r="B56" s="25">
        <v>369.3</v>
      </c>
      <c r="C56" s="20" t="s">
        <v>122</v>
      </c>
      <c r="D56" s="46">
        <v>16095</v>
      </c>
      <c r="E56" s="46">
        <v>0</v>
      </c>
      <c r="F56" s="46">
        <v>0</v>
      </c>
      <c r="G56" s="46">
        <v>0</v>
      </c>
      <c r="H56" s="46">
        <v>0</v>
      </c>
      <c r="I56" s="46">
        <v>4025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20120</v>
      </c>
      <c r="O56" s="47">
        <f t="shared" si="8"/>
        <v>3.4582330697834309</v>
      </c>
      <c r="P56" s="9"/>
    </row>
    <row r="57" spans="1:119">
      <c r="A57" s="12"/>
      <c r="B57" s="25">
        <v>369.9</v>
      </c>
      <c r="C57" s="20" t="s">
        <v>60</v>
      </c>
      <c r="D57" s="46">
        <v>729203</v>
      </c>
      <c r="E57" s="46">
        <v>2292</v>
      </c>
      <c r="F57" s="46">
        <v>0</v>
      </c>
      <c r="G57" s="46">
        <v>0</v>
      </c>
      <c r="H57" s="46">
        <v>0</v>
      </c>
      <c r="I57" s="46">
        <v>640658</v>
      </c>
      <c r="J57" s="46">
        <v>0</v>
      </c>
      <c r="K57" s="46">
        <v>0</v>
      </c>
      <c r="L57" s="46">
        <v>0</v>
      </c>
      <c r="M57" s="46">
        <v>103794</v>
      </c>
      <c r="N57" s="46">
        <f t="shared" si="12"/>
        <v>1475947</v>
      </c>
      <c r="O57" s="47">
        <f t="shared" si="8"/>
        <v>253.68631832244759</v>
      </c>
      <c r="P57" s="9"/>
    </row>
    <row r="58" spans="1:119" ht="15.75">
      <c r="A58" s="29" t="s">
        <v>35</v>
      </c>
      <c r="B58" s="30"/>
      <c r="C58" s="31"/>
      <c r="D58" s="32">
        <f t="shared" ref="D58:M58" si="13">SUM(D59:D60)</f>
        <v>2008328</v>
      </c>
      <c r="E58" s="32">
        <f t="shared" si="13"/>
        <v>199300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558948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2766576</v>
      </c>
      <c r="O58" s="45">
        <f t="shared" si="8"/>
        <v>475.52011000343759</v>
      </c>
      <c r="P58" s="9"/>
    </row>
    <row r="59" spans="1:119">
      <c r="A59" s="12"/>
      <c r="B59" s="25">
        <v>381</v>
      </c>
      <c r="C59" s="20" t="s">
        <v>61</v>
      </c>
      <c r="D59" s="46">
        <v>1008328</v>
      </c>
      <c r="E59" s="46">
        <v>199300</v>
      </c>
      <c r="F59" s="46">
        <v>0</v>
      </c>
      <c r="G59" s="46">
        <v>0</v>
      </c>
      <c r="H59" s="46">
        <v>0</v>
      </c>
      <c r="I59" s="46">
        <v>558948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1766576</v>
      </c>
      <c r="O59" s="47">
        <f t="shared" si="8"/>
        <v>303.63973874183569</v>
      </c>
      <c r="P59" s="9"/>
    </row>
    <row r="60" spans="1:119" ht="15.75" thickBot="1">
      <c r="A60" s="12"/>
      <c r="B60" s="25">
        <v>382</v>
      </c>
      <c r="C60" s="20" t="s">
        <v>81</v>
      </c>
      <c r="D60" s="46">
        <v>1000000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1000000</v>
      </c>
      <c r="O60" s="47">
        <f t="shared" si="8"/>
        <v>171.88037126160194</v>
      </c>
      <c r="P60" s="9"/>
    </row>
    <row r="61" spans="1:119" ht="16.5" thickBot="1">
      <c r="A61" s="14" t="s">
        <v>47</v>
      </c>
      <c r="B61" s="23"/>
      <c r="C61" s="22"/>
      <c r="D61" s="15">
        <f t="shared" ref="D61:M61" si="14">SUM(D5,D13,D18,D30,D42,D49,D58)</f>
        <v>13841167</v>
      </c>
      <c r="E61" s="15">
        <f t="shared" si="14"/>
        <v>2094939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16055516</v>
      </c>
      <c r="J61" s="15">
        <f t="shared" si="14"/>
        <v>0</v>
      </c>
      <c r="K61" s="15">
        <f t="shared" si="14"/>
        <v>568461</v>
      </c>
      <c r="L61" s="15">
        <f t="shared" si="14"/>
        <v>0</v>
      </c>
      <c r="M61" s="15">
        <f t="shared" si="14"/>
        <v>1362910</v>
      </c>
      <c r="N61" s="15">
        <f>SUM(D61:M61)</f>
        <v>33922993</v>
      </c>
      <c r="O61" s="38">
        <f t="shared" si="8"/>
        <v>5830.6966311447231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129</v>
      </c>
      <c r="M63" s="51"/>
      <c r="N63" s="51"/>
      <c r="O63" s="43">
        <v>5818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2405022</v>
      </c>
      <c r="E5" s="27">
        <f t="shared" si="0"/>
        <v>637413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3042435</v>
      </c>
      <c r="O5" s="33">
        <f t="shared" ref="O5:O36" si="1">(N5/O$65)</f>
        <v>521.67952674897117</v>
      </c>
      <c r="P5" s="6"/>
    </row>
    <row r="6" spans="1:133">
      <c r="A6" s="12"/>
      <c r="B6" s="25">
        <v>311</v>
      </c>
      <c r="C6" s="20" t="s">
        <v>2</v>
      </c>
      <c r="D6" s="46">
        <v>1313281</v>
      </c>
      <c r="E6" s="46">
        <v>637413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1950694</v>
      </c>
      <c r="O6" s="47">
        <f t="shared" si="1"/>
        <v>334.48113854595334</v>
      </c>
      <c r="P6" s="9"/>
    </row>
    <row r="7" spans="1:133">
      <c r="A7" s="12"/>
      <c r="B7" s="25">
        <v>312.10000000000002</v>
      </c>
      <c r="C7" s="20" t="s">
        <v>10</v>
      </c>
      <c r="D7" s="46">
        <v>255638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255638</v>
      </c>
      <c r="O7" s="47">
        <f t="shared" si="1"/>
        <v>43.833676268861453</v>
      </c>
      <c r="P7" s="9"/>
    </row>
    <row r="8" spans="1:133">
      <c r="A8" s="12"/>
      <c r="B8" s="25">
        <v>314.10000000000002</v>
      </c>
      <c r="C8" s="20" t="s">
        <v>11</v>
      </c>
      <c r="D8" s="46">
        <v>374695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374695</v>
      </c>
      <c r="O8" s="47">
        <f t="shared" si="1"/>
        <v>64.248113854595331</v>
      </c>
      <c r="P8" s="9"/>
    </row>
    <row r="9" spans="1:133">
      <c r="A9" s="12"/>
      <c r="B9" s="25">
        <v>314.3</v>
      </c>
      <c r="C9" s="20" t="s">
        <v>12</v>
      </c>
      <c r="D9" s="46">
        <v>56253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56253</v>
      </c>
      <c r="O9" s="47">
        <f t="shared" si="1"/>
        <v>9.6455761316872426</v>
      </c>
      <c r="P9" s="9"/>
    </row>
    <row r="10" spans="1:133">
      <c r="A10" s="12"/>
      <c r="B10" s="25">
        <v>314.39999999999998</v>
      </c>
      <c r="C10" s="20" t="s">
        <v>14</v>
      </c>
      <c r="D10" s="46">
        <v>42035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42035</v>
      </c>
      <c r="O10" s="47">
        <f t="shared" si="1"/>
        <v>7.2076474622770919</v>
      </c>
      <c r="P10" s="9"/>
    </row>
    <row r="11" spans="1:133">
      <c r="A11" s="12"/>
      <c r="B11" s="25">
        <v>315</v>
      </c>
      <c r="C11" s="20" t="s">
        <v>106</v>
      </c>
      <c r="D11" s="46">
        <v>298398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298398</v>
      </c>
      <c r="O11" s="47">
        <f t="shared" si="1"/>
        <v>51.165637860082306</v>
      </c>
      <c r="P11" s="9"/>
    </row>
    <row r="12" spans="1:133">
      <c r="A12" s="12"/>
      <c r="B12" s="25">
        <v>316</v>
      </c>
      <c r="C12" s="20" t="s">
        <v>107</v>
      </c>
      <c r="D12" s="46">
        <v>64722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64722</v>
      </c>
      <c r="O12" s="47">
        <f t="shared" si="1"/>
        <v>11.097736625514404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372015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567889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939904</v>
      </c>
      <c r="O13" s="45">
        <f t="shared" si="1"/>
        <v>161.16323731138547</v>
      </c>
      <c r="P13" s="10"/>
    </row>
    <row r="14" spans="1:133">
      <c r="A14" s="12"/>
      <c r="B14" s="25">
        <v>323.10000000000002</v>
      </c>
      <c r="C14" s="20" t="s">
        <v>17</v>
      </c>
      <c r="D14" s="46">
        <v>349323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349323</v>
      </c>
      <c r="O14" s="47">
        <f t="shared" si="1"/>
        <v>59.897633744855966</v>
      </c>
      <c r="P14" s="9"/>
    </row>
    <row r="15" spans="1:133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37345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37345</v>
      </c>
      <c r="O15" s="47">
        <f t="shared" si="1"/>
        <v>6.4034636488340189</v>
      </c>
      <c r="P15" s="9"/>
    </row>
    <row r="16" spans="1:133">
      <c r="A16" s="12"/>
      <c r="B16" s="25">
        <v>324.22000000000003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530544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530544</v>
      </c>
      <c r="O16" s="47">
        <f t="shared" si="1"/>
        <v>90.971193415637856</v>
      </c>
      <c r="P16" s="9"/>
    </row>
    <row r="17" spans="1:16">
      <c r="A17" s="12"/>
      <c r="B17" s="25">
        <v>329</v>
      </c>
      <c r="C17" s="20" t="s">
        <v>19</v>
      </c>
      <c r="D17" s="46">
        <v>22692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22692</v>
      </c>
      <c r="O17" s="47">
        <f t="shared" si="1"/>
        <v>3.8909465020576133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SUM(D19:D30)</f>
        <v>2032205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15502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2047707</v>
      </c>
      <c r="O18" s="45">
        <f t="shared" si="1"/>
        <v>351.11574074074076</v>
      </c>
      <c r="P18" s="10"/>
    </row>
    <row r="19" spans="1:16">
      <c r="A19" s="12"/>
      <c r="B19" s="25">
        <v>331.1</v>
      </c>
      <c r="C19" s="20" t="s">
        <v>20</v>
      </c>
      <c r="D19" s="46">
        <v>1118314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1118314</v>
      </c>
      <c r="O19" s="47">
        <f t="shared" si="1"/>
        <v>191.75480109739368</v>
      </c>
      <c r="P19" s="9"/>
    </row>
    <row r="20" spans="1:16">
      <c r="A20" s="12"/>
      <c r="B20" s="25">
        <v>334.1</v>
      </c>
      <c r="C20" s="20" t="s">
        <v>22</v>
      </c>
      <c r="D20" s="46">
        <v>100032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100032</v>
      </c>
      <c r="O20" s="47">
        <f t="shared" si="1"/>
        <v>17.152263374485596</v>
      </c>
      <c r="P20" s="9"/>
    </row>
    <row r="21" spans="1:16">
      <c r="A21" s="12"/>
      <c r="B21" s="25">
        <v>334.2</v>
      </c>
      <c r="C21" s="20" t="s">
        <v>92</v>
      </c>
      <c r="D21" s="46">
        <v>19871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19871</v>
      </c>
      <c r="O21" s="47">
        <f t="shared" si="1"/>
        <v>3.4072359396433471</v>
      </c>
      <c r="P21" s="9"/>
    </row>
    <row r="22" spans="1:16">
      <c r="A22" s="12"/>
      <c r="B22" s="25">
        <v>335.12</v>
      </c>
      <c r="C22" s="20" t="s">
        <v>109</v>
      </c>
      <c r="D22" s="46">
        <v>202570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202570</v>
      </c>
      <c r="O22" s="47">
        <f t="shared" si="1"/>
        <v>34.734224965706446</v>
      </c>
      <c r="P22" s="9"/>
    </row>
    <row r="23" spans="1:16">
      <c r="A23" s="12"/>
      <c r="B23" s="25">
        <v>335.15</v>
      </c>
      <c r="C23" s="20" t="s">
        <v>110</v>
      </c>
      <c r="D23" s="46">
        <v>6239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6239</v>
      </c>
      <c r="O23" s="47">
        <f t="shared" si="1"/>
        <v>1.0697873799725652</v>
      </c>
      <c r="P23" s="9"/>
    </row>
    <row r="24" spans="1:16">
      <c r="A24" s="12"/>
      <c r="B24" s="25">
        <v>335.18</v>
      </c>
      <c r="C24" s="20" t="s">
        <v>111</v>
      </c>
      <c r="D24" s="46">
        <v>267036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267036</v>
      </c>
      <c r="O24" s="47">
        <f t="shared" si="1"/>
        <v>45.788065843621396</v>
      </c>
      <c r="P24" s="9"/>
    </row>
    <row r="25" spans="1:16">
      <c r="A25" s="12"/>
      <c r="B25" s="25">
        <v>335.19</v>
      </c>
      <c r="C25" s="20" t="s">
        <v>112</v>
      </c>
      <c r="D25" s="46">
        <v>3744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3744</v>
      </c>
      <c r="O25" s="47">
        <f t="shared" si="1"/>
        <v>0.64197530864197527</v>
      </c>
      <c r="P25" s="9"/>
    </row>
    <row r="26" spans="1:16">
      <c r="A26" s="12"/>
      <c r="B26" s="25">
        <v>335.22</v>
      </c>
      <c r="C26" s="20" t="s">
        <v>125</v>
      </c>
      <c r="D26" s="46">
        <v>25845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25845</v>
      </c>
      <c r="O26" s="47">
        <f t="shared" si="1"/>
        <v>4.431584362139918</v>
      </c>
      <c r="P26" s="9"/>
    </row>
    <row r="27" spans="1:16">
      <c r="A27" s="12"/>
      <c r="B27" s="25">
        <v>337.2</v>
      </c>
      <c r="C27" s="20" t="s">
        <v>27</v>
      </c>
      <c r="D27" s="46">
        <v>59746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59746</v>
      </c>
      <c r="O27" s="47">
        <f t="shared" si="1"/>
        <v>10.244513031550069</v>
      </c>
      <c r="P27" s="9"/>
    </row>
    <row r="28" spans="1:16">
      <c r="A28" s="12"/>
      <c r="B28" s="25">
        <v>337.3</v>
      </c>
      <c r="C28" s="20" t="s">
        <v>118</v>
      </c>
      <c r="D28" s="46">
        <v>23765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23765</v>
      </c>
      <c r="O28" s="47">
        <f t="shared" si="1"/>
        <v>4.0749314128943759</v>
      </c>
      <c r="P28" s="9"/>
    </row>
    <row r="29" spans="1:16">
      <c r="A29" s="12"/>
      <c r="B29" s="25">
        <v>337.5</v>
      </c>
      <c r="C29" s="20" t="s">
        <v>119</v>
      </c>
      <c r="D29" s="46">
        <v>149108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149108</v>
      </c>
      <c r="O29" s="47">
        <f t="shared" si="1"/>
        <v>25.567215363511661</v>
      </c>
      <c r="P29" s="9"/>
    </row>
    <row r="30" spans="1:16">
      <c r="A30" s="12"/>
      <c r="B30" s="25">
        <v>337.9</v>
      </c>
      <c r="C30" s="20" t="s">
        <v>28</v>
      </c>
      <c r="D30" s="46">
        <v>55935</v>
      </c>
      <c r="E30" s="46">
        <v>0</v>
      </c>
      <c r="F30" s="46">
        <v>0</v>
      </c>
      <c r="G30" s="46">
        <v>0</v>
      </c>
      <c r="H30" s="46">
        <v>0</v>
      </c>
      <c r="I30" s="46">
        <v>15502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71437</v>
      </c>
      <c r="O30" s="47">
        <f t="shared" si="1"/>
        <v>12.249142661179699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SUM(D32:D42)</f>
        <v>327605</v>
      </c>
      <c r="E31" s="32">
        <f t="shared" si="6"/>
        <v>953454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13253924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1448245</v>
      </c>
      <c r="N31" s="32">
        <f t="shared" si="4"/>
        <v>15983228</v>
      </c>
      <c r="O31" s="45">
        <f t="shared" si="1"/>
        <v>2740.6083676268863</v>
      </c>
      <c r="P31" s="10"/>
    </row>
    <row r="32" spans="1:16">
      <c r="A32" s="12"/>
      <c r="B32" s="25">
        <v>342.9</v>
      </c>
      <c r="C32" s="20" t="s">
        <v>37</v>
      </c>
      <c r="D32" s="46">
        <v>-4054</v>
      </c>
      <c r="E32" s="46">
        <v>953454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949400</v>
      </c>
      <c r="O32" s="47">
        <f t="shared" si="1"/>
        <v>162.7914951989026</v>
      </c>
      <c r="P32" s="9"/>
    </row>
    <row r="33" spans="1:16">
      <c r="A33" s="12"/>
      <c r="B33" s="25">
        <v>343.2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2594132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2594132</v>
      </c>
      <c r="O33" s="47">
        <f t="shared" si="1"/>
        <v>444.8100137174211</v>
      </c>
      <c r="P33" s="9"/>
    </row>
    <row r="34" spans="1:16">
      <c r="A34" s="12"/>
      <c r="B34" s="25">
        <v>343.3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1222788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1222788</v>
      </c>
      <c r="O34" s="47">
        <f t="shared" si="1"/>
        <v>209.6687242798354</v>
      </c>
      <c r="P34" s="9"/>
    </row>
    <row r="35" spans="1:16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571315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571315</v>
      </c>
      <c r="O35" s="47">
        <f t="shared" si="1"/>
        <v>97.962105624142666</v>
      </c>
      <c r="P35" s="9"/>
    </row>
    <row r="36" spans="1:16">
      <c r="A36" s="12"/>
      <c r="B36" s="25">
        <v>343.5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1064559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1064559</v>
      </c>
      <c r="O36" s="47">
        <f t="shared" si="1"/>
        <v>182.53755144032922</v>
      </c>
      <c r="P36" s="9"/>
    </row>
    <row r="37" spans="1:16">
      <c r="A37" s="12"/>
      <c r="B37" s="25">
        <v>343.6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5334858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5334858</v>
      </c>
      <c r="O37" s="47">
        <f t="shared" ref="O37:O63" si="8">(N37/O$65)</f>
        <v>914.75617283950612</v>
      </c>
      <c r="P37" s="9"/>
    </row>
    <row r="38" spans="1:16">
      <c r="A38" s="12"/>
      <c r="B38" s="25">
        <v>343.7</v>
      </c>
      <c r="C38" s="20" t="s">
        <v>120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234347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234347</v>
      </c>
      <c r="O38" s="47">
        <f t="shared" si="8"/>
        <v>40.182956104252398</v>
      </c>
      <c r="P38" s="9"/>
    </row>
    <row r="39" spans="1:16">
      <c r="A39" s="12"/>
      <c r="B39" s="25">
        <v>343.9</v>
      </c>
      <c r="C39" s="20" t="s">
        <v>42</v>
      </c>
      <c r="D39" s="46">
        <v>35757</v>
      </c>
      <c r="E39" s="46">
        <v>0</v>
      </c>
      <c r="F39" s="46">
        <v>0</v>
      </c>
      <c r="G39" s="46">
        <v>0</v>
      </c>
      <c r="H39" s="46">
        <v>0</v>
      </c>
      <c r="I39" s="46">
        <v>41412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77169</v>
      </c>
      <c r="O39" s="47">
        <f t="shared" si="8"/>
        <v>13.231995884773662</v>
      </c>
      <c r="P39" s="9"/>
    </row>
    <row r="40" spans="1:16">
      <c r="A40" s="12"/>
      <c r="B40" s="25">
        <v>347.2</v>
      </c>
      <c r="C40" s="20" t="s">
        <v>44</v>
      </c>
      <c r="D40" s="46">
        <v>82348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82348</v>
      </c>
      <c r="O40" s="47">
        <f t="shared" si="8"/>
        <v>14.12002743484225</v>
      </c>
      <c r="P40" s="9"/>
    </row>
    <row r="41" spans="1:16">
      <c r="A41" s="12"/>
      <c r="B41" s="25">
        <v>347.9</v>
      </c>
      <c r="C41" s="20" t="s">
        <v>46</v>
      </c>
      <c r="D41" s="46">
        <v>150508</v>
      </c>
      <c r="E41" s="46">
        <v>0</v>
      </c>
      <c r="F41" s="46">
        <v>0</v>
      </c>
      <c r="G41" s="46">
        <v>0</v>
      </c>
      <c r="H41" s="46">
        <v>0</v>
      </c>
      <c r="I41" s="46">
        <v>1578624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1729132</v>
      </c>
      <c r="O41" s="47">
        <f t="shared" si="8"/>
        <v>296.49039780521264</v>
      </c>
      <c r="P41" s="9"/>
    </row>
    <row r="42" spans="1:16">
      <c r="A42" s="12"/>
      <c r="B42" s="25">
        <v>349</v>
      </c>
      <c r="C42" s="20" t="s">
        <v>0</v>
      </c>
      <c r="D42" s="46">
        <v>63046</v>
      </c>
      <c r="E42" s="46">
        <v>0</v>
      </c>
      <c r="F42" s="46">
        <v>0</v>
      </c>
      <c r="G42" s="46">
        <v>0</v>
      </c>
      <c r="H42" s="46">
        <v>0</v>
      </c>
      <c r="I42" s="46">
        <v>611889</v>
      </c>
      <c r="J42" s="46">
        <v>0</v>
      </c>
      <c r="K42" s="46">
        <v>0</v>
      </c>
      <c r="L42" s="46">
        <v>0</v>
      </c>
      <c r="M42" s="46">
        <v>1448245</v>
      </c>
      <c r="N42" s="46">
        <f t="shared" si="7"/>
        <v>2123180</v>
      </c>
      <c r="O42" s="47">
        <f t="shared" si="8"/>
        <v>364.05692729766804</v>
      </c>
      <c r="P42" s="9"/>
    </row>
    <row r="43" spans="1:16" ht="15.75">
      <c r="A43" s="29" t="s">
        <v>34</v>
      </c>
      <c r="B43" s="30"/>
      <c r="C43" s="31"/>
      <c r="D43" s="32">
        <f t="shared" ref="D43:M43" si="9">SUM(D44:D49)</f>
        <v>124519</v>
      </c>
      <c r="E43" s="32">
        <f t="shared" si="9"/>
        <v>15435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1" si="10">SUM(D43:M43)</f>
        <v>139954</v>
      </c>
      <c r="O43" s="45">
        <f t="shared" si="8"/>
        <v>23.997599451303156</v>
      </c>
      <c r="P43" s="10"/>
    </row>
    <row r="44" spans="1:16">
      <c r="A44" s="13"/>
      <c r="B44" s="39">
        <v>351.1</v>
      </c>
      <c r="C44" s="21" t="s">
        <v>49</v>
      </c>
      <c r="D44" s="46">
        <v>52360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52360</v>
      </c>
      <c r="O44" s="47">
        <f t="shared" si="8"/>
        <v>8.978052126200275</v>
      </c>
      <c r="P44" s="9"/>
    </row>
    <row r="45" spans="1:16">
      <c r="A45" s="13"/>
      <c r="B45" s="39">
        <v>351.2</v>
      </c>
      <c r="C45" s="21" t="s">
        <v>50</v>
      </c>
      <c r="D45" s="46">
        <v>6691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6691</v>
      </c>
      <c r="O45" s="47">
        <f t="shared" si="8"/>
        <v>1.1472908093278464</v>
      </c>
      <c r="P45" s="9"/>
    </row>
    <row r="46" spans="1:16">
      <c r="A46" s="13"/>
      <c r="B46" s="39">
        <v>351.5</v>
      </c>
      <c r="C46" s="21" t="s">
        <v>52</v>
      </c>
      <c r="D46" s="46">
        <v>0</v>
      </c>
      <c r="E46" s="46">
        <v>14994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14994</v>
      </c>
      <c r="O46" s="47">
        <f t="shared" si="8"/>
        <v>2.5709876543209877</v>
      </c>
      <c r="P46" s="9"/>
    </row>
    <row r="47" spans="1:16">
      <c r="A47" s="13"/>
      <c r="B47" s="39">
        <v>351.7</v>
      </c>
      <c r="C47" s="21" t="s">
        <v>121</v>
      </c>
      <c r="D47" s="46">
        <v>65063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65063</v>
      </c>
      <c r="O47" s="47">
        <f t="shared" si="8"/>
        <v>11.156207133058984</v>
      </c>
      <c r="P47" s="9"/>
    </row>
    <row r="48" spans="1:16">
      <c r="A48" s="13"/>
      <c r="B48" s="39">
        <v>354</v>
      </c>
      <c r="C48" s="21" t="s">
        <v>53</v>
      </c>
      <c r="D48" s="46">
        <v>405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405</v>
      </c>
      <c r="O48" s="47">
        <f t="shared" si="8"/>
        <v>6.9444444444444448E-2</v>
      </c>
      <c r="P48" s="9"/>
    </row>
    <row r="49" spans="1:119">
      <c r="A49" s="13"/>
      <c r="B49" s="39">
        <v>355</v>
      </c>
      <c r="C49" s="21" t="s">
        <v>126</v>
      </c>
      <c r="D49" s="46">
        <v>0</v>
      </c>
      <c r="E49" s="46">
        <v>441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441</v>
      </c>
      <c r="O49" s="47">
        <f t="shared" si="8"/>
        <v>7.5617283950617287E-2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SUM(D51:D59)</f>
        <v>442275</v>
      </c>
      <c r="E50" s="32">
        <f t="shared" si="11"/>
        <v>4090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492873</v>
      </c>
      <c r="J50" s="32">
        <f t="shared" si="11"/>
        <v>0</v>
      </c>
      <c r="K50" s="32">
        <f t="shared" si="11"/>
        <v>209353</v>
      </c>
      <c r="L50" s="32">
        <f t="shared" si="11"/>
        <v>0</v>
      </c>
      <c r="M50" s="32">
        <f t="shared" si="11"/>
        <v>5646</v>
      </c>
      <c r="N50" s="32">
        <f t="shared" si="10"/>
        <v>1154237</v>
      </c>
      <c r="O50" s="45">
        <f t="shared" si="8"/>
        <v>197.91443758573388</v>
      </c>
      <c r="P50" s="10"/>
    </row>
    <row r="51" spans="1:119">
      <c r="A51" s="12"/>
      <c r="B51" s="25">
        <v>361.1</v>
      </c>
      <c r="C51" s="20" t="s">
        <v>55</v>
      </c>
      <c r="D51" s="46">
        <v>6240</v>
      </c>
      <c r="E51" s="46">
        <v>0</v>
      </c>
      <c r="F51" s="46">
        <v>0</v>
      </c>
      <c r="G51" s="46">
        <v>0</v>
      </c>
      <c r="H51" s="46">
        <v>0</v>
      </c>
      <c r="I51" s="46">
        <v>159043</v>
      </c>
      <c r="J51" s="46">
        <v>0</v>
      </c>
      <c r="K51" s="46">
        <v>-3851</v>
      </c>
      <c r="L51" s="46">
        <v>0</v>
      </c>
      <c r="M51" s="46">
        <v>5646</v>
      </c>
      <c r="N51" s="46">
        <f t="shared" si="10"/>
        <v>167078</v>
      </c>
      <c r="O51" s="47">
        <f t="shared" si="8"/>
        <v>28.648491083676269</v>
      </c>
      <c r="P51" s="9"/>
    </row>
    <row r="52" spans="1:119">
      <c r="A52" s="12"/>
      <c r="B52" s="25">
        <v>361.3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76260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2">SUM(D52:M52)</f>
        <v>76260</v>
      </c>
      <c r="O52" s="47">
        <f t="shared" si="8"/>
        <v>13.076131687242798</v>
      </c>
      <c r="P52" s="9"/>
    </row>
    <row r="53" spans="1:119">
      <c r="A53" s="12"/>
      <c r="B53" s="25">
        <v>362</v>
      </c>
      <c r="C53" s="20" t="s">
        <v>56</v>
      </c>
      <c r="D53" s="46">
        <v>56227</v>
      </c>
      <c r="E53" s="46">
        <v>0</v>
      </c>
      <c r="F53" s="46">
        <v>0</v>
      </c>
      <c r="G53" s="46">
        <v>0</v>
      </c>
      <c r="H53" s="46">
        <v>0</v>
      </c>
      <c r="I53" s="46">
        <v>53914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110141</v>
      </c>
      <c r="O53" s="47">
        <f t="shared" si="8"/>
        <v>18.885631001371742</v>
      </c>
      <c r="P53" s="9"/>
    </row>
    <row r="54" spans="1:119">
      <c r="A54" s="12"/>
      <c r="B54" s="25">
        <v>364</v>
      </c>
      <c r="C54" s="20" t="s">
        <v>114</v>
      </c>
      <c r="D54" s="46">
        <v>30118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30118</v>
      </c>
      <c r="O54" s="47">
        <f t="shared" si="8"/>
        <v>5.1642661179698219</v>
      </c>
      <c r="P54" s="9"/>
    </row>
    <row r="55" spans="1:119">
      <c r="A55" s="12"/>
      <c r="B55" s="25">
        <v>366</v>
      </c>
      <c r="C55" s="20" t="s">
        <v>58</v>
      </c>
      <c r="D55" s="46">
        <v>16362</v>
      </c>
      <c r="E55" s="46">
        <v>0</v>
      </c>
      <c r="F55" s="46">
        <v>0</v>
      </c>
      <c r="G55" s="46">
        <v>0</v>
      </c>
      <c r="H55" s="46">
        <v>0</v>
      </c>
      <c r="I55" s="46">
        <v>13911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30273</v>
      </c>
      <c r="O55" s="47">
        <f t="shared" si="8"/>
        <v>5.1908436213991767</v>
      </c>
      <c r="P55" s="9"/>
    </row>
    <row r="56" spans="1:119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213204</v>
      </c>
      <c r="L56" s="46">
        <v>0</v>
      </c>
      <c r="M56" s="46">
        <v>0</v>
      </c>
      <c r="N56" s="46">
        <f t="shared" si="12"/>
        <v>213204</v>
      </c>
      <c r="O56" s="47">
        <f t="shared" si="8"/>
        <v>36.557613168724281</v>
      </c>
      <c r="P56" s="9"/>
    </row>
    <row r="57" spans="1:119">
      <c r="A57" s="12"/>
      <c r="B57" s="25">
        <v>369.3</v>
      </c>
      <c r="C57" s="20" t="s">
        <v>122</v>
      </c>
      <c r="D57" s="46">
        <v>5798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5798</v>
      </c>
      <c r="O57" s="47">
        <f t="shared" si="8"/>
        <v>0.99417009602194784</v>
      </c>
      <c r="P57" s="9"/>
    </row>
    <row r="58" spans="1:119">
      <c r="A58" s="12"/>
      <c r="B58" s="25">
        <v>369.7</v>
      </c>
      <c r="C58" s="20" t="s">
        <v>93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</v>
      </c>
      <c r="O58" s="47">
        <f t="shared" si="8"/>
        <v>5.1440329218106996E-3</v>
      </c>
      <c r="P58" s="9"/>
    </row>
    <row r="59" spans="1:119">
      <c r="A59" s="12"/>
      <c r="B59" s="25">
        <v>369.9</v>
      </c>
      <c r="C59" s="20" t="s">
        <v>60</v>
      </c>
      <c r="D59" s="46">
        <v>327530</v>
      </c>
      <c r="E59" s="46">
        <v>4090</v>
      </c>
      <c r="F59" s="46">
        <v>0</v>
      </c>
      <c r="G59" s="46">
        <v>0</v>
      </c>
      <c r="H59" s="46">
        <v>0</v>
      </c>
      <c r="I59" s="46">
        <v>189715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521335</v>
      </c>
      <c r="O59" s="47">
        <f t="shared" si="8"/>
        <v>89.392146776406037</v>
      </c>
      <c r="P59" s="9"/>
    </row>
    <row r="60" spans="1:119" ht="15.75">
      <c r="A60" s="29" t="s">
        <v>35</v>
      </c>
      <c r="B60" s="30"/>
      <c r="C60" s="31"/>
      <c r="D60" s="32">
        <f t="shared" ref="D60:M60" si="13">SUM(D61:D62)</f>
        <v>1751032</v>
      </c>
      <c r="E60" s="32">
        <f t="shared" si="13"/>
        <v>206252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429507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2386791</v>
      </c>
      <c r="O60" s="45">
        <f t="shared" si="8"/>
        <v>409.25771604938274</v>
      </c>
      <c r="P60" s="9"/>
    </row>
    <row r="61" spans="1:119">
      <c r="A61" s="12"/>
      <c r="B61" s="25">
        <v>381</v>
      </c>
      <c r="C61" s="20" t="s">
        <v>61</v>
      </c>
      <c r="D61" s="46">
        <v>926032</v>
      </c>
      <c r="E61" s="46">
        <v>206252</v>
      </c>
      <c r="F61" s="46">
        <v>0</v>
      </c>
      <c r="G61" s="46">
        <v>0</v>
      </c>
      <c r="H61" s="46">
        <v>0</v>
      </c>
      <c r="I61" s="46">
        <v>429507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1561791</v>
      </c>
      <c r="O61" s="47">
        <f t="shared" si="8"/>
        <v>267.79681069958849</v>
      </c>
      <c r="P61" s="9"/>
    </row>
    <row r="62" spans="1:119" ht="15.75" thickBot="1">
      <c r="A62" s="12"/>
      <c r="B62" s="25">
        <v>382</v>
      </c>
      <c r="C62" s="20" t="s">
        <v>81</v>
      </c>
      <c r="D62" s="46">
        <v>825000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825000</v>
      </c>
      <c r="O62" s="47">
        <f t="shared" si="8"/>
        <v>141.46090534979425</v>
      </c>
      <c r="P62" s="9"/>
    </row>
    <row r="63" spans="1:119" ht="16.5" thickBot="1">
      <c r="A63" s="14" t="s">
        <v>47</v>
      </c>
      <c r="B63" s="23"/>
      <c r="C63" s="22"/>
      <c r="D63" s="15">
        <f t="shared" ref="D63:M63" si="14">SUM(D5,D13,D18,D31,D43,D50,D60)</f>
        <v>7454673</v>
      </c>
      <c r="E63" s="15">
        <f t="shared" si="14"/>
        <v>1816644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14759695</v>
      </c>
      <c r="J63" s="15">
        <f t="shared" si="14"/>
        <v>0</v>
      </c>
      <c r="K63" s="15">
        <f t="shared" si="14"/>
        <v>209353</v>
      </c>
      <c r="L63" s="15">
        <f t="shared" si="14"/>
        <v>0</v>
      </c>
      <c r="M63" s="15">
        <f t="shared" si="14"/>
        <v>1453891</v>
      </c>
      <c r="N63" s="15">
        <f>SUM(D63:M63)</f>
        <v>25694256</v>
      </c>
      <c r="O63" s="38">
        <f t="shared" si="8"/>
        <v>4405.7366255144034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127</v>
      </c>
      <c r="M65" s="51"/>
      <c r="N65" s="51"/>
      <c r="O65" s="43">
        <v>5832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2259871</v>
      </c>
      <c r="E5" s="27">
        <f t="shared" si="0"/>
        <v>568110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2827981</v>
      </c>
      <c r="O5" s="33">
        <f t="shared" ref="O5:O36" si="1">(N5/O$60)</f>
        <v>485.65704963077451</v>
      </c>
      <c r="P5" s="6"/>
    </row>
    <row r="6" spans="1:133">
      <c r="A6" s="12"/>
      <c r="B6" s="25">
        <v>311</v>
      </c>
      <c r="C6" s="20" t="s">
        <v>2</v>
      </c>
      <c r="D6" s="46">
        <v>1249051</v>
      </c>
      <c r="E6" s="46">
        <v>568110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1817161</v>
      </c>
      <c r="O6" s="47">
        <f t="shared" si="1"/>
        <v>312.06611712175857</v>
      </c>
      <c r="P6" s="9"/>
    </row>
    <row r="7" spans="1:133">
      <c r="A7" s="12"/>
      <c r="B7" s="25">
        <v>312.10000000000002</v>
      </c>
      <c r="C7" s="20" t="s">
        <v>10</v>
      </c>
      <c r="D7" s="46">
        <v>230880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230880</v>
      </c>
      <c r="O7" s="47">
        <f t="shared" si="1"/>
        <v>39.649665121071614</v>
      </c>
      <c r="P7" s="9"/>
    </row>
    <row r="8" spans="1:133">
      <c r="A8" s="12"/>
      <c r="B8" s="25">
        <v>314.10000000000002</v>
      </c>
      <c r="C8" s="20" t="s">
        <v>11</v>
      </c>
      <c r="D8" s="46">
        <v>356121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356121</v>
      </c>
      <c r="O8" s="47">
        <f t="shared" si="1"/>
        <v>61.157650695517773</v>
      </c>
      <c r="P8" s="9"/>
    </row>
    <row r="9" spans="1:133">
      <c r="A9" s="12"/>
      <c r="B9" s="25">
        <v>314.3</v>
      </c>
      <c r="C9" s="20" t="s">
        <v>12</v>
      </c>
      <c r="D9" s="46">
        <v>50144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50144</v>
      </c>
      <c r="O9" s="47">
        <f t="shared" si="1"/>
        <v>8.6113687102867935</v>
      </c>
      <c r="P9" s="9"/>
    </row>
    <row r="10" spans="1:133">
      <c r="A10" s="12"/>
      <c r="B10" s="25">
        <v>314.39999999999998</v>
      </c>
      <c r="C10" s="20" t="s">
        <v>14</v>
      </c>
      <c r="D10" s="46">
        <v>44267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44267</v>
      </c>
      <c r="O10" s="47">
        <f t="shared" si="1"/>
        <v>7.602095139962219</v>
      </c>
      <c r="P10" s="9"/>
    </row>
    <row r="11" spans="1:133">
      <c r="A11" s="12"/>
      <c r="B11" s="25">
        <v>315</v>
      </c>
      <c r="C11" s="20" t="s">
        <v>106</v>
      </c>
      <c r="D11" s="46">
        <v>278448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278448</v>
      </c>
      <c r="O11" s="47">
        <f t="shared" si="1"/>
        <v>47.818650180319423</v>
      </c>
      <c r="P11" s="9"/>
    </row>
    <row r="12" spans="1:133">
      <c r="A12" s="12"/>
      <c r="B12" s="25">
        <v>316</v>
      </c>
      <c r="C12" s="20" t="s">
        <v>107</v>
      </c>
      <c r="D12" s="46">
        <v>50960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50960</v>
      </c>
      <c r="O12" s="47">
        <f t="shared" si="1"/>
        <v>8.7515026618581491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341579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542429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884008</v>
      </c>
      <c r="O13" s="45">
        <f t="shared" si="1"/>
        <v>151.8131547312382</v>
      </c>
      <c r="P13" s="10"/>
    </row>
    <row r="14" spans="1:133">
      <c r="A14" s="12"/>
      <c r="B14" s="25">
        <v>323.10000000000002</v>
      </c>
      <c r="C14" s="20" t="s">
        <v>17</v>
      </c>
      <c r="D14" s="46">
        <v>327993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327993</v>
      </c>
      <c r="O14" s="47">
        <f t="shared" si="1"/>
        <v>56.327150953116949</v>
      </c>
      <c r="P14" s="9"/>
    </row>
    <row r="15" spans="1:133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35180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35180</v>
      </c>
      <c r="O15" s="47">
        <f t="shared" si="1"/>
        <v>6.0415593336767985</v>
      </c>
      <c r="P15" s="9"/>
    </row>
    <row r="16" spans="1:133">
      <c r="A16" s="12"/>
      <c r="B16" s="25">
        <v>324.22000000000003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507249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507249</v>
      </c>
      <c r="O16" s="47">
        <f t="shared" si="1"/>
        <v>87.111282843894898</v>
      </c>
      <c r="P16" s="9"/>
    </row>
    <row r="17" spans="1:16">
      <c r="A17" s="12"/>
      <c r="B17" s="25">
        <v>329</v>
      </c>
      <c r="C17" s="20" t="s">
        <v>19</v>
      </c>
      <c r="D17" s="46">
        <v>13586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13586</v>
      </c>
      <c r="O17" s="47">
        <f t="shared" si="1"/>
        <v>2.3331616005495448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SUM(D19:D29)</f>
        <v>2499787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2499787</v>
      </c>
      <c r="O18" s="45">
        <f t="shared" si="1"/>
        <v>429.29538038811609</v>
      </c>
      <c r="P18" s="10"/>
    </row>
    <row r="19" spans="1:16">
      <c r="A19" s="12"/>
      <c r="B19" s="25">
        <v>331.1</v>
      </c>
      <c r="C19" s="20" t="s">
        <v>20</v>
      </c>
      <c r="D19" s="46">
        <v>1609101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1609101</v>
      </c>
      <c r="O19" s="47">
        <f t="shared" si="1"/>
        <v>276.33539412673878</v>
      </c>
      <c r="P19" s="9"/>
    </row>
    <row r="20" spans="1:16">
      <c r="A20" s="12"/>
      <c r="B20" s="25">
        <v>334.1</v>
      </c>
      <c r="C20" s="20" t="s">
        <v>22</v>
      </c>
      <c r="D20" s="46">
        <v>132200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132200</v>
      </c>
      <c r="O20" s="47">
        <f t="shared" si="1"/>
        <v>22.703074016829813</v>
      </c>
      <c r="P20" s="9"/>
    </row>
    <row r="21" spans="1:16">
      <c r="A21" s="12"/>
      <c r="B21" s="25">
        <v>334.2</v>
      </c>
      <c r="C21" s="20" t="s">
        <v>92</v>
      </c>
      <c r="D21" s="46">
        <v>57049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57049</v>
      </c>
      <c r="O21" s="47">
        <f t="shared" si="1"/>
        <v>9.7971835823458697</v>
      </c>
      <c r="P21" s="9"/>
    </row>
    <row r="22" spans="1:16">
      <c r="A22" s="12"/>
      <c r="B22" s="25">
        <v>335.12</v>
      </c>
      <c r="C22" s="20" t="s">
        <v>109</v>
      </c>
      <c r="D22" s="46">
        <v>185136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185136</v>
      </c>
      <c r="O22" s="47">
        <f t="shared" si="1"/>
        <v>31.793920659453889</v>
      </c>
      <c r="P22" s="9"/>
    </row>
    <row r="23" spans="1:16">
      <c r="A23" s="12"/>
      <c r="B23" s="25">
        <v>335.15</v>
      </c>
      <c r="C23" s="20" t="s">
        <v>110</v>
      </c>
      <c r="D23" s="46">
        <v>5592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5592</v>
      </c>
      <c r="O23" s="47">
        <f t="shared" si="1"/>
        <v>0.96032972694487373</v>
      </c>
      <c r="P23" s="9"/>
    </row>
    <row r="24" spans="1:16">
      <c r="A24" s="12"/>
      <c r="B24" s="25">
        <v>335.18</v>
      </c>
      <c r="C24" s="20" t="s">
        <v>111</v>
      </c>
      <c r="D24" s="46">
        <v>257316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257316</v>
      </c>
      <c r="O24" s="47">
        <f t="shared" si="1"/>
        <v>44.189592993302419</v>
      </c>
      <c r="P24" s="9"/>
    </row>
    <row r="25" spans="1:16">
      <c r="A25" s="12"/>
      <c r="B25" s="25">
        <v>335.19</v>
      </c>
      <c r="C25" s="20" t="s">
        <v>112</v>
      </c>
      <c r="D25" s="46">
        <v>7024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7024</v>
      </c>
      <c r="O25" s="47">
        <f t="shared" si="1"/>
        <v>1.2062510733298988</v>
      </c>
      <c r="P25" s="9"/>
    </row>
    <row r="26" spans="1:16">
      <c r="A26" s="12"/>
      <c r="B26" s="25">
        <v>337.2</v>
      </c>
      <c r="C26" s="20" t="s">
        <v>27</v>
      </c>
      <c r="D26" s="46">
        <v>59866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59866</v>
      </c>
      <c r="O26" s="47">
        <f t="shared" si="1"/>
        <v>10.280954834277864</v>
      </c>
      <c r="P26" s="9"/>
    </row>
    <row r="27" spans="1:16">
      <c r="A27" s="12"/>
      <c r="B27" s="25">
        <v>337.3</v>
      </c>
      <c r="C27" s="20" t="s">
        <v>118</v>
      </c>
      <c r="D27" s="46">
        <v>17027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17027</v>
      </c>
      <c r="O27" s="47">
        <f t="shared" si="1"/>
        <v>2.924094109565516</v>
      </c>
      <c r="P27" s="9"/>
    </row>
    <row r="28" spans="1:16">
      <c r="A28" s="12"/>
      <c r="B28" s="25">
        <v>337.5</v>
      </c>
      <c r="C28" s="20" t="s">
        <v>119</v>
      </c>
      <c r="D28" s="46">
        <v>113541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113541</v>
      </c>
      <c r="O28" s="47">
        <f t="shared" si="1"/>
        <v>19.498712004121586</v>
      </c>
      <c r="P28" s="9"/>
    </row>
    <row r="29" spans="1:16">
      <c r="A29" s="12"/>
      <c r="B29" s="25">
        <v>337.9</v>
      </c>
      <c r="C29" s="20" t="s">
        <v>28</v>
      </c>
      <c r="D29" s="46">
        <v>55935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55935</v>
      </c>
      <c r="O29" s="47">
        <f t="shared" si="1"/>
        <v>9.6058732612055646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SUM(D31:D39)</f>
        <v>342093</v>
      </c>
      <c r="E30" s="32">
        <f t="shared" si="6"/>
        <v>731137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12902958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13976188</v>
      </c>
      <c r="O30" s="45">
        <f t="shared" si="1"/>
        <v>2400.169671990383</v>
      </c>
      <c r="P30" s="10"/>
    </row>
    <row r="31" spans="1:16">
      <c r="A31" s="12"/>
      <c r="B31" s="25">
        <v>342.9</v>
      </c>
      <c r="C31" s="20" t="s">
        <v>37</v>
      </c>
      <c r="D31" s="46">
        <v>30034</v>
      </c>
      <c r="E31" s="46">
        <v>731137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761171</v>
      </c>
      <c r="O31" s="47">
        <f t="shared" si="1"/>
        <v>130.71801476901942</v>
      </c>
      <c r="P31" s="9"/>
    </row>
    <row r="32" spans="1:16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2515805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2515805</v>
      </c>
      <c r="O32" s="47">
        <f t="shared" si="1"/>
        <v>432.04619611883908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536324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536324</v>
      </c>
      <c r="O33" s="47">
        <f t="shared" si="1"/>
        <v>92.104413532543361</v>
      </c>
      <c r="P33" s="9"/>
    </row>
    <row r="34" spans="1:16">
      <c r="A34" s="12"/>
      <c r="B34" s="25">
        <v>343.6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7204470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7204470</v>
      </c>
      <c r="O34" s="47">
        <f t="shared" si="1"/>
        <v>1237.2436888201958</v>
      </c>
      <c r="P34" s="9"/>
    </row>
    <row r="35" spans="1:16">
      <c r="A35" s="12"/>
      <c r="B35" s="25">
        <v>343.7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205282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205282</v>
      </c>
      <c r="O35" s="47">
        <f t="shared" si="1"/>
        <v>35.253649321655502</v>
      </c>
      <c r="P35" s="9"/>
    </row>
    <row r="36" spans="1:16">
      <c r="A36" s="12"/>
      <c r="B36" s="25">
        <v>343.9</v>
      </c>
      <c r="C36" s="20" t="s">
        <v>42</v>
      </c>
      <c r="D36" s="46">
        <v>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960</v>
      </c>
      <c r="O36" s="47">
        <f t="shared" si="1"/>
        <v>0.1648634724368882</v>
      </c>
      <c r="P36" s="9"/>
    </row>
    <row r="37" spans="1:16">
      <c r="A37" s="12"/>
      <c r="B37" s="25">
        <v>347.2</v>
      </c>
      <c r="C37" s="20" t="s">
        <v>44</v>
      </c>
      <c r="D37" s="46">
        <v>69098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69098</v>
      </c>
      <c r="O37" s="47">
        <f t="shared" ref="O37:O58" si="8">(N37/O$60)</f>
        <v>11.866391894212605</v>
      </c>
      <c r="P37" s="9"/>
    </row>
    <row r="38" spans="1:16">
      <c r="A38" s="12"/>
      <c r="B38" s="25">
        <v>347.9</v>
      </c>
      <c r="C38" s="20" t="s">
        <v>46</v>
      </c>
      <c r="D38" s="46">
        <v>165810</v>
      </c>
      <c r="E38" s="46">
        <v>0</v>
      </c>
      <c r="F38" s="46">
        <v>0</v>
      </c>
      <c r="G38" s="46">
        <v>0</v>
      </c>
      <c r="H38" s="46">
        <v>0</v>
      </c>
      <c r="I38" s="46">
        <v>1805228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1971038</v>
      </c>
      <c r="O38" s="47">
        <f t="shared" si="8"/>
        <v>338.49184269277004</v>
      </c>
      <c r="P38" s="9"/>
    </row>
    <row r="39" spans="1:16">
      <c r="A39" s="12"/>
      <c r="B39" s="25">
        <v>349</v>
      </c>
      <c r="C39" s="20" t="s">
        <v>0</v>
      </c>
      <c r="D39" s="46">
        <v>76191</v>
      </c>
      <c r="E39" s="46">
        <v>0</v>
      </c>
      <c r="F39" s="46">
        <v>0</v>
      </c>
      <c r="G39" s="46">
        <v>0</v>
      </c>
      <c r="H39" s="46">
        <v>0</v>
      </c>
      <c r="I39" s="46">
        <v>635849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712040</v>
      </c>
      <c r="O39" s="47">
        <f t="shared" si="8"/>
        <v>122.28061136871028</v>
      </c>
      <c r="P39" s="9"/>
    </row>
    <row r="40" spans="1:16" ht="15.75">
      <c r="A40" s="29" t="s">
        <v>34</v>
      </c>
      <c r="B40" s="30"/>
      <c r="C40" s="31"/>
      <c r="D40" s="32">
        <f t="shared" ref="D40:M40" si="9">SUM(D41:D45)</f>
        <v>171547</v>
      </c>
      <c r="E40" s="32">
        <f t="shared" si="9"/>
        <v>18564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7" si="10">SUM(D40:M40)</f>
        <v>190111</v>
      </c>
      <c r="O40" s="45">
        <f t="shared" si="8"/>
        <v>32.648291258801308</v>
      </c>
      <c r="P40" s="10"/>
    </row>
    <row r="41" spans="1:16">
      <c r="A41" s="13"/>
      <c r="B41" s="39">
        <v>351.1</v>
      </c>
      <c r="C41" s="21" t="s">
        <v>49</v>
      </c>
      <c r="D41" s="46">
        <v>97695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97695</v>
      </c>
      <c r="O41" s="47">
        <f t="shared" si="8"/>
        <v>16.7774343122102</v>
      </c>
      <c r="P41" s="9"/>
    </row>
    <row r="42" spans="1:16">
      <c r="A42" s="13"/>
      <c r="B42" s="39">
        <v>351.2</v>
      </c>
      <c r="C42" s="21" t="s">
        <v>50</v>
      </c>
      <c r="D42" s="46">
        <v>8409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8409</v>
      </c>
      <c r="O42" s="47">
        <f t="shared" si="8"/>
        <v>1.4441009788768675</v>
      </c>
      <c r="P42" s="9"/>
    </row>
    <row r="43" spans="1:16">
      <c r="A43" s="13"/>
      <c r="B43" s="39">
        <v>351.5</v>
      </c>
      <c r="C43" s="21" t="s">
        <v>52</v>
      </c>
      <c r="D43" s="46">
        <v>0</v>
      </c>
      <c r="E43" s="46">
        <v>18564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18564</v>
      </c>
      <c r="O43" s="47">
        <f t="shared" si="8"/>
        <v>3.1880473982483255</v>
      </c>
      <c r="P43" s="9"/>
    </row>
    <row r="44" spans="1:16">
      <c r="A44" s="13"/>
      <c r="B44" s="39">
        <v>351.7</v>
      </c>
      <c r="C44" s="21" t="s">
        <v>121</v>
      </c>
      <c r="D44" s="46">
        <v>65063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65063</v>
      </c>
      <c r="O44" s="47">
        <f t="shared" si="8"/>
        <v>11.173450111626309</v>
      </c>
      <c r="P44" s="9"/>
    </row>
    <row r="45" spans="1:16">
      <c r="A45" s="13"/>
      <c r="B45" s="39">
        <v>354</v>
      </c>
      <c r="C45" s="21" t="s">
        <v>53</v>
      </c>
      <c r="D45" s="46">
        <v>380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380</v>
      </c>
      <c r="O45" s="47">
        <f t="shared" si="8"/>
        <v>6.5258457839601575E-2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371991</v>
      </c>
      <c r="E46" s="32">
        <f t="shared" si="11"/>
        <v>1350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353189</v>
      </c>
      <c r="J46" s="32">
        <f t="shared" si="11"/>
        <v>0</v>
      </c>
      <c r="K46" s="32">
        <f t="shared" si="11"/>
        <v>563063</v>
      </c>
      <c r="L46" s="32">
        <f t="shared" si="11"/>
        <v>0</v>
      </c>
      <c r="M46" s="32">
        <f t="shared" si="11"/>
        <v>1143560</v>
      </c>
      <c r="N46" s="32">
        <f t="shared" si="10"/>
        <v>2433153</v>
      </c>
      <c r="O46" s="45">
        <f t="shared" si="8"/>
        <v>417.85213807315819</v>
      </c>
      <c r="P46" s="10"/>
    </row>
    <row r="47" spans="1:16">
      <c r="A47" s="12"/>
      <c r="B47" s="25">
        <v>361.1</v>
      </c>
      <c r="C47" s="20" t="s">
        <v>55</v>
      </c>
      <c r="D47" s="46">
        <v>11844</v>
      </c>
      <c r="E47" s="46">
        <v>0</v>
      </c>
      <c r="F47" s="46">
        <v>0</v>
      </c>
      <c r="G47" s="46">
        <v>0</v>
      </c>
      <c r="H47" s="46">
        <v>0</v>
      </c>
      <c r="I47" s="46">
        <v>212798</v>
      </c>
      <c r="J47" s="46">
        <v>0</v>
      </c>
      <c r="K47" s="46">
        <v>283677</v>
      </c>
      <c r="L47" s="46">
        <v>0</v>
      </c>
      <c r="M47" s="46">
        <v>0</v>
      </c>
      <c r="N47" s="46">
        <f t="shared" si="10"/>
        <v>508319</v>
      </c>
      <c r="O47" s="47">
        <f t="shared" si="8"/>
        <v>87.295036922548519</v>
      </c>
      <c r="P47" s="9"/>
    </row>
    <row r="48" spans="1:16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70728</v>
      </c>
      <c r="N48" s="46">
        <f t="shared" ref="N48:N54" si="12">SUM(D48:M48)</f>
        <v>70728</v>
      </c>
      <c r="O48" s="47">
        <f t="shared" si="8"/>
        <v>12.146316331787737</v>
      </c>
      <c r="P48" s="9"/>
    </row>
    <row r="49" spans="1:119">
      <c r="A49" s="12"/>
      <c r="B49" s="25">
        <v>362</v>
      </c>
      <c r="C49" s="20" t="s">
        <v>56</v>
      </c>
      <c r="D49" s="46">
        <v>144170</v>
      </c>
      <c r="E49" s="46">
        <v>0</v>
      </c>
      <c r="F49" s="46">
        <v>0</v>
      </c>
      <c r="G49" s="46">
        <v>0</v>
      </c>
      <c r="H49" s="46">
        <v>0</v>
      </c>
      <c r="I49" s="46">
        <v>53914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198084</v>
      </c>
      <c r="O49" s="47">
        <f t="shared" si="8"/>
        <v>34.017516743946416</v>
      </c>
      <c r="P49" s="9"/>
    </row>
    <row r="50" spans="1:119">
      <c r="A50" s="12"/>
      <c r="B50" s="25">
        <v>364</v>
      </c>
      <c r="C50" s="20" t="s">
        <v>114</v>
      </c>
      <c r="D50" s="46">
        <v>1384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1384</v>
      </c>
      <c r="O50" s="47">
        <f t="shared" si="8"/>
        <v>0.23767817276318048</v>
      </c>
      <c r="P50" s="9"/>
    </row>
    <row r="51" spans="1:119">
      <c r="A51" s="12"/>
      <c r="B51" s="25">
        <v>366</v>
      </c>
      <c r="C51" s="20" t="s">
        <v>58</v>
      </c>
      <c r="D51" s="46">
        <v>52541</v>
      </c>
      <c r="E51" s="46">
        <v>1350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53891</v>
      </c>
      <c r="O51" s="47">
        <f t="shared" si="8"/>
        <v>9.2548514511420237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279386</v>
      </c>
      <c r="L52" s="46">
        <v>0</v>
      </c>
      <c r="M52" s="46">
        <v>0</v>
      </c>
      <c r="N52" s="46">
        <f t="shared" si="12"/>
        <v>279386</v>
      </c>
      <c r="O52" s="47">
        <f t="shared" si="8"/>
        <v>47.979735531512965</v>
      </c>
      <c r="P52" s="9"/>
    </row>
    <row r="53" spans="1:119">
      <c r="A53" s="12"/>
      <c r="B53" s="25">
        <v>369.3</v>
      </c>
      <c r="C53" s="20" t="s">
        <v>122</v>
      </c>
      <c r="D53" s="46">
        <v>45202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45202</v>
      </c>
      <c r="O53" s="47">
        <f t="shared" si="8"/>
        <v>7.762665292804396</v>
      </c>
      <c r="P53" s="9"/>
    </row>
    <row r="54" spans="1:119">
      <c r="A54" s="12"/>
      <c r="B54" s="25">
        <v>369.9</v>
      </c>
      <c r="C54" s="20" t="s">
        <v>60</v>
      </c>
      <c r="D54" s="46">
        <v>116850</v>
      </c>
      <c r="E54" s="46">
        <v>0</v>
      </c>
      <c r="F54" s="46">
        <v>0</v>
      </c>
      <c r="G54" s="46">
        <v>0</v>
      </c>
      <c r="H54" s="46">
        <v>0</v>
      </c>
      <c r="I54" s="46">
        <v>86477</v>
      </c>
      <c r="J54" s="46">
        <v>0</v>
      </c>
      <c r="K54" s="46">
        <v>0</v>
      </c>
      <c r="L54" s="46">
        <v>0</v>
      </c>
      <c r="M54" s="46">
        <v>1072832</v>
      </c>
      <c r="N54" s="46">
        <f t="shared" si="12"/>
        <v>1276159</v>
      </c>
      <c r="O54" s="47">
        <f t="shared" si="8"/>
        <v>219.15833762665292</v>
      </c>
      <c r="P54" s="9"/>
    </row>
    <row r="55" spans="1:119" ht="15.75">
      <c r="A55" s="29" t="s">
        <v>35</v>
      </c>
      <c r="B55" s="30"/>
      <c r="C55" s="31"/>
      <c r="D55" s="32">
        <f t="shared" ref="D55:M55" si="13">SUM(D56:D57)</f>
        <v>2030847</v>
      </c>
      <c r="E55" s="32">
        <f t="shared" si="13"/>
        <v>183829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337816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2552492</v>
      </c>
      <c r="O55" s="45">
        <f t="shared" si="8"/>
        <v>438.34655675768505</v>
      </c>
      <c r="P55" s="9"/>
    </row>
    <row r="56" spans="1:119">
      <c r="A56" s="12"/>
      <c r="B56" s="25">
        <v>381</v>
      </c>
      <c r="C56" s="20" t="s">
        <v>61</v>
      </c>
      <c r="D56" s="46">
        <v>1166347</v>
      </c>
      <c r="E56" s="46">
        <v>183829</v>
      </c>
      <c r="F56" s="46">
        <v>0</v>
      </c>
      <c r="G56" s="46">
        <v>0</v>
      </c>
      <c r="H56" s="46">
        <v>0</v>
      </c>
      <c r="I56" s="46">
        <v>337816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1687992</v>
      </c>
      <c r="O56" s="47">
        <f t="shared" si="8"/>
        <v>289.88356517259143</v>
      </c>
      <c r="P56" s="9"/>
    </row>
    <row r="57" spans="1:119" ht="15.75" thickBot="1">
      <c r="A57" s="12"/>
      <c r="B57" s="25">
        <v>382</v>
      </c>
      <c r="C57" s="20" t="s">
        <v>81</v>
      </c>
      <c r="D57" s="46">
        <v>864500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864500</v>
      </c>
      <c r="O57" s="47">
        <f t="shared" si="8"/>
        <v>148.46299158509359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4">SUM(D5,D13,D18,D30,D40,D46,D55)</f>
        <v>8017715</v>
      </c>
      <c r="E58" s="15">
        <f t="shared" si="14"/>
        <v>1502990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14136392</v>
      </c>
      <c r="J58" s="15">
        <f t="shared" si="14"/>
        <v>0</v>
      </c>
      <c r="K58" s="15">
        <f t="shared" si="14"/>
        <v>563063</v>
      </c>
      <c r="L58" s="15">
        <f t="shared" si="14"/>
        <v>0</v>
      </c>
      <c r="M58" s="15">
        <f t="shared" si="14"/>
        <v>1143560</v>
      </c>
      <c r="N58" s="15">
        <f>SUM(D58:M58)</f>
        <v>25363720</v>
      </c>
      <c r="O58" s="38">
        <f t="shared" si="8"/>
        <v>4355.7822428301561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123</v>
      </c>
      <c r="M60" s="51"/>
      <c r="N60" s="51"/>
      <c r="O60" s="43">
        <v>5823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84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2376270</v>
      </c>
      <c r="E5" s="27">
        <f t="shared" si="0"/>
        <v>573363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2949633</v>
      </c>
      <c r="O5" s="33">
        <f t="shared" ref="O5:O36" si="1">(N5/O$63)</f>
        <v>508.11937984496126</v>
      </c>
      <c r="P5" s="6"/>
    </row>
    <row r="6" spans="1:133">
      <c r="A6" s="12"/>
      <c r="B6" s="25">
        <v>311</v>
      </c>
      <c r="C6" s="20" t="s">
        <v>2</v>
      </c>
      <c r="D6" s="46">
        <v>1344483</v>
      </c>
      <c r="E6" s="46">
        <v>573363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1917846</v>
      </c>
      <c r="O6" s="47">
        <f t="shared" si="1"/>
        <v>330.37829457364342</v>
      </c>
      <c r="P6" s="9"/>
    </row>
    <row r="7" spans="1:133">
      <c r="A7" s="12"/>
      <c r="B7" s="25">
        <v>312.10000000000002</v>
      </c>
      <c r="C7" s="20" t="s">
        <v>10</v>
      </c>
      <c r="D7" s="46">
        <v>231438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231438</v>
      </c>
      <c r="O7" s="47">
        <f t="shared" si="1"/>
        <v>39.868733850129196</v>
      </c>
      <c r="P7" s="9"/>
    </row>
    <row r="8" spans="1:133">
      <c r="A8" s="12"/>
      <c r="B8" s="25">
        <v>314.10000000000002</v>
      </c>
      <c r="C8" s="20" t="s">
        <v>11</v>
      </c>
      <c r="D8" s="46">
        <v>275240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275240</v>
      </c>
      <c r="O8" s="47">
        <f t="shared" si="1"/>
        <v>47.414298018949182</v>
      </c>
      <c r="P8" s="9"/>
    </row>
    <row r="9" spans="1:133">
      <c r="A9" s="12"/>
      <c r="B9" s="25">
        <v>314.3</v>
      </c>
      <c r="C9" s="20" t="s">
        <v>12</v>
      </c>
      <c r="D9" s="46">
        <v>44129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44129</v>
      </c>
      <c r="O9" s="47">
        <f t="shared" si="1"/>
        <v>7.6018949181739881</v>
      </c>
      <c r="P9" s="9"/>
    </row>
    <row r="10" spans="1:133">
      <c r="A10" s="12"/>
      <c r="B10" s="25">
        <v>314.39999999999998</v>
      </c>
      <c r="C10" s="20" t="s">
        <v>14</v>
      </c>
      <c r="D10" s="46">
        <v>38120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38120</v>
      </c>
      <c r="O10" s="47">
        <f t="shared" si="1"/>
        <v>6.5667527993109385</v>
      </c>
      <c r="P10" s="9"/>
    </row>
    <row r="11" spans="1:133">
      <c r="A11" s="12"/>
      <c r="B11" s="25">
        <v>315</v>
      </c>
      <c r="C11" s="20" t="s">
        <v>106</v>
      </c>
      <c r="D11" s="46">
        <v>361484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361484</v>
      </c>
      <c r="O11" s="47">
        <f t="shared" si="1"/>
        <v>62.271145564168819</v>
      </c>
      <c r="P11" s="9"/>
    </row>
    <row r="12" spans="1:133">
      <c r="A12" s="12"/>
      <c r="B12" s="25">
        <v>316</v>
      </c>
      <c r="C12" s="20" t="s">
        <v>107</v>
      </c>
      <c r="D12" s="46">
        <v>81376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81376</v>
      </c>
      <c r="O12" s="47">
        <f t="shared" si="1"/>
        <v>14.018260120585701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301606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374508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676114</v>
      </c>
      <c r="O13" s="45">
        <f t="shared" si="1"/>
        <v>116.47097329888028</v>
      </c>
      <c r="P13" s="10"/>
    </row>
    <row r="14" spans="1:133">
      <c r="A14" s="12"/>
      <c r="B14" s="25">
        <v>323.10000000000002</v>
      </c>
      <c r="C14" s="20" t="s">
        <v>17</v>
      </c>
      <c r="D14" s="46">
        <v>288767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288767</v>
      </c>
      <c r="O14" s="47">
        <f t="shared" si="1"/>
        <v>49.744530577088717</v>
      </c>
      <c r="P14" s="9"/>
    </row>
    <row r="15" spans="1:133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32136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32136</v>
      </c>
      <c r="O15" s="47">
        <f t="shared" si="1"/>
        <v>5.5359173126614989</v>
      </c>
      <c r="P15" s="9"/>
    </row>
    <row r="16" spans="1:133">
      <c r="A16" s="12"/>
      <c r="B16" s="25">
        <v>324.22000000000003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342372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342372</v>
      </c>
      <c r="O16" s="47">
        <f t="shared" si="1"/>
        <v>58.978811369509046</v>
      </c>
      <c r="P16" s="9"/>
    </row>
    <row r="17" spans="1:16">
      <c r="A17" s="12"/>
      <c r="B17" s="25">
        <v>325.10000000000002</v>
      </c>
      <c r="C17" s="20" t="s">
        <v>101</v>
      </c>
      <c r="D17" s="46">
        <v>132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</v>
      </c>
      <c r="O17" s="47">
        <f t="shared" si="1"/>
        <v>2.2739018087855296E-2</v>
      </c>
      <c r="P17" s="9"/>
    </row>
    <row r="18" spans="1:16">
      <c r="A18" s="12"/>
      <c r="B18" s="25">
        <v>329</v>
      </c>
      <c r="C18" s="20" t="s">
        <v>19</v>
      </c>
      <c r="D18" s="46">
        <v>12707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12707</v>
      </c>
      <c r="O18" s="47">
        <f t="shared" si="1"/>
        <v>2.1889750215331611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SUM(D20:D30)</f>
        <v>3559929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3559929</v>
      </c>
      <c r="O19" s="45">
        <f t="shared" si="1"/>
        <v>613.25219638242891</v>
      </c>
      <c r="P19" s="10"/>
    </row>
    <row r="20" spans="1:16">
      <c r="A20" s="12"/>
      <c r="B20" s="25">
        <v>331.1</v>
      </c>
      <c r="C20" s="20" t="s">
        <v>20</v>
      </c>
      <c r="D20" s="46">
        <v>2764646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2764646</v>
      </c>
      <c r="O20" s="47">
        <f t="shared" si="1"/>
        <v>476.25254091300604</v>
      </c>
      <c r="P20" s="9"/>
    </row>
    <row r="21" spans="1:16">
      <c r="A21" s="12"/>
      <c r="B21" s="25">
        <v>334.1</v>
      </c>
      <c r="C21" s="20" t="s">
        <v>22</v>
      </c>
      <c r="D21" s="46">
        <v>214437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214437</v>
      </c>
      <c r="O21" s="47">
        <f t="shared" si="1"/>
        <v>36.94005167958656</v>
      </c>
      <c r="P21" s="9"/>
    </row>
    <row r="22" spans="1:16">
      <c r="A22" s="12"/>
      <c r="B22" s="25">
        <v>334.2</v>
      </c>
      <c r="C22" s="20" t="s">
        <v>92</v>
      </c>
      <c r="D22" s="46">
        <v>25960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25960</v>
      </c>
      <c r="O22" s="47">
        <f t="shared" si="1"/>
        <v>4.4720068906115422</v>
      </c>
      <c r="P22" s="9"/>
    </row>
    <row r="23" spans="1:16">
      <c r="A23" s="12"/>
      <c r="B23" s="25">
        <v>334.7</v>
      </c>
      <c r="C23" s="20" t="s">
        <v>77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0.8613264427217916</v>
      </c>
      <c r="P23" s="9"/>
    </row>
    <row r="24" spans="1:16">
      <c r="A24" s="12"/>
      <c r="B24" s="25">
        <v>335.12</v>
      </c>
      <c r="C24" s="20" t="s">
        <v>109</v>
      </c>
      <c r="D24" s="46">
        <v>184404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184404</v>
      </c>
      <c r="O24" s="47">
        <f t="shared" si="1"/>
        <v>31.766408268733851</v>
      </c>
      <c r="P24" s="9"/>
    </row>
    <row r="25" spans="1:16">
      <c r="A25" s="12"/>
      <c r="B25" s="25">
        <v>335.15</v>
      </c>
      <c r="C25" s="20" t="s">
        <v>110</v>
      </c>
      <c r="D25" s="46">
        <v>6774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6774</v>
      </c>
      <c r="O25" s="47">
        <f t="shared" si="1"/>
        <v>1.1669250645994833</v>
      </c>
      <c r="P25" s="9"/>
    </row>
    <row r="26" spans="1:16">
      <c r="A26" s="12"/>
      <c r="B26" s="25">
        <v>335.18</v>
      </c>
      <c r="C26" s="20" t="s">
        <v>111</v>
      </c>
      <c r="D26" s="46">
        <v>237289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237289</v>
      </c>
      <c r="O26" s="47">
        <f t="shared" si="1"/>
        <v>40.876658053402238</v>
      </c>
      <c r="P26" s="9"/>
    </row>
    <row r="27" spans="1:16">
      <c r="A27" s="12"/>
      <c r="B27" s="25">
        <v>335.19</v>
      </c>
      <c r="C27" s="20" t="s">
        <v>112</v>
      </c>
      <c r="D27" s="46">
        <v>4358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4358</v>
      </c>
      <c r="O27" s="47">
        <f t="shared" si="1"/>
        <v>0.75073212747631357</v>
      </c>
      <c r="P27" s="9"/>
    </row>
    <row r="28" spans="1:16">
      <c r="A28" s="12"/>
      <c r="B28" s="25">
        <v>337.1</v>
      </c>
      <c r="C28" s="20" t="s">
        <v>26</v>
      </c>
      <c r="D28" s="46">
        <v>1260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1260</v>
      </c>
      <c r="O28" s="47">
        <f t="shared" si="1"/>
        <v>0.21705426356589147</v>
      </c>
      <c r="P28" s="9"/>
    </row>
    <row r="29" spans="1:16">
      <c r="A29" s="12"/>
      <c r="B29" s="25">
        <v>337.2</v>
      </c>
      <c r="C29" s="20" t="s">
        <v>27</v>
      </c>
      <c r="D29" s="46">
        <v>59866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59866</v>
      </c>
      <c r="O29" s="47">
        <f t="shared" si="1"/>
        <v>10.312833763996554</v>
      </c>
      <c r="P29" s="9"/>
    </row>
    <row r="30" spans="1:16">
      <c r="A30" s="12"/>
      <c r="B30" s="25">
        <v>337.9</v>
      </c>
      <c r="C30" s="20" t="s">
        <v>28</v>
      </c>
      <c r="D30" s="46">
        <v>55935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55935</v>
      </c>
      <c r="O30" s="47">
        <f t="shared" si="1"/>
        <v>9.6356589147286815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SUM(D32:D42)</f>
        <v>232286</v>
      </c>
      <c r="E31" s="32">
        <f t="shared" si="6"/>
        <v>777679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10226144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11236109</v>
      </c>
      <c r="O31" s="45">
        <f t="shared" si="1"/>
        <v>1935.5915590008613</v>
      </c>
      <c r="P31" s="10"/>
    </row>
    <row r="32" spans="1:16">
      <c r="A32" s="12"/>
      <c r="B32" s="25">
        <v>342.9</v>
      </c>
      <c r="C32" s="20" t="s">
        <v>37</v>
      </c>
      <c r="D32" s="46">
        <v>0</v>
      </c>
      <c r="E32" s="46">
        <v>777679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777679</v>
      </c>
      <c r="O32" s="47">
        <f t="shared" si="1"/>
        <v>133.96709732988802</v>
      </c>
      <c r="P32" s="9"/>
    </row>
    <row r="33" spans="1:16">
      <c r="A33" s="12"/>
      <c r="B33" s="25">
        <v>343.2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1884750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1884750</v>
      </c>
      <c r="O33" s="47">
        <f t="shared" si="1"/>
        <v>324.67700258397934</v>
      </c>
      <c r="P33" s="9"/>
    </row>
    <row r="34" spans="1:16">
      <c r="A34" s="12"/>
      <c r="B34" s="25">
        <v>343.3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2469950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2469950</v>
      </c>
      <c r="O34" s="47">
        <f t="shared" si="1"/>
        <v>425.4866494401378</v>
      </c>
      <c r="P34" s="9"/>
    </row>
    <row r="35" spans="1:16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693036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693036</v>
      </c>
      <c r="O35" s="47">
        <f t="shared" si="1"/>
        <v>119.38604651162791</v>
      </c>
      <c r="P35" s="9"/>
    </row>
    <row r="36" spans="1:16">
      <c r="A36" s="12"/>
      <c r="B36" s="25">
        <v>343.5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3614309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3614309</v>
      </c>
      <c r="O36" s="47">
        <f t="shared" si="1"/>
        <v>622.61998277347118</v>
      </c>
      <c r="P36" s="9"/>
    </row>
    <row r="37" spans="1:16">
      <c r="A37" s="12"/>
      <c r="B37" s="25">
        <v>343.9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190326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190326</v>
      </c>
      <c r="O37" s="47">
        <f t="shared" ref="O37:O61" si="8">(N37/O$63)</f>
        <v>32.786563307493537</v>
      </c>
      <c r="P37" s="9"/>
    </row>
    <row r="38" spans="1:16">
      <c r="A38" s="12"/>
      <c r="B38" s="25">
        <v>344.9</v>
      </c>
      <c r="C38" s="20" t="s">
        <v>113</v>
      </c>
      <c r="D38" s="46">
        <v>60892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60892</v>
      </c>
      <c r="O38" s="47">
        <f t="shared" si="8"/>
        <v>10.489577950043067</v>
      </c>
      <c r="P38" s="9"/>
    </row>
    <row r="39" spans="1:16">
      <c r="A39" s="12"/>
      <c r="B39" s="25">
        <v>347.2</v>
      </c>
      <c r="C39" s="20" t="s">
        <v>44</v>
      </c>
      <c r="D39" s="46">
        <v>69838</v>
      </c>
      <c r="E39" s="46">
        <v>0</v>
      </c>
      <c r="F39" s="46">
        <v>0</v>
      </c>
      <c r="G39" s="46">
        <v>0</v>
      </c>
      <c r="H39" s="46">
        <v>0</v>
      </c>
      <c r="I39" s="46">
        <v>1303910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1373748</v>
      </c>
      <c r="O39" s="47">
        <f t="shared" si="8"/>
        <v>236.64909560723515</v>
      </c>
      <c r="P39" s="9"/>
    </row>
    <row r="40" spans="1:16">
      <c r="A40" s="12"/>
      <c r="B40" s="25">
        <v>347.4</v>
      </c>
      <c r="C40" s="20" t="s">
        <v>45</v>
      </c>
      <c r="D40" s="46">
        <v>2885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2885</v>
      </c>
      <c r="O40" s="47">
        <f t="shared" si="8"/>
        <v>0.49698535745047373</v>
      </c>
      <c r="P40" s="9"/>
    </row>
    <row r="41" spans="1:16">
      <c r="A41" s="12"/>
      <c r="B41" s="25">
        <v>347.9</v>
      </c>
      <c r="C41" s="20" t="s">
        <v>46</v>
      </c>
      <c r="D41" s="46">
        <v>98671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98671</v>
      </c>
      <c r="O41" s="47">
        <f t="shared" si="8"/>
        <v>16.997588285960379</v>
      </c>
      <c r="P41" s="9"/>
    </row>
    <row r="42" spans="1:16">
      <c r="A42" s="12"/>
      <c r="B42" s="25">
        <v>349</v>
      </c>
      <c r="C42" s="20" t="s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69863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69863</v>
      </c>
      <c r="O42" s="47">
        <f t="shared" si="8"/>
        <v>12.034969853574506</v>
      </c>
      <c r="P42" s="9"/>
    </row>
    <row r="43" spans="1:16" ht="15.75">
      <c r="A43" s="29" t="s">
        <v>34</v>
      </c>
      <c r="B43" s="30"/>
      <c r="C43" s="31"/>
      <c r="D43" s="32">
        <f t="shared" ref="D43:M43" si="9">SUM(D44:D49)</f>
        <v>167109</v>
      </c>
      <c r="E43" s="32">
        <f t="shared" si="9"/>
        <v>21741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1" si="10">SUM(D43:M43)</f>
        <v>188850</v>
      </c>
      <c r="O43" s="45">
        <f t="shared" si="8"/>
        <v>32.532299741602067</v>
      </c>
      <c r="P43" s="10"/>
    </row>
    <row r="44" spans="1:16">
      <c r="A44" s="13"/>
      <c r="B44" s="39">
        <v>351.1</v>
      </c>
      <c r="C44" s="21" t="s">
        <v>49</v>
      </c>
      <c r="D44" s="46">
        <v>93938</v>
      </c>
      <c r="E44" s="46">
        <v>5521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99459</v>
      </c>
      <c r="O44" s="47">
        <f t="shared" si="8"/>
        <v>17.133333333333333</v>
      </c>
      <c r="P44" s="9"/>
    </row>
    <row r="45" spans="1:16">
      <c r="A45" s="13"/>
      <c r="B45" s="39">
        <v>351.2</v>
      </c>
      <c r="C45" s="21" t="s">
        <v>50</v>
      </c>
      <c r="D45" s="46">
        <v>7289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7289</v>
      </c>
      <c r="O45" s="47">
        <f t="shared" si="8"/>
        <v>1.2556416881998278</v>
      </c>
      <c r="P45" s="9"/>
    </row>
    <row r="46" spans="1:16">
      <c r="A46" s="13"/>
      <c r="B46" s="39">
        <v>351.3</v>
      </c>
      <c r="C46" s="21" t="s">
        <v>51</v>
      </c>
      <c r="D46" s="46">
        <v>65063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65063</v>
      </c>
      <c r="O46" s="47">
        <f t="shared" si="8"/>
        <v>11.208096468561585</v>
      </c>
      <c r="P46" s="9"/>
    </row>
    <row r="47" spans="1:16">
      <c r="A47" s="13"/>
      <c r="B47" s="39">
        <v>351.5</v>
      </c>
      <c r="C47" s="21" t="s">
        <v>52</v>
      </c>
      <c r="D47" s="46">
        <v>0</v>
      </c>
      <c r="E47" s="46">
        <v>13037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13037</v>
      </c>
      <c r="O47" s="47">
        <f t="shared" si="8"/>
        <v>2.2458225667527993</v>
      </c>
      <c r="P47" s="9"/>
    </row>
    <row r="48" spans="1:16">
      <c r="A48" s="13"/>
      <c r="B48" s="39">
        <v>354</v>
      </c>
      <c r="C48" s="21" t="s">
        <v>53</v>
      </c>
      <c r="D48" s="46">
        <v>819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819</v>
      </c>
      <c r="O48" s="47">
        <f t="shared" si="8"/>
        <v>0.14108527131782947</v>
      </c>
      <c r="P48" s="9"/>
    </row>
    <row r="49" spans="1:119">
      <c r="A49" s="13"/>
      <c r="B49" s="39">
        <v>359</v>
      </c>
      <c r="C49" s="21" t="s">
        <v>80</v>
      </c>
      <c r="D49" s="46">
        <v>0</v>
      </c>
      <c r="E49" s="46">
        <v>3183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3183</v>
      </c>
      <c r="O49" s="47">
        <f t="shared" si="8"/>
        <v>0.54832041343669247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SUM(D51:D57)</f>
        <v>1406703</v>
      </c>
      <c r="E50" s="32">
        <f t="shared" si="11"/>
        <v>193977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1192520</v>
      </c>
      <c r="J50" s="32">
        <f t="shared" si="11"/>
        <v>0</v>
      </c>
      <c r="K50" s="32">
        <f t="shared" si="11"/>
        <v>657289</v>
      </c>
      <c r="L50" s="32">
        <f t="shared" si="11"/>
        <v>0</v>
      </c>
      <c r="M50" s="32">
        <f t="shared" si="11"/>
        <v>75839</v>
      </c>
      <c r="N50" s="32">
        <f t="shared" si="10"/>
        <v>3526328</v>
      </c>
      <c r="O50" s="45">
        <f t="shared" si="8"/>
        <v>607.46391042204993</v>
      </c>
      <c r="P50" s="10"/>
    </row>
    <row r="51" spans="1:119">
      <c r="A51" s="12"/>
      <c r="B51" s="25">
        <v>361.1</v>
      </c>
      <c r="C51" s="20" t="s">
        <v>55</v>
      </c>
      <c r="D51" s="46">
        <v>13904</v>
      </c>
      <c r="E51" s="46">
        <v>0</v>
      </c>
      <c r="F51" s="46">
        <v>0</v>
      </c>
      <c r="G51" s="46">
        <v>0</v>
      </c>
      <c r="H51" s="46">
        <v>0</v>
      </c>
      <c r="I51" s="46">
        <v>267751</v>
      </c>
      <c r="J51" s="46">
        <v>0</v>
      </c>
      <c r="K51" s="46">
        <v>326283</v>
      </c>
      <c r="L51" s="46">
        <v>0</v>
      </c>
      <c r="M51" s="46">
        <v>5808</v>
      </c>
      <c r="N51" s="46">
        <f t="shared" si="10"/>
        <v>613746</v>
      </c>
      <c r="O51" s="47">
        <f t="shared" si="8"/>
        <v>105.72713178294573</v>
      </c>
      <c r="P51" s="9"/>
    </row>
    <row r="52" spans="1:119">
      <c r="A52" s="12"/>
      <c r="B52" s="25">
        <v>361.3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-96381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-96381</v>
      </c>
      <c r="O52" s="47">
        <f t="shared" si="8"/>
        <v>-16.603100775193798</v>
      </c>
      <c r="P52" s="9"/>
    </row>
    <row r="53" spans="1:119">
      <c r="A53" s="12"/>
      <c r="B53" s="25">
        <v>362</v>
      </c>
      <c r="C53" s="20" t="s">
        <v>56</v>
      </c>
      <c r="D53" s="46">
        <v>39569</v>
      </c>
      <c r="E53" s="46">
        <v>0</v>
      </c>
      <c r="F53" s="46">
        <v>0</v>
      </c>
      <c r="G53" s="46">
        <v>0</v>
      </c>
      <c r="H53" s="46">
        <v>0</v>
      </c>
      <c r="I53" s="46">
        <v>53914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93483</v>
      </c>
      <c r="O53" s="47">
        <f t="shared" si="8"/>
        <v>16.103875968992249</v>
      </c>
      <c r="P53" s="9"/>
    </row>
    <row r="54" spans="1:119">
      <c r="A54" s="12"/>
      <c r="B54" s="25">
        <v>364</v>
      </c>
      <c r="C54" s="20" t="s">
        <v>114</v>
      </c>
      <c r="D54" s="46">
        <v>16099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16099</v>
      </c>
      <c r="O54" s="47">
        <f t="shared" si="8"/>
        <v>2.7732988802756244</v>
      </c>
      <c r="P54" s="9"/>
    </row>
    <row r="55" spans="1:119">
      <c r="A55" s="12"/>
      <c r="B55" s="25">
        <v>366</v>
      </c>
      <c r="C55" s="20" t="s">
        <v>58</v>
      </c>
      <c r="D55" s="46">
        <v>280440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280440</v>
      </c>
      <c r="O55" s="47">
        <f t="shared" si="8"/>
        <v>48.310077519379846</v>
      </c>
      <c r="P55" s="9"/>
    </row>
    <row r="56" spans="1:119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331006</v>
      </c>
      <c r="L56" s="46">
        <v>0</v>
      </c>
      <c r="M56" s="46">
        <v>0</v>
      </c>
      <c r="N56" s="46">
        <f t="shared" si="12"/>
        <v>331006</v>
      </c>
      <c r="O56" s="47">
        <f t="shared" si="8"/>
        <v>57.020844099913866</v>
      </c>
      <c r="P56" s="9"/>
    </row>
    <row r="57" spans="1:119">
      <c r="A57" s="12"/>
      <c r="B57" s="25">
        <v>369.9</v>
      </c>
      <c r="C57" s="20" t="s">
        <v>60</v>
      </c>
      <c r="D57" s="46">
        <v>1056691</v>
      </c>
      <c r="E57" s="46">
        <v>193977</v>
      </c>
      <c r="F57" s="46">
        <v>0</v>
      </c>
      <c r="G57" s="46">
        <v>0</v>
      </c>
      <c r="H57" s="46">
        <v>0</v>
      </c>
      <c r="I57" s="46">
        <v>967236</v>
      </c>
      <c r="J57" s="46">
        <v>0</v>
      </c>
      <c r="K57" s="46">
        <v>0</v>
      </c>
      <c r="L57" s="46">
        <v>0</v>
      </c>
      <c r="M57" s="46">
        <v>70031</v>
      </c>
      <c r="N57" s="46">
        <f t="shared" si="12"/>
        <v>2287935</v>
      </c>
      <c r="O57" s="47">
        <f t="shared" si="8"/>
        <v>394.13178294573646</v>
      </c>
      <c r="P57" s="9"/>
    </row>
    <row r="58" spans="1:119" ht="15.75">
      <c r="A58" s="29" t="s">
        <v>35</v>
      </c>
      <c r="B58" s="30"/>
      <c r="C58" s="31"/>
      <c r="D58" s="32">
        <f t="shared" ref="D58:M58" si="13">SUM(D59:D60)</f>
        <v>1249922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686264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1936186</v>
      </c>
      <c r="O58" s="45">
        <f t="shared" si="8"/>
        <v>333.53763996554693</v>
      </c>
      <c r="P58" s="9"/>
    </row>
    <row r="59" spans="1:119">
      <c r="A59" s="12"/>
      <c r="B59" s="25">
        <v>381</v>
      </c>
      <c r="C59" s="20" t="s">
        <v>61</v>
      </c>
      <c r="D59" s="46">
        <v>1249922</v>
      </c>
      <c r="E59" s="46">
        <v>0</v>
      </c>
      <c r="F59" s="46">
        <v>0</v>
      </c>
      <c r="G59" s="46">
        <v>0</v>
      </c>
      <c r="H59" s="46">
        <v>0</v>
      </c>
      <c r="I59" s="46">
        <v>655314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1905236</v>
      </c>
      <c r="O59" s="47">
        <f t="shared" si="8"/>
        <v>328.20602928509908</v>
      </c>
      <c r="P59" s="9"/>
    </row>
    <row r="60" spans="1:119" ht="15.75" thickBot="1">
      <c r="A60" s="12"/>
      <c r="B60" s="25">
        <v>389.4</v>
      </c>
      <c r="C60" s="20" t="s">
        <v>115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30950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30950</v>
      </c>
      <c r="O60" s="47">
        <f t="shared" si="8"/>
        <v>5.3316106804478895</v>
      </c>
      <c r="P60" s="9"/>
    </row>
    <row r="61" spans="1:119" ht="16.5" thickBot="1">
      <c r="A61" s="14" t="s">
        <v>47</v>
      </c>
      <c r="B61" s="23"/>
      <c r="C61" s="22"/>
      <c r="D61" s="15">
        <f t="shared" ref="D61:M61" si="14">SUM(D5,D13,D19,D31,D43,D50,D58)</f>
        <v>9293825</v>
      </c>
      <c r="E61" s="15">
        <f t="shared" si="14"/>
        <v>1566760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12479436</v>
      </c>
      <c r="J61" s="15">
        <f t="shared" si="14"/>
        <v>0</v>
      </c>
      <c r="K61" s="15">
        <f t="shared" si="14"/>
        <v>657289</v>
      </c>
      <c r="L61" s="15">
        <f t="shared" si="14"/>
        <v>0</v>
      </c>
      <c r="M61" s="15">
        <f t="shared" si="14"/>
        <v>75839</v>
      </c>
      <c r="N61" s="15">
        <f>SUM(D61:M61)</f>
        <v>24073149</v>
      </c>
      <c r="O61" s="38">
        <f t="shared" si="8"/>
        <v>4146.9679586563307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116</v>
      </c>
      <c r="M63" s="51"/>
      <c r="N63" s="51"/>
      <c r="O63" s="43">
        <v>5805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2022-05-18T17:49:42Z</cp:lastPrinted>
  <dcterms:created xsi:type="dcterms:W3CDTF">2000-08-31T21:26:31Z</dcterms:created>
  <dcterms:modified xsi:type="dcterms:W3CDTF">2023-05-02T21:23:25Z</dcterms:modified>
</cp:coreProperties>
</file>