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'2008'!$A$1:$O$45</definedName>
    <definedName name="_xlnm.Print_Area" localSheetId="12">'2009'!$A$1:$O$47</definedName>
    <definedName name="_xlnm.Print_Area" localSheetId="11">'2010'!$A$1:$O$48</definedName>
    <definedName name="_xlnm.Print_Area" localSheetId="10">'2011'!$A$1:$O$49</definedName>
    <definedName name="_xlnm.Print_Area" localSheetId="9">'2012'!$A$1:$O$47</definedName>
    <definedName name="_xlnm.Print_Area" localSheetId="8">'2013'!$A$1:$O$48</definedName>
    <definedName name="_xlnm.Print_Area" localSheetId="7">'2014'!$A$1:$O$46</definedName>
    <definedName name="_xlnm.Print_Area" localSheetId="6">'2015'!$A$1:$O$46</definedName>
    <definedName name="_xlnm.Print_Area" localSheetId="5">'2016'!$A$1:$O$44</definedName>
    <definedName name="_xlnm.Print_Area" localSheetId="4">'2017'!$A$1:$O$46</definedName>
    <definedName name="_xlnm.Print_Area" localSheetId="3">'2018'!$A$1:$O$46</definedName>
    <definedName name="_xlnm.Print_Area" localSheetId="2">'2019'!$A$1:$O$44</definedName>
    <definedName name="_xlnm.Print_Area" localSheetId="1">'2020'!$A$1:$O$45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<sst xmlns="http://schemas.openxmlformats.org/spreadsheetml/2006/main" count="1095" uniqueCount="387">
  <si>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</si>
  <si>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</si>
  <si>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</si>
  <si>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</si>
  <si>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</si>
  <si>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</si>
  <si>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</si>
  <si>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</si>
  <si>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</si>
  <si>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</si>
  <si>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</si>
  <si>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Communications Services Taxes</t>
  </si>
  <si>
    <t>Local Business Tax</t>
  </si>
  <si>
    <t>Permits, Fees, and Special Assessments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</si>
  <si>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</si>
  <si>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</si>
  <si>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</si>
  <si>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</si>
  <si>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</si>
  <si>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</si>
  <si>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</si>
  <si>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</si>
  <si>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</si>
  <si>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</si>
  <si>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</si>
  <si>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</si>
  <si>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</si>
  <si>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</si>
  <si>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</si>
  <si>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</si>
  <si>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</si>
  <si>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</si>
  <si>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</si>
  <si>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</si>
  <si>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</si>
  <si>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</si>
  <si>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</si>
  <si>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</si>
  <si>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</si>
  <si>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</si>
  <si>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</si>
  <si>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</si>
  <si>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</si>
  <si>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</si>
  <si>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</si>
  <si>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</si>
  <si>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</si>
  <si>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</si>
  <si>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</si>
  <si>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</si>
  <si>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</si>
  <si>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</si>
  <si>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</si>
  <si>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</si>
  <si>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</si>
  <si>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</si>
  <si>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</si>
  <si>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Havana Revenues Reported by Account Code and Fund Type</t>
  </si>
  <si>
    <t>Local Fiscal Year Ended September 30, 2010</t>
  </si>
  <si>
    <t>Physical Environment - Other Physical Environment Charges</t>
  </si>
  <si>
    <t>Court-Ordered Judgments and Fines - As Decided by Traffic Court</t>
  </si>
  <si>
    <t>Disposition of Fixed Assets</t>
  </si>
  <si>
    <t>2010 Municipal Census Population:</t>
  </si>
  <si>
    <t>Local Fiscal Year Ended September 30, 2011</t>
  </si>
  <si>
    <t>Franchise Fee - Other</t>
  </si>
  <si>
    <t>Federal Grant - General Government</t>
  </si>
  <si>
    <t>Federal Grant - Physical Environment - Water Supply System</t>
  </si>
  <si>
    <t>Federal Grant - Physical Environment - Other Physical Environment</t>
  </si>
  <si>
    <t>Federal Grant - Human Services - Health or Hospitals</t>
  </si>
  <si>
    <t>Interest and Other Earnings - Gain or Loss on Sale of Investments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</si>
  <si>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</si>
  <si>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</si>
  <si>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</si>
  <si>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First Local Option Fuel Tax (1 to 6 Cents)</t>
  </si>
  <si>
    <t>State Shared Revenues - Public Safety - Firefighter Supplemental Compensation</t>
  </si>
  <si>
    <t>Other Charges for Services</t>
  </si>
  <si>
    <t>Interest and Other Earnings - Dividends</t>
  </si>
  <si>
    <t>2012 Municipal Population:</t>
  </si>
  <si>
    <t>Local Fiscal Year Ended September 30, 2013</t>
  </si>
  <si>
    <t>Insurance Premium Tax for Firefighters' Pension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</si>
  <si>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</si>
  <si>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</si>
  <si>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</si>
  <si>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</si>
  <si>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</si>
  <si>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</si>
  <si>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</si>
  <si>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Proceeds - Debt Proceeds</t>
  </si>
  <si>
    <t>2013 Municipal Population:</t>
  </si>
  <si>
    <t>Local Fiscal Year Ended September 30, 2008</t>
  </si>
  <si>
    <t>Permits and Franchise Fees</t>
  </si>
  <si>
    <t>Other Permits and Fees</t>
  </si>
  <si>
    <t>Proprietary Non-Operating Sources - Interest</t>
  </si>
  <si>
    <t>2008 Municipal Population:</t>
  </si>
  <si>
    <t>Local Fiscal Year Ended September 30, 2014</t>
  </si>
  <si>
    <t>Other General Taxes</t>
  </si>
  <si>
    <t>2014 Municipal Population:</t>
  </si>
  <si>
    <t>Local Fiscal Year Ended September 30, 2015</t>
  </si>
  <si>
    <t>State Grant - Physical Environment - Other Physical Environment</t>
  </si>
  <si>
    <t>2015 Municipal Population:</t>
  </si>
  <si>
    <t>Local Fiscal Year Ended September 30, 2016</t>
  </si>
  <si>
    <t>State Grant - Physical Environment - Sewer / Wastewater</t>
  </si>
  <si>
    <t>General Government - Recording Fees</t>
  </si>
  <si>
    <t>2016 Municipal Population:</t>
  </si>
  <si>
    <t>Local Fiscal Year Ended September 30, 2017</t>
  </si>
  <si>
    <t>Federal Grant - Physical Environment - Sewer / Wastewater</t>
  </si>
  <si>
    <t>State Grant - Public Safety</t>
  </si>
  <si>
    <t>State Grant - Transportation - Other Transportation</t>
  </si>
  <si>
    <t>2017 Municipal Population:</t>
  </si>
  <si>
    <t>Local Fiscal Year Ended September 30, 2018</t>
  </si>
  <si>
    <t>State Grant - Economic Environment</t>
  </si>
  <si>
    <t>Other Judgments, Fines, and Forfeits</t>
  </si>
  <si>
    <t>2018 Municipal Population:</t>
  </si>
  <si>
    <t>Local Fiscal Year Ended September 30, 2019</t>
  </si>
  <si>
    <t>2019 Municipal Population:</t>
  </si>
  <si>
    <t>Local Fiscal Year Ended September 30, 2020</t>
  </si>
  <si>
    <t>County Ninth-Cent Voted Fuel Tax</t>
  </si>
  <si>
    <t>Insurance Premium Tax for Police Officers' Retirement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</si>
  <si>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</si>
  <si>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</si>
  <si>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</si>
  <si>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</si>
  <si>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</si>
  <si>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</si>
  <si>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</si>
  <si>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</si>
  <si>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</si>
  <si>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</si>
  <si>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</si>
  <si>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</si>
  <si>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</si>
  <si>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</si>
  <si>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</si>
  <si>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</si>
  <si>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</si>
  <si>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</si>
  <si>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</si>
  <si>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</si>
  <si>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</si>
  <si>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</si>
  <si>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</si>
  <si>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</si>
  <si>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</si>
  <si>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</si>
  <si>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</si>
  <si>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</si>
  <si>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</si>
  <si>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</si>
  <si>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</si>
  <si>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</si>
  <si>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</si>
  <si>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</si>
  <si>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</si>
  <si>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</si>
  <si>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</si>
  <si>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</si>
  <si>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</si>
  <si>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</si>
  <si>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</si>
  <si>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</si>
  <si>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</si>
  <si>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</si>
  <si>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</si>
  <si>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</si>
  <si>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General Government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</si>
  <si>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</si>
  <si>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</si>
  <si>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</si>
  <si>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Stormwater Management</t>
  </si>
  <si>
    <t>State Grant - Transportation - Airport Development</t>
  </si>
  <si>
    <t>State Grant - Transportation - Mass Transit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</si>
  <si>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</si>
  <si>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</si>
  <si>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</si>
  <si>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</si>
  <si>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</si>
  <si>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</si>
  <si>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</si>
  <si>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</si>
  <si>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Cardroom Tax</t>
  </si>
  <si>
    <t>State Shared Revenues - General Government - Other General Government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</si>
  <si>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</si>
  <si>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</si>
  <si>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</si>
  <si>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</si>
  <si>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</si>
  <si>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</si>
  <si>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</si>
  <si>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</si>
  <si>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</si>
  <si>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</si>
  <si>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</si>
  <si>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</si>
  <si>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</si>
  <si>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</si>
  <si>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</si>
  <si>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</si>
  <si>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</si>
  <si>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</si>
  <si>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</si>
  <si>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</si>
  <si>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</si>
  <si>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</si>
  <si>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</si>
  <si>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</si>
  <si>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</si>
  <si>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</si>
  <si>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</si>
  <si>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Payments from Other Local Units in Lieu of Taxes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</si>
  <si>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</si>
  <si>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</si>
  <si>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</si>
  <si>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</si>
  <si>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</si>
  <si>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</si>
  <si>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</si>
  <si>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</si>
  <si>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</si>
  <si>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</si>
  <si>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</si>
  <si>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</si>
  <si>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</si>
  <si>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</si>
  <si>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</si>
  <si>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</si>
  <si>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</si>
  <si>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</si>
  <si>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</si>
  <si>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/ Sewer Combination Utility</t>
  </si>
  <si>
    <t>Physical Environment - Conservation and Resource Management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</si>
  <si>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</si>
  <si>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</si>
  <si>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</si>
  <si>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</si>
  <si>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</si>
  <si>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</si>
  <si>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</si>
  <si>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</si>
  <si>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</si>
  <si>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</si>
  <si>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</si>
  <si>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</si>
  <si>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</si>
  <si>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</si>
  <si>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</si>
  <si>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</si>
  <si>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</si>
  <si>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</si>
  <si>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</si>
  <si>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</si>
  <si>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</si>
  <si>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</si>
  <si>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</si>
  <si>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</si>
  <si>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</si>
  <si>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</si>
  <si>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</si>
  <si>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</si>
  <si>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</si>
  <si>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</si>
  <si>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</si>
  <si>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</si>
  <si>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</si>
  <si>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</si>
  <si>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</si>
  <si>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</si>
  <si>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</si>
  <si>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</si>
  <si>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</si>
  <si>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</si>
  <si>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</si>
  <si>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</si>
  <si>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</si>
  <si>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</si>
  <si>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</si>
  <si>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</si>
  <si>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</si>
  <si>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</si>
  <si>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</si>
  <si>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</si>
  <si>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</si>
  <si>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</si>
  <si>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</si>
  <si>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</si>
  <si>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</si>
  <si>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</si>
  <si>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</si>
  <si>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</si>
  <si>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</si>
  <si>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</si>
  <si>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</si>
  <si>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</si>
  <si>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</si>
  <si>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</si>
  <si>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</si>
  <si>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</si>
  <si>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</si>
  <si>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</si>
  <si>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</si>
  <si>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</si>
  <si>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Interest and Other Earnings - Gain (Loss) on Sale of Investments</t>
  </si>
  <si>
    <t>Sales - Sale of Surplus Materials and Scrap</t>
  </si>
  <si>
    <t>Contributions and Donations from Private Sources</t>
  </si>
  <si>
    <t>Licenses</t>
  </si>
  <si>
    <t>Other Miscellaneous Revenues - Settlements</t>
  </si>
  <si>
    <t>Other Miscellaneous Revenues - Deferred Compensation Contributions</t>
  </si>
  <si>
    <t>Proceeds - Installment Purchases and Capital Lease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</si>
  <si>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</si>
  <si>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</si>
  <si>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</si>
  <si>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</si>
  <si>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</si>
  <si>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</si>
  <si>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</si>
  <si>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</si>
  <si>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</si>
  <si>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</si>
  <si>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</si>
  <si>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</si>
  <si>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</si>
  <si>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</si>
  <si>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</si>
  <si>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</si>
  <si>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</si>
  <si>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</si>
  <si>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</si>
  <si>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</si>
  <si>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</si>
  <si>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</si>
  <si>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</si>
  <si>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</si>
  <si>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</si>
  <si>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</si>
  <si>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</si>
  <si>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</si>
  <si>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</si>
  <si>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</si>
  <si>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</si>
  <si>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</si>
  <si>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</si>
  <si>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</si>
  <si>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Impact Fees - Residential - School</t>
  </si>
  <si>
    <t>Impact Fees - Commercial - School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</si>
  <si>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</si>
  <si>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</si>
  <si>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</si>
  <si>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</si>
  <si>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</si>
  <si>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</si>
  <si>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American Rescue Plan Act Funds</t>
  </si>
  <si>
    <t>State Grant - Court-Related Grants - County Article V Trust Fund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</si>
  <si>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</si>
  <si>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</si>
  <si>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</si>
  <si>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</si>
  <si>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Phosphate Rock Severance Tax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</si>
  <si>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</si>
  <si>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</si>
  <si>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</si>
  <si>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</si>
  <si>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</si>
  <si>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</si>
  <si>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</si>
  <si>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</si>
  <si>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Court Service Reimbursement - Pro Se Litigant Service</t>
  </si>
  <si>
    <t>Other Charges for Services (Not Court-Related)</t>
  </si>
  <si>
    <t>Court-Ordered Judgments and Fines - Other</t>
  </si>
  <si>
    <t>Other Miscellaneous Revenues - Slot Machine Proceeds - Counties</t>
  </si>
  <si>
    <t>Other Miscellaneous Revenues - Slot Machine Proceeds - Municipalities</t>
  </si>
  <si>
    <t>Proceeds - Leases - Financial Agreements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</si>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</sst>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8" ht="24" thickBot="1">
      <c r="A2" s="60" t="s">
        <v>311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8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0"/>
      <c r="M3" s="71"/>
      <c r="N3" s="36"/>
      <c r="O3" s="37"/>
      <c r="P3" s="72" t="s">
        <v>312</v>
      </c>
      <c r="Q3" s="11"/>
      <c r="R3"/>
    </row>
    <row r="4" spans="1:134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313</v>
      </c>
      <c r="N4" s="35" t="s">
        <v>8</v>
      </c>
      <c r="O4" s="35" t="s">
        <v>314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315</v>
      </c>
      <c r="B5" s="26"/>
      <c r="C5" s="26"/>
      <c r="D5" s="27">
        <f aca="true" t="shared" si="0" ref="D5:N5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aca="true" t="shared" si="1" ref="P5:P68">(O5/P$323)</f>
        <v>0</v>
      </c>
      <c r="Q5" s="6"/>
    </row>
    <row r="6" spans="1:17" ht="15">
      <c r="A6" s="12"/>
      <c r="B6" s="25">
        <v>311</v>
      </c>
      <c r="C6" s="20" t="s">
        <v>1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7" ht="15">
      <c r="A7" s="12"/>
      <c r="B7" s="25">
        <v>312.11</v>
      </c>
      <c r="C7" s="20" t="s">
        <v>316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0</v>
      </c>
      <c r="P7" s="47">
        <f t="shared" si="1"/>
        <v>0</v>
      </c>
      <c r="Q7" s="9"/>
    </row>
    <row r="8" spans="1:17" ht="15">
      <c r="A8" s="12"/>
      <c r="B8" s="25">
        <v>312.12</v>
      </c>
      <c r="C8" s="20" t="s">
        <v>317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aca="true" t="shared" si="2" ref="O8:O39">SUM(D8:N8)</f>
        <v>0</v>
      </c>
      <c r="P8" s="47">
        <f t="shared" si="1"/>
        <v>0</v>
      </c>
      <c r="Q8" s="9"/>
    </row>
    <row r="9" spans="1:17" ht="15">
      <c r="A9" s="12"/>
      <c r="B9" s="25">
        <v>312.13</v>
      </c>
      <c r="C9" s="20" t="s">
        <v>318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7" ht="15">
      <c r="A10" s="12"/>
      <c r="B10" s="25">
        <v>312.14</v>
      </c>
      <c r="C10" s="20" t="s">
        <v>319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7" ht="15">
      <c r="A11" s="12"/>
      <c r="B11" s="25">
        <v>312.15</v>
      </c>
      <c r="C11" s="20" t="s">
        <v>320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7" ht="15">
      <c r="A12" s="12"/>
      <c r="B12" s="25">
        <v>312.16</v>
      </c>
      <c r="C12" s="20" t="s">
        <v>321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7" ht="15">
      <c r="A13" s="12"/>
      <c r="B13" s="25">
        <v>312.17</v>
      </c>
      <c r="C13" s="20" t="s">
        <v>322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7" ht="15">
      <c r="A14" s="12"/>
      <c r="B14" s="25">
        <v>312.3</v>
      </c>
      <c r="C14" s="20" t="s">
        <v>116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7" ht="15">
      <c r="A15" s="12"/>
      <c r="B15" s="25">
        <v>312.41</v>
      </c>
      <c r="C15" s="20" t="s">
        <v>323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0</v>
      </c>
      <c r="P15" s="47">
        <f t="shared" si="1"/>
        <v>0</v>
      </c>
      <c r="Q15" s="9"/>
    </row>
    <row r="16" spans="1:17" ht="15">
      <c r="A16" s="12"/>
      <c r="B16" s="25">
        <v>312.42</v>
      </c>
      <c r="C16" s="20" t="s">
        <v>324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0</v>
      </c>
      <c r="P16" s="47">
        <f t="shared" si="1"/>
        <v>0</v>
      </c>
      <c r="Q16" s="9"/>
    </row>
    <row r="17" spans="1:17" ht="15">
      <c r="A17" s="12"/>
      <c r="B17" s="25">
        <v>312.43</v>
      </c>
      <c r="C17" s="20" t="s">
        <v>325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0</v>
      </c>
      <c r="P17" s="47">
        <f t="shared" si="1"/>
        <v>0</v>
      </c>
      <c r="Q17" s="9"/>
    </row>
    <row r="18" spans="1:17" ht="15">
      <c r="A18" s="12"/>
      <c r="B18" s="25">
        <v>312.51</v>
      </c>
      <c r="C18" s="20" t="s">
        <v>79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0</v>
      </c>
      <c r="P18" s="47">
        <f t="shared" si="1"/>
        <v>0</v>
      </c>
      <c r="Q18" s="9"/>
    </row>
    <row r="19" spans="1:17" ht="15">
      <c r="A19" s="12"/>
      <c r="B19" s="25">
        <v>312.52</v>
      </c>
      <c r="C19" s="20" t="s">
        <v>117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0</v>
      </c>
      <c r="P19" s="47">
        <f t="shared" si="1"/>
        <v>0</v>
      </c>
      <c r="Q19" s="9"/>
    </row>
    <row r="20" spans="1:17" ht="15">
      <c r="A20" s="12"/>
      <c r="B20" s="25">
        <v>312.61</v>
      </c>
      <c r="C20" s="20" t="s">
        <v>326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0</v>
      </c>
      <c r="P20" s="47">
        <f t="shared" si="1"/>
        <v>0</v>
      </c>
      <c r="Q20" s="9"/>
    </row>
    <row r="21" spans="1:17" ht="15">
      <c r="A21" s="12"/>
      <c r="B21" s="25">
        <v>312.62</v>
      </c>
      <c r="C21" s="20" t="s">
        <v>327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0</v>
      </c>
      <c r="P21" s="47">
        <f t="shared" si="1"/>
        <v>0</v>
      </c>
      <c r="Q21" s="9"/>
    </row>
    <row r="22" spans="1:17" ht="15">
      <c r="A22" s="12"/>
      <c r="B22" s="25">
        <v>312.63</v>
      </c>
      <c r="C22" s="20" t="s">
        <v>328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  <c r="P22" s="47">
        <f t="shared" si="1"/>
        <v>0</v>
      </c>
      <c r="Q22" s="9"/>
    </row>
    <row r="23" spans="1:17" ht="15">
      <c r="A23" s="12"/>
      <c r="B23" s="25">
        <v>312.64</v>
      </c>
      <c r="C23" s="20" t="s">
        <v>329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  <c r="P23" s="47">
        <f t="shared" si="1"/>
        <v>0</v>
      </c>
      <c r="Q23" s="9"/>
    </row>
    <row r="24" spans="1:17" ht="15">
      <c r="A24" s="12"/>
      <c r="B24" s="25">
        <v>312.65</v>
      </c>
      <c r="C24" s="20" t="s">
        <v>330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  <c r="P24" s="47">
        <f t="shared" si="1"/>
        <v>0</v>
      </c>
      <c r="Q24" s="9"/>
    </row>
    <row r="25" spans="1:17" ht="15">
      <c r="A25" s="12"/>
      <c r="B25" s="25">
        <v>312.66</v>
      </c>
      <c r="C25" s="20" t="s">
        <v>331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0</v>
      </c>
      <c r="P25" s="47">
        <f t="shared" si="1"/>
        <v>0</v>
      </c>
      <c r="Q25" s="9"/>
    </row>
    <row r="26" spans="1:17" ht="15">
      <c r="A26" s="12"/>
      <c r="B26" s="25">
        <v>312.67</v>
      </c>
      <c r="C26" s="20" t="s">
        <v>332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0</v>
      </c>
      <c r="P26" s="47">
        <f t="shared" si="1"/>
        <v>0</v>
      </c>
      <c r="Q26" s="9"/>
    </row>
    <row r="27" spans="1:17" ht="15">
      <c r="A27" s="12"/>
      <c r="B27" s="25">
        <v>312.68</v>
      </c>
      <c r="C27" s="20" t="s">
        <v>333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0</v>
      </c>
      <c r="P27" s="47">
        <f t="shared" si="1"/>
        <v>0</v>
      </c>
      <c r="Q27" s="9"/>
    </row>
    <row r="28" spans="1:17" ht="15">
      <c r="A28" s="12"/>
      <c r="B28" s="25">
        <v>314.1</v>
      </c>
      <c r="C28" s="20" t="s">
        <v>118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0</v>
      </c>
      <c r="P28" s="47">
        <f t="shared" si="1"/>
        <v>0</v>
      </c>
      <c r="Q28" s="9"/>
    </row>
    <row r="29" spans="1:17" ht="15">
      <c r="A29" s="12"/>
      <c r="B29" s="25">
        <v>314.3</v>
      </c>
      <c r="C29" s="20" t="s">
        <v>119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0</v>
      </c>
      <c r="P29" s="47">
        <f t="shared" si="1"/>
        <v>0</v>
      </c>
      <c r="Q29" s="9"/>
    </row>
    <row r="30" spans="1:17" ht="15">
      <c r="A30" s="12"/>
      <c r="B30" s="25">
        <v>314.4</v>
      </c>
      <c r="C30" s="20" t="s">
        <v>120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0</v>
      </c>
      <c r="P30" s="47">
        <f t="shared" si="1"/>
        <v>0</v>
      </c>
      <c r="Q30" s="9"/>
    </row>
    <row r="31" spans="1:17" ht="15">
      <c r="A31" s="12"/>
      <c r="B31" s="25">
        <v>314.7</v>
      </c>
      <c r="C31" s="20" t="s">
        <v>121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0</v>
      </c>
      <c r="P31" s="47">
        <f t="shared" si="1"/>
        <v>0</v>
      </c>
      <c r="Q31" s="9"/>
    </row>
    <row r="32" spans="1:17" ht="15">
      <c r="A32" s="12"/>
      <c r="B32" s="25">
        <v>314.8</v>
      </c>
      <c r="C32" s="20" t="s">
        <v>122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0</v>
      </c>
      <c r="P32" s="47">
        <f t="shared" si="1"/>
        <v>0</v>
      </c>
      <c r="Q32" s="9"/>
    </row>
    <row r="33" spans="1:17" ht="15">
      <c r="A33" s="12"/>
      <c r="B33" s="25">
        <v>314.9</v>
      </c>
      <c r="C33" s="20" t="s">
        <v>123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0</v>
      </c>
      <c r="P33" s="47">
        <f t="shared" si="1"/>
        <v>0</v>
      </c>
      <c r="Q33" s="9"/>
    </row>
    <row r="34" spans="1:17" ht="15">
      <c r="A34" s="12"/>
      <c r="B34" s="25">
        <v>315.1</v>
      </c>
      <c r="C34" s="20" t="s">
        <v>334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0</v>
      </c>
      <c r="P34" s="47">
        <f t="shared" si="1"/>
        <v>0</v>
      </c>
      <c r="Q34" s="9"/>
    </row>
    <row r="35" spans="1:17" ht="15">
      <c r="A35" s="12"/>
      <c r="B35" s="25">
        <v>315.2</v>
      </c>
      <c r="C35" s="20" t="s">
        <v>335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0</v>
      </c>
      <c r="P35" s="47">
        <f t="shared" si="1"/>
        <v>0</v>
      </c>
      <c r="Q35" s="9"/>
    </row>
    <row r="36" spans="1:17" ht="15">
      <c r="A36" s="12"/>
      <c r="B36" s="25">
        <v>316</v>
      </c>
      <c r="C36" s="20" t="s">
        <v>81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0</v>
      </c>
      <c r="P36" s="47">
        <f t="shared" si="1"/>
        <v>0</v>
      </c>
      <c r="Q36" s="9"/>
    </row>
    <row r="37" spans="1:17" ht="15">
      <c r="A37" s="12"/>
      <c r="B37" s="25">
        <v>319.1</v>
      </c>
      <c r="C37" s="20" t="s">
        <v>336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0</v>
      </c>
      <c r="P37" s="47">
        <f t="shared" si="1"/>
        <v>0</v>
      </c>
      <c r="Q37" s="9"/>
    </row>
    <row r="38" spans="1:17" ht="15">
      <c r="A38" s="12"/>
      <c r="B38" s="25">
        <v>319.2</v>
      </c>
      <c r="C38" s="20" t="s">
        <v>337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0</v>
      </c>
      <c r="P38" s="47">
        <f t="shared" si="1"/>
        <v>0</v>
      </c>
      <c r="Q38" s="9"/>
    </row>
    <row r="39" spans="1:17" ht="15">
      <c r="A39" s="12"/>
      <c r="B39" s="25">
        <v>319.3</v>
      </c>
      <c r="C39" s="20" t="s">
        <v>338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0</v>
      </c>
      <c r="P39" s="47">
        <f t="shared" si="1"/>
        <v>0</v>
      </c>
      <c r="Q39" s="9"/>
    </row>
    <row r="40" spans="1:17" ht="15">
      <c r="A40" s="12"/>
      <c r="B40" s="25">
        <v>319.9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0</v>
      </c>
      <c r="P40" s="47">
        <f t="shared" si="1"/>
        <v>0</v>
      </c>
      <c r="Q40" s="9"/>
    </row>
    <row r="41" spans="1:17" ht="15.75">
      <c r="A41" s="29" t="s">
        <v>13</v>
      </c>
      <c r="B41" s="30"/>
      <c r="C41" s="31"/>
      <c r="D41" s="32">
        <f aca="true" t="shared" si="3" ref="D41:N41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4">
        <f>SUM(D41:N41)</f>
        <v>0</v>
      </c>
      <c r="P41" s="45">
        <f t="shared" si="1"/>
        <v>0</v>
      </c>
      <c r="Q41" s="10"/>
    </row>
    <row r="42" spans="1:17" ht="15">
      <c r="A42" s="12"/>
      <c r="B42" s="25">
        <v>322</v>
      </c>
      <c r="C42" s="20" t="s">
        <v>339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0</v>
      </c>
      <c r="P42" s="47">
        <f t="shared" si="1"/>
        <v>0</v>
      </c>
      <c r="Q42" s="9"/>
    </row>
    <row r="43" spans="1:17" ht="15">
      <c r="A43" s="12"/>
      <c r="B43" s="25">
        <v>322.9</v>
      </c>
      <c r="C43" s="20" t="s">
        <v>340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4" ref="O43:O74">SUM(D43:N43)</f>
        <v>0</v>
      </c>
      <c r="P43" s="47">
        <f t="shared" si="1"/>
        <v>0</v>
      </c>
      <c r="Q43" s="9"/>
    </row>
    <row r="44" spans="1:17" ht="15">
      <c r="A44" s="12"/>
      <c r="B44" s="25">
        <v>323.1</v>
      </c>
      <c r="C44" s="20" t="s">
        <v>124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0</v>
      </c>
      <c r="P44" s="47">
        <f t="shared" si="1"/>
        <v>0</v>
      </c>
      <c r="Q44" s="9"/>
    </row>
    <row r="45" spans="1:17" ht="15">
      <c r="A45" s="12"/>
      <c r="B45" s="25">
        <v>323.2</v>
      </c>
      <c r="C45" s="20" t="s">
        <v>125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0</v>
      </c>
      <c r="P45" s="47">
        <f t="shared" si="1"/>
        <v>0</v>
      </c>
      <c r="Q45" s="9"/>
    </row>
    <row r="46" spans="1:17" ht="15">
      <c r="A46" s="12"/>
      <c r="B46" s="25">
        <v>323.3</v>
      </c>
      <c r="C46" s="20" t="s">
        <v>126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0</v>
      </c>
      <c r="P46" s="47">
        <f t="shared" si="1"/>
        <v>0</v>
      </c>
      <c r="Q46" s="9"/>
    </row>
    <row r="47" spans="1:17" ht="15">
      <c r="A47" s="12"/>
      <c r="B47" s="25">
        <v>323.4</v>
      </c>
      <c r="C47" s="20" t="s">
        <v>127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0</v>
      </c>
      <c r="P47" s="47">
        <f t="shared" si="1"/>
        <v>0</v>
      </c>
      <c r="Q47" s="9"/>
    </row>
    <row r="48" spans="1:17" ht="15">
      <c r="A48" s="12"/>
      <c r="B48" s="25">
        <v>323.5</v>
      </c>
      <c r="C48" s="20" t="s">
        <v>128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0</v>
      </c>
      <c r="P48" s="47">
        <f t="shared" si="1"/>
        <v>0</v>
      </c>
      <c r="Q48" s="9"/>
    </row>
    <row r="49" spans="1:17" ht="15">
      <c r="A49" s="12"/>
      <c r="B49" s="25">
        <v>323.6</v>
      </c>
      <c r="C49" s="20" t="s">
        <v>129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0</v>
      </c>
      <c r="P49" s="47">
        <f t="shared" si="1"/>
        <v>0</v>
      </c>
      <c r="Q49" s="9"/>
    </row>
    <row r="50" spans="1:17" ht="15">
      <c r="A50" s="12"/>
      <c r="B50" s="25">
        <v>323.7</v>
      </c>
      <c r="C50" s="20" t="s">
        <v>130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0</v>
      </c>
      <c r="P50" s="47">
        <f t="shared" si="1"/>
        <v>0</v>
      </c>
      <c r="Q50" s="9"/>
    </row>
    <row r="51" spans="1:17" ht="15">
      <c r="A51" s="12"/>
      <c r="B51" s="25">
        <v>323.9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0</v>
      </c>
      <c r="P51" s="47">
        <f t="shared" si="1"/>
        <v>0</v>
      </c>
      <c r="Q51" s="9"/>
    </row>
    <row r="52" spans="1:17" ht="15">
      <c r="A52" s="12"/>
      <c r="B52" s="25">
        <v>324.11</v>
      </c>
      <c r="C52" s="20" t="s">
        <v>131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0</v>
      </c>
      <c r="P52" s="47">
        <f t="shared" si="1"/>
        <v>0</v>
      </c>
      <c r="Q52" s="9"/>
    </row>
    <row r="53" spans="1:17" ht="15">
      <c r="A53" s="12"/>
      <c r="B53" s="25">
        <v>324.12</v>
      </c>
      <c r="C53" s="20" t="s">
        <v>132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0</v>
      </c>
      <c r="P53" s="47">
        <f t="shared" si="1"/>
        <v>0</v>
      </c>
      <c r="Q53" s="9"/>
    </row>
    <row r="54" spans="1:17" ht="15">
      <c r="A54" s="12"/>
      <c r="B54" s="25">
        <v>324.21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0</v>
      </c>
      <c r="P54" s="47">
        <f t="shared" si="1"/>
        <v>0</v>
      </c>
      <c r="Q54" s="9"/>
    </row>
    <row r="55" spans="1:17" ht="15">
      <c r="A55" s="12"/>
      <c r="B55" s="25">
        <v>324.22</v>
      </c>
      <c r="C55" s="20" t="s">
        <v>134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0</v>
      </c>
      <c r="P55" s="47">
        <f t="shared" si="1"/>
        <v>0</v>
      </c>
      <c r="Q55" s="9"/>
    </row>
    <row r="56" spans="1:17" ht="15">
      <c r="A56" s="12"/>
      <c r="B56" s="25">
        <v>324.31</v>
      </c>
      <c r="C56" s="20" t="s">
        <v>135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0</v>
      </c>
      <c r="P56" s="47">
        <f t="shared" si="1"/>
        <v>0</v>
      </c>
      <c r="Q56" s="9"/>
    </row>
    <row r="57" spans="1:17" ht="15">
      <c r="A57" s="12"/>
      <c r="B57" s="25">
        <v>324.32</v>
      </c>
      <c r="C57" s="20" t="s">
        <v>136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0</v>
      </c>
      <c r="P57" s="47">
        <f t="shared" si="1"/>
        <v>0</v>
      </c>
      <c r="Q57" s="9"/>
    </row>
    <row r="58" spans="1:17" ht="15">
      <c r="A58" s="12"/>
      <c r="B58" s="25">
        <v>324.41</v>
      </c>
      <c r="C58" s="20" t="s">
        <v>137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0</v>
      </c>
      <c r="P58" s="47">
        <f t="shared" si="1"/>
        <v>0</v>
      </c>
      <c r="Q58" s="9"/>
    </row>
    <row r="59" spans="1:17" ht="15">
      <c r="A59" s="12"/>
      <c r="B59" s="25">
        <v>324.42</v>
      </c>
      <c r="C59" s="20" t="s">
        <v>138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0</v>
      </c>
      <c r="P59" s="47">
        <f t="shared" si="1"/>
        <v>0</v>
      </c>
      <c r="Q59" s="9"/>
    </row>
    <row r="60" spans="1:17" ht="15">
      <c r="A60" s="12"/>
      <c r="B60" s="25">
        <v>324.51</v>
      </c>
      <c r="C60" s="20" t="s">
        <v>139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0</v>
      </c>
      <c r="P60" s="47">
        <f t="shared" si="1"/>
        <v>0</v>
      </c>
      <c r="Q60" s="9"/>
    </row>
    <row r="61" spans="1:17" ht="15">
      <c r="A61" s="12"/>
      <c r="B61" s="25">
        <v>324.52</v>
      </c>
      <c r="C61" s="20" t="s">
        <v>140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0</v>
      </c>
      <c r="P61" s="47">
        <f t="shared" si="1"/>
        <v>0</v>
      </c>
      <c r="Q61" s="9"/>
    </row>
    <row r="62" spans="1:17" ht="15">
      <c r="A62" s="12"/>
      <c r="B62" s="25">
        <v>324.61</v>
      </c>
      <c r="C62" s="20" t="s">
        <v>141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0</v>
      </c>
      <c r="P62" s="47">
        <f t="shared" si="1"/>
        <v>0</v>
      </c>
      <c r="Q62" s="9"/>
    </row>
    <row r="63" spans="1:17" ht="15">
      <c r="A63" s="12"/>
      <c r="B63" s="25">
        <v>324.62</v>
      </c>
      <c r="C63" s="20" t="s">
        <v>142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0</v>
      </c>
      <c r="P63" s="47">
        <f t="shared" si="1"/>
        <v>0</v>
      </c>
      <c r="Q63" s="9"/>
    </row>
    <row r="64" spans="1:17" ht="15">
      <c r="A64" s="12"/>
      <c r="B64" s="25">
        <v>324.81</v>
      </c>
      <c r="C64" s="20" t="s">
        <v>341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0</v>
      </c>
      <c r="P64" s="47">
        <f t="shared" si="1"/>
        <v>0</v>
      </c>
      <c r="Q64" s="9"/>
    </row>
    <row r="65" spans="1:17" ht="15">
      <c r="A65" s="12"/>
      <c r="B65" s="25">
        <v>324.82</v>
      </c>
      <c r="C65" s="20" t="s">
        <v>342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0</v>
      </c>
      <c r="P65" s="47">
        <f t="shared" si="1"/>
        <v>0</v>
      </c>
      <c r="Q65" s="9"/>
    </row>
    <row r="66" spans="1:17" ht="15">
      <c r="A66" s="12"/>
      <c r="B66" s="25">
        <v>324.91</v>
      </c>
      <c r="C66" s="20" t="s">
        <v>143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0</v>
      </c>
      <c r="P66" s="47">
        <f t="shared" si="1"/>
        <v>0</v>
      </c>
      <c r="Q66" s="9"/>
    </row>
    <row r="67" spans="1:17" ht="15">
      <c r="A67" s="12"/>
      <c r="B67" s="25">
        <v>324.92</v>
      </c>
      <c r="C67" s="20" t="s">
        <v>144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0</v>
      </c>
      <c r="P67" s="47">
        <f t="shared" si="1"/>
        <v>0</v>
      </c>
      <c r="Q67" s="9"/>
    </row>
    <row r="68" spans="1:17" ht="15">
      <c r="A68" s="12"/>
      <c r="B68" s="25">
        <v>325.1</v>
      </c>
      <c r="C68" s="20" t="s">
        <v>145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0</v>
      </c>
      <c r="P68" s="47">
        <f t="shared" si="1"/>
        <v>0</v>
      </c>
      <c r="Q68" s="9"/>
    </row>
    <row r="69" spans="1:17" ht="15">
      <c r="A69" s="12"/>
      <c r="B69" s="25">
        <v>325.2</v>
      </c>
      <c r="C69" s="20" t="s">
        <v>146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0</v>
      </c>
      <c r="P69" s="47">
        <f aca="true" t="shared" si="5" ref="P69:P132">(O69/P$323)</f>
        <v>0</v>
      </c>
      <c r="Q69" s="9"/>
    </row>
    <row r="70" spans="1:17" ht="15">
      <c r="A70" s="12"/>
      <c r="B70" s="25">
        <v>329.1</v>
      </c>
      <c r="C70" s="20" t="s">
        <v>343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0</v>
      </c>
      <c r="P70" s="47">
        <f t="shared" si="5"/>
        <v>0</v>
      </c>
      <c r="Q70" s="9"/>
    </row>
    <row r="71" spans="1:17" ht="15">
      <c r="A71" s="12"/>
      <c r="B71" s="25">
        <v>329.2</v>
      </c>
      <c r="C71" s="20" t="s">
        <v>344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0</v>
      </c>
      <c r="P71" s="47">
        <f t="shared" si="5"/>
        <v>0</v>
      </c>
      <c r="Q71" s="9"/>
    </row>
    <row r="72" spans="1:17" ht="15">
      <c r="A72" s="12"/>
      <c r="B72" s="25">
        <v>329.3</v>
      </c>
      <c r="C72" s="20" t="s">
        <v>345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0</v>
      </c>
      <c r="P72" s="47">
        <f t="shared" si="5"/>
        <v>0</v>
      </c>
      <c r="Q72" s="9"/>
    </row>
    <row r="73" spans="1:17" ht="15">
      <c r="A73" s="12"/>
      <c r="B73" s="25">
        <v>329.4</v>
      </c>
      <c r="C73" s="20" t="s">
        <v>346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0</v>
      </c>
      <c r="P73" s="47">
        <f t="shared" si="5"/>
        <v>0</v>
      </c>
      <c r="Q73" s="9"/>
    </row>
    <row r="74" spans="1:17" ht="15">
      <c r="A74" s="12"/>
      <c r="B74" s="25">
        <v>329.5</v>
      </c>
      <c r="C74" s="20" t="s">
        <v>347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0</v>
      </c>
      <c r="P74" s="47">
        <f t="shared" si="5"/>
        <v>0</v>
      </c>
      <c r="Q74" s="9"/>
    </row>
    <row r="75" spans="1:17" ht="15.75">
      <c r="A75" s="29" t="s">
        <v>348</v>
      </c>
      <c r="B75" s="30"/>
      <c r="C75" s="31"/>
      <c r="D75" s="32">
        <f aca="true" t="shared" si="6" ref="D75:N75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4">
        <f>SUM(D75:N75)</f>
        <v>0</v>
      </c>
      <c r="P75" s="45">
        <f t="shared" si="5"/>
        <v>0</v>
      </c>
      <c r="Q75" s="10"/>
    </row>
    <row r="76" spans="1:17" ht="15">
      <c r="A76" s="12"/>
      <c r="B76" s="25">
        <v>331.1</v>
      </c>
      <c r="C76" s="20" t="s">
        <v>65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0</v>
      </c>
      <c r="P76" s="47">
        <f t="shared" si="5"/>
        <v>0</v>
      </c>
      <c r="Q76" s="9"/>
    </row>
    <row r="77" spans="1:17" ht="15">
      <c r="A77" s="12"/>
      <c r="B77" s="25">
        <v>331.2</v>
      </c>
      <c r="C77" s="20" t="s">
        <v>15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0</v>
      </c>
      <c r="P77" s="47">
        <f t="shared" si="5"/>
        <v>0</v>
      </c>
      <c r="Q77" s="9"/>
    </row>
    <row r="78" spans="1:17" ht="15">
      <c r="A78" s="12"/>
      <c r="B78" s="25">
        <v>331.31</v>
      </c>
      <c r="C78" s="20" t="s">
        <v>66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aca="true" t="shared" si="7" ref="O78:O141">SUM(D78:N78)</f>
        <v>0</v>
      </c>
      <c r="P78" s="47">
        <f t="shared" si="5"/>
        <v>0</v>
      </c>
      <c r="Q78" s="9"/>
    </row>
    <row r="79" spans="1:17" ht="15">
      <c r="A79" s="12"/>
      <c r="B79" s="25">
        <v>331.32</v>
      </c>
      <c r="C79" s="20" t="s">
        <v>147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7">
        <f t="shared" si="5"/>
        <v>0</v>
      </c>
      <c r="Q79" s="9"/>
    </row>
    <row r="80" spans="1:17" ht="15">
      <c r="A80" s="12"/>
      <c r="B80" s="25">
        <v>331.33</v>
      </c>
      <c r="C80" s="20" t="s">
        <v>148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7">
        <f t="shared" si="5"/>
        <v>0</v>
      </c>
      <c r="Q80" s="9"/>
    </row>
    <row r="81" spans="1:17" ht="15">
      <c r="A81" s="12"/>
      <c r="B81" s="25">
        <v>331.34</v>
      </c>
      <c r="C81" s="20" t="s">
        <v>149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7">
        <f t="shared" si="5"/>
        <v>0</v>
      </c>
      <c r="Q81" s="9"/>
    </row>
    <row r="82" spans="1:17" ht="15">
      <c r="A82" s="12"/>
      <c r="B82" s="25">
        <v>331.35</v>
      </c>
      <c r="C82" s="20" t="s">
        <v>105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7">
        <f t="shared" si="5"/>
        <v>0</v>
      </c>
      <c r="Q82" s="9"/>
    </row>
    <row r="83" spans="1:17" ht="15">
      <c r="A83" s="12"/>
      <c r="B83" s="25">
        <v>331.39</v>
      </c>
      <c r="C83" s="20" t="s">
        <v>67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7">
        <f t="shared" si="5"/>
        <v>0</v>
      </c>
      <c r="Q83" s="9"/>
    </row>
    <row r="84" spans="1:17" ht="15">
      <c r="A84" s="12"/>
      <c r="B84" s="25">
        <v>331.41</v>
      </c>
      <c r="C84" s="20" t="s">
        <v>150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7">
        <f t="shared" si="5"/>
        <v>0</v>
      </c>
      <c r="Q84" s="9"/>
    </row>
    <row r="85" spans="1:17" ht="15">
      <c r="A85" s="12"/>
      <c r="B85" s="25">
        <v>331.42</v>
      </c>
      <c r="C85" s="20" t="s">
        <v>151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7">
        <f t="shared" si="5"/>
        <v>0</v>
      </c>
      <c r="Q85" s="9"/>
    </row>
    <row r="86" spans="1:17" ht="15">
      <c r="A86" s="12"/>
      <c r="B86" s="25">
        <v>331.49</v>
      </c>
      <c r="C86" s="20" t="s">
        <v>152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7">
        <f t="shared" si="5"/>
        <v>0</v>
      </c>
      <c r="Q86" s="9"/>
    </row>
    <row r="87" spans="1:17" ht="15">
      <c r="A87" s="12"/>
      <c r="B87" s="25">
        <v>331.5</v>
      </c>
      <c r="C87" s="20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7">
        <f t="shared" si="5"/>
        <v>0</v>
      </c>
      <c r="Q87" s="9"/>
    </row>
    <row r="88" spans="1:17" ht="15">
      <c r="A88" s="12"/>
      <c r="B88" s="25">
        <v>331.51</v>
      </c>
      <c r="C88" s="20" t="s">
        <v>349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7">
        <f t="shared" si="5"/>
        <v>0</v>
      </c>
      <c r="Q88" s="9"/>
    </row>
    <row r="89" spans="1:17" ht="15">
      <c r="A89" s="12"/>
      <c r="B89" s="25">
        <v>331.61</v>
      </c>
      <c r="C89" s="20" t="s">
        <v>68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7">
        <f t="shared" si="5"/>
        <v>0</v>
      </c>
      <c r="Q89" s="9"/>
    </row>
    <row r="90" spans="1:17" ht="15">
      <c r="A90" s="12"/>
      <c r="B90" s="25">
        <v>331.62</v>
      </c>
      <c r="C90" s="20" t="s">
        <v>153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7">
        <f t="shared" si="5"/>
        <v>0</v>
      </c>
      <c r="Q90" s="9"/>
    </row>
    <row r="91" spans="1:17" ht="15">
      <c r="A91" s="12"/>
      <c r="B91" s="25">
        <v>331.65</v>
      </c>
      <c r="C91" s="20" t="s">
        <v>154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7">
        <f t="shared" si="5"/>
        <v>0</v>
      </c>
      <c r="Q91" s="9"/>
    </row>
    <row r="92" spans="1:17" ht="15">
      <c r="A92" s="12"/>
      <c r="B92" s="25">
        <v>331.69</v>
      </c>
      <c r="C92" s="20" t="s">
        <v>155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7">
        <f t="shared" si="5"/>
        <v>0</v>
      </c>
      <c r="Q92" s="9"/>
    </row>
    <row r="93" spans="1:17" ht="15">
      <c r="A93" s="12"/>
      <c r="B93" s="25">
        <v>331.7</v>
      </c>
      <c r="C93" s="20" t="s">
        <v>156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7">
        <f t="shared" si="5"/>
        <v>0</v>
      </c>
      <c r="Q93" s="9"/>
    </row>
    <row r="94" spans="1:17" ht="15">
      <c r="A94" s="12"/>
      <c r="B94" s="25">
        <v>331.81</v>
      </c>
      <c r="C94" s="20" t="s">
        <v>157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7">
        <f t="shared" si="5"/>
        <v>0</v>
      </c>
      <c r="Q94" s="9"/>
    </row>
    <row r="95" spans="1:17" ht="15">
      <c r="A95" s="12"/>
      <c r="B95" s="25">
        <v>331.82</v>
      </c>
      <c r="C95" s="20" t="s">
        <v>158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7">
        <f t="shared" si="5"/>
        <v>0</v>
      </c>
      <c r="Q95" s="9"/>
    </row>
    <row r="96" spans="1:17" ht="15">
      <c r="A96" s="12"/>
      <c r="B96" s="25">
        <v>331.83</v>
      </c>
      <c r="C96" s="20" t="s">
        <v>159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7"/>
        <v>0</v>
      </c>
      <c r="P96" s="47">
        <f t="shared" si="5"/>
        <v>0</v>
      </c>
      <c r="Q96" s="9"/>
    </row>
    <row r="97" spans="1:17" ht="15">
      <c r="A97" s="12"/>
      <c r="B97" s="25">
        <v>331.89</v>
      </c>
      <c r="C97" s="20" t="s">
        <v>160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7"/>
        <v>0</v>
      </c>
      <c r="P97" s="47">
        <f t="shared" si="5"/>
        <v>0</v>
      </c>
      <c r="Q97" s="9"/>
    </row>
    <row r="98" spans="1:17" ht="15">
      <c r="A98" s="12"/>
      <c r="B98" s="25">
        <v>331.9</v>
      </c>
      <c r="C98" s="20" t="s">
        <v>161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7"/>
        <v>0</v>
      </c>
      <c r="P98" s="47">
        <f t="shared" si="5"/>
        <v>0</v>
      </c>
      <c r="Q98" s="9"/>
    </row>
    <row r="99" spans="1:17" ht="15">
      <c r="A99" s="12"/>
      <c r="B99" s="25">
        <v>332</v>
      </c>
      <c r="C99" s="20" t="s">
        <v>162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7"/>
        <v>0</v>
      </c>
      <c r="P99" s="47">
        <f t="shared" si="5"/>
        <v>0</v>
      </c>
      <c r="Q99" s="9"/>
    </row>
    <row r="100" spans="1:17" ht="15">
      <c r="A100" s="12"/>
      <c r="B100" s="25">
        <v>333</v>
      </c>
      <c r="C100" s="20" t="s">
        <v>163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7"/>
        <v>0</v>
      </c>
      <c r="P100" s="47">
        <f t="shared" si="5"/>
        <v>0</v>
      </c>
      <c r="Q100" s="9"/>
    </row>
    <row r="101" spans="1:17" ht="15">
      <c r="A101" s="12"/>
      <c r="B101" s="25">
        <v>334.1</v>
      </c>
      <c r="C101" s="20" t="s">
        <v>164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7"/>
        <v>0</v>
      </c>
      <c r="P101" s="47">
        <f t="shared" si="5"/>
        <v>0</v>
      </c>
      <c r="Q101" s="9"/>
    </row>
    <row r="102" spans="1:17" ht="15">
      <c r="A102" s="12"/>
      <c r="B102" s="25">
        <v>334.2</v>
      </c>
      <c r="C102" s="20" t="s">
        <v>106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7"/>
        <v>0</v>
      </c>
      <c r="P102" s="47">
        <f t="shared" si="5"/>
        <v>0</v>
      </c>
      <c r="Q102" s="9"/>
    </row>
    <row r="103" spans="1:17" ht="15">
      <c r="A103" s="12"/>
      <c r="B103" s="25">
        <v>334.31</v>
      </c>
      <c r="C103" s="20" t="s">
        <v>18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7"/>
        <v>0</v>
      </c>
      <c r="P103" s="47">
        <f t="shared" si="5"/>
        <v>0</v>
      </c>
      <c r="Q103" s="9"/>
    </row>
    <row r="104" spans="1:17" ht="15">
      <c r="A104" s="12"/>
      <c r="B104" s="25">
        <v>334.32</v>
      </c>
      <c r="C104" s="20" t="s">
        <v>165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7"/>
        <v>0</v>
      </c>
      <c r="P104" s="47">
        <f t="shared" si="5"/>
        <v>0</v>
      </c>
      <c r="Q104" s="9"/>
    </row>
    <row r="105" spans="1:17" ht="15">
      <c r="A105" s="12"/>
      <c r="B105" s="25">
        <v>334.33</v>
      </c>
      <c r="C105" s="20" t="s">
        <v>166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7"/>
        <v>0</v>
      </c>
      <c r="P105" s="47">
        <f t="shared" si="5"/>
        <v>0</v>
      </c>
      <c r="Q105" s="9"/>
    </row>
    <row r="106" spans="1:17" ht="15">
      <c r="A106" s="12"/>
      <c r="B106" s="25">
        <v>334.34</v>
      </c>
      <c r="C106" s="20" t="s">
        <v>167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7"/>
        <v>0</v>
      </c>
      <c r="P106" s="47">
        <f t="shared" si="5"/>
        <v>0</v>
      </c>
      <c r="Q106" s="9"/>
    </row>
    <row r="107" spans="1:17" ht="15">
      <c r="A107" s="12"/>
      <c r="B107" s="25">
        <v>334.35</v>
      </c>
      <c r="C107" s="20" t="s">
        <v>101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7"/>
        <v>0</v>
      </c>
      <c r="P107" s="47">
        <f t="shared" si="5"/>
        <v>0</v>
      </c>
      <c r="Q107" s="9"/>
    </row>
    <row r="108" spans="1:17" ht="15">
      <c r="A108" s="12"/>
      <c r="B108" s="25">
        <v>334.36</v>
      </c>
      <c r="C108" s="20" t="s">
        <v>168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7"/>
        <v>0</v>
      </c>
      <c r="P108" s="47">
        <f t="shared" si="5"/>
        <v>0</v>
      </c>
      <c r="Q108" s="9"/>
    </row>
    <row r="109" spans="1:17" ht="15">
      <c r="A109" s="12"/>
      <c r="B109" s="25">
        <v>334.39</v>
      </c>
      <c r="C109" s="20" t="s">
        <v>98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7"/>
        <v>0</v>
      </c>
      <c r="P109" s="47">
        <f t="shared" si="5"/>
        <v>0</v>
      </c>
      <c r="Q109" s="9"/>
    </row>
    <row r="110" spans="1:17" ht="15">
      <c r="A110" s="12"/>
      <c r="B110" s="25">
        <v>334.41</v>
      </c>
      <c r="C110" s="20" t="s">
        <v>169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7"/>
        <v>0</v>
      </c>
      <c r="P110" s="47">
        <f t="shared" si="5"/>
        <v>0</v>
      </c>
      <c r="Q110" s="9"/>
    </row>
    <row r="111" spans="1:17" ht="15">
      <c r="A111" s="12"/>
      <c r="B111" s="25">
        <v>334.42</v>
      </c>
      <c r="C111" s="20" t="s">
        <v>170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7"/>
        <v>0</v>
      </c>
      <c r="P111" s="47">
        <f t="shared" si="5"/>
        <v>0</v>
      </c>
      <c r="Q111" s="9"/>
    </row>
    <row r="112" spans="1:17" ht="15">
      <c r="A112" s="12"/>
      <c r="B112" s="25">
        <v>334.49</v>
      </c>
      <c r="C112" s="20" t="s">
        <v>107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7"/>
        <v>0</v>
      </c>
      <c r="P112" s="47">
        <f t="shared" si="5"/>
        <v>0</v>
      </c>
      <c r="Q112" s="9"/>
    </row>
    <row r="113" spans="1:17" ht="15">
      <c r="A113" s="12"/>
      <c r="B113" s="25">
        <v>334.5</v>
      </c>
      <c r="C113" s="20" t="s">
        <v>110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7"/>
        <v>0</v>
      </c>
      <c r="P113" s="47">
        <f t="shared" si="5"/>
        <v>0</v>
      </c>
      <c r="Q113" s="9"/>
    </row>
    <row r="114" spans="1:17" ht="15">
      <c r="A114" s="12"/>
      <c r="B114" s="25">
        <v>334.61</v>
      </c>
      <c r="C114" s="20" t="s">
        <v>171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7"/>
        <v>0</v>
      </c>
      <c r="P114" s="47">
        <f t="shared" si="5"/>
        <v>0</v>
      </c>
      <c r="Q114" s="9"/>
    </row>
    <row r="115" spans="1:17" ht="15">
      <c r="A115" s="12"/>
      <c r="B115" s="25">
        <v>334.62</v>
      </c>
      <c r="C115" s="20" t="s">
        <v>172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7"/>
        <v>0</v>
      </c>
      <c r="P115" s="47">
        <f t="shared" si="5"/>
        <v>0</v>
      </c>
      <c r="Q115" s="9"/>
    </row>
    <row r="116" spans="1:17" ht="15">
      <c r="A116" s="12"/>
      <c r="B116" s="25">
        <v>334.69</v>
      </c>
      <c r="C116" s="20" t="s">
        <v>173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7"/>
        <v>0</v>
      </c>
      <c r="P116" s="47">
        <f t="shared" si="5"/>
        <v>0</v>
      </c>
      <c r="Q116" s="9"/>
    </row>
    <row r="117" spans="1:17" ht="15">
      <c r="A117" s="12"/>
      <c r="B117" s="25">
        <v>334.7</v>
      </c>
      <c r="C117" s="20" t="s">
        <v>19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7"/>
        <v>0</v>
      </c>
      <c r="P117" s="47">
        <f t="shared" si="5"/>
        <v>0</v>
      </c>
      <c r="Q117" s="9"/>
    </row>
    <row r="118" spans="1:17" ht="15">
      <c r="A118" s="12"/>
      <c r="B118" s="25">
        <v>334.81</v>
      </c>
      <c r="C118" s="20" t="s">
        <v>174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7"/>
        <v>0</v>
      </c>
      <c r="P118" s="47">
        <f t="shared" si="5"/>
        <v>0</v>
      </c>
      <c r="Q118" s="9"/>
    </row>
    <row r="119" spans="1:17" ht="15">
      <c r="A119" s="12"/>
      <c r="B119" s="25">
        <v>334.82</v>
      </c>
      <c r="C119" s="20" t="s">
        <v>350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7"/>
        <v>0</v>
      </c>
      <c r="P119" s="47">
        <f t="shared" si="5"/>
        <v>0</v>
      </c>
      <c r="Q119" s="9"/>
    </row>
    <row r="120" spans="1:17" ht="15">
      <c r="A120" s="12"/>
      <c r="B120" s="25">
        <v>334.83</v>
      </c>
      <c r="C120" s="20" t="s">
        <v>175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7"/>
        <v>0</v>
      </c>
      <c r="P120" s="47">
        <f t="shared" si="5"/>
        <v>0</v>
      </c>
      <c r="Q120" s="9"/>
    </row>
    <row r="121" spans="1:17" ht="15">
      <c r="A121" s="12"/>
      <c r="B121" s="25">
        <v>334.89</v>
      </c>
      <c r="C121" s="20" t="s">
        <v>176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7"/>
        <v>0</v>
      </c>
      <c r="P121" s="47">
        <f t="shared" si="5"/>
        <v>0</v>
      </c>
      <c r="Q121" s="9"/>
    </row>
    <row r="122" spans="1:17" ht="15">
      <c r="A122" s="12"/>
      <c r="B122" s="25">
        <v>334.9</v>
      </c>
      <c r="C122" s="20" t="s">
        <v>177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7"/>
        <v>0</v>
      </c>
      <c r="P122" s="47">
        <f t="shared" si="5"/>
        <v>0</v>
      </c>
      <c r="Q122" s="9"/>
    </row>
    <row r="123" spans="1:17" ht="15">
      <c r="A123" s="12"/>
      <c r="B123" s="25">
        <v>335.121</v>
      </c>
      <c r="C123" s="20" t="s">
        <v>351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7"/>
        <v>0</v>
      </c>
      <c r="P123" s="47">
        <f t="shared" si="5"/>
        <v>0</v>
      </c>
      <c r="Q123" s="9"/>
    </row>
    <row r="124" spans="1:17" ht="15">
      <c r="A124" s="12"/>
      <c r="B124" s="25">
        <v>335.125</v>
      </c>
      <c r="C124" s="20" t="s">
        <v>352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7"/>
        <v>0</v>
      </c>
      <c r="P124" s="47">
        <f t="shared" si="5"/>
        <v>0</v>
      </c>
      <c r="Q124" s="9"/>
    </row>
    <row r="125" spans="1:17" ht="15">
      <c r="A125" s="12"/>
      <c r="B125" s="25">
        <v>335.13</v>
      </c>
      <c r="C125" s="20" t="s">
        <v>178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7"/>
        <v>0</v>
      </c>
      <c r="P125" s="47">
        <f t="shared" si="5"/>
        <v>0</v>
      </c>
      <c r="Q125" s="9"/>
    </row>
    <row r="126" spans="1:17" ht="15">
      <c r="A126" s="12"/>
      <c r="B126" s="25">
        <v>335.14</v>
      </c>
      <c r="C126" s="20" t="s">
        <v>83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7"/>
        <v>0</v>
      </c>
      <c r="P126" s="47">
        <f t="shared" si="5"/>
        <v>0</v>
      </c>
      <c r="Q126" s="9"/>
    </row>
    <row r="127" spans="1:17" ht="15">
      <c r="A127" s="12"/>
      <c r="B127" s="25">
        <v>335.15</v>
      </c>
      <c r="C127" s="20" t="s">
        <v>84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7"/>
        <v>0</v>
      </c>
      <c r="P127" s="47">
        <f t="shared" si="5"/>
        <v>0</v>
      </c>
      <c r="Q127" s="9"/>
    </row>
    <row r="128" spans="1:17" ht="15">
      <c r="A128" s="12"/>
      <c r="B128" s="25">
        <v>335.16</v>
      </c>
      <c r="C128" s="20" t="s">
        <v>353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7"/>
        <v>0</v>
      </c>
      <c r="P128" s="47">
        <f t="shared" si="5"/>
        <v>0</v>
      </c>
      <c r="Q128" s="9"/>
    </row>
    <row r="129" spans="1:17" ht="15">
      <c r="A129" s="12"/>
      <c r="B129" s="25">
        <v>335.17</v>
      </c>
      <c r="C129" s="20" t="s">
        <v>179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7"/>
        <v>0</v>
      </c>
      <c r="P129" s="47">
        <f t="shared" si="5"/>
        <v>0</v>
      </c>
      <c r="Q129" s="9"/>
    </row>
    <row r="130" spans="1:17" ht="15">
      <c r="A130" s="12"/>
      <c r="B130" s="25">
        <v>335.18</v>
      </c>
      <c r="C130" s="20" t="s">
        <v>354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7"/>
        <v>0</v>
      </c>
      <c r="P130" s="47">
        <f t="shared" si="5"/>
        <v>0</v>
      </c>
      <c r="Q130" s="9"/>
    </row>
    <row r="131" spans="1:17" ht="15">
      <c r="A131" s="12"/>
      <c r="B131" s="25">
        <v>335.19</v>
      </c>
      <c r="C131" s="20" t="s">
        <v>180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7"/>
        <v>0</v>
      </c>
      <c r="P131" s="47">
        <f t="shared" si="5"/>
        <v>0</v>
      </c>
      <c r="Q131" s="9"/>
    </row>
    <row r="132" spans="1:17" ht="15">
      <c r="A132" s="12"/>
      <c r="B132" s="25">
        <v>335.21</v>
      </c>
      <c r="C132" s="20" t="s">
        <v>74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7"/>
        <v>0</v>
      </c>
      <c r="P132" s="47">
        <f t="shared" si="5"/>
        <v>0</v>
      </c>
      <c r="Q132" s="9"/>
    </row>
    <row r="133" spans="1:17" ht="15">
      <c r="A133" s="12"/>
      <c r="B133" s="25">
        <v>335.22</v>
      </c>
      <c r="C133" s="20" t="s">
        <v>181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7"/>
        <v>0</v>
      </c>
      <c r="P133" s="47">
        <f aca="true" t="shared" si="8" ref="P133:P196">(O133/P$323)</f>
        <v>0</v>
      </c>
      <c r="Q133" s="9"/>
    </row>
    <row r="134" spans="1:17" ht="15">
      <c r="A134" s="12"/>
      <c r="B134" s="25">
        <v>335.23</v>
      </c>
      <c r="C134" s="20" t="s">
        <v>182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7"/>
        <v>0</v>
      </c>
      <c r="P134" s="47">
        <f t="shared" si="8"/>
        <v>0</v>
      </c>
      <c r="Q134" s="9"/>
    </row>
    <row r="135" spans="1:17" ht="15">
      <c r="A135" s="12"/>
      <c r="B135" s="25">
        <v>335.29</v>
      </c>
      <c r="C135" s="20" t="s">
        <v>183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7"/>
        <v>0</v>
      </c>
      <c r="P135" s="47">
        <f t="shared" si="8"/>
        <v>0</v>
      </c>
      <c r="Q135" s="9"/>
    </row>
    <row r="136" spans="1:17" ht="15">
      <c r="A136" s="12"/>
      <c r="B136" s="25">
        <v>335.31</v>
      </c>
      <c r="C136" s="20" t="s">
        <v>184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7"/>
        <v>0</v>
      </c>
      <c r="P136" s="47">
        <f t="shared" si="8"/>
        <v>0</v>
      </c>
      <c r="Q136" s="9"/>
    </row>
    <row r="137" spans="1:17" ht="15">
      <c r="A137" s="12"/>
      <c r="B137" s="25">
        <v>335.32</v>
      </c>
      <c r="C137" s="20" t="s">
        <v>185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7"/>
        <v>0</v>
      </c>
      <c r="P137" s="47">
        <f t="shared" si="8"/>
        <v>0</v>
      </c>
      <c r="Q137" s="9"/>
    </row>
    <row r="138" spans="1:17" ht="15">
      <c r="A138" s="12"/>
      <c r="B138" s="25">
        <v>335.33</v>
      </c>
      <c r="C138" s="20" t="s">
        <v>186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7"/>
        <v>0</v>
      </c>
      <c r="P138" s="47">
        <f t="shared" si="8"/>
        <v>0</v>
      </c>
      <c r="Q138" s="9"/>
    </row>
    <row r="139" spans="1:17" ht="15">
      <c r="A139" s="12"/>
      <c r="B139" s="25">
        <v>335.34</v>
      </c>
      <c r="C139" s="20" t="s">
        <v>187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7"/>
        <v>0</v>
      </c>
      <c r="P139" s="47">
        <f t="shared" si="8"/>
        <v>0</v>
      </c>
      <c r="Q139" s="9"/>
    </row>
    <row r="140" spans="1:17" ht="15">
      <c r="A140" s="12"/>
      <c r="B140" s="25">
        <v>335.35</v>
      </c>
      <c r="C140" s="20" t="s">
        <v>188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7"/>
        <v>0</v>
      </c>
      <c r="P140" s="47">
        <f t="shared" si="8"/>
        <v>0</v>
      </c>
      <c r="Q140" s="9"/>
    </row>
    <row r="141" spans="1:17" ht="15">
      <c r="A141" s="12"/>
      <c r="B141" s="25">
        <v>335.36</v>
      </c>
      <c r="C141" s="20" t="s">
        <v>355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7"/>
        <v>0</v>
      </c>
      <c r="P141" s="47">
        <f t="shared" si="8"/>
        <v>0</v>
      </c>
      <c r="Q141" s="9"/>
    </row>
    <row r="142" spans="1:17" ht="15">
      <c r="A142" s="12"/>
      <c r="B142" s="25">
        <v>335.38</v>
      </c>
      <c r="C142" s="20" t="s">
        <v>189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aca="true" t="shared" si="9" ref="O142:O165">SUM(D142:N142)</f>
        <v>0</v>
      </c>
      <c r="P142" s="47">
        <f t="shared" si="8"/>
        <v>0</v>
      </c>
      <c r="Q142" s="9"/>
    </row>
    <row r="143" spans="1:17" ht="15">
      <c r="A143" s="12"/>
      <c r="B143" s="25">
        <v>335.41</v>
      </c>
      <c r="C143" s="20" t="s">
        <v>190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9"/>
        <v>0</v>
      </c>
      <c r="P143" s="47">
        <f t="shared" si="8"/>
        <v>0</v>
      </c>
      <c r="Q143" s="9"/>
    </row>
    <row r="144" spans="1:17" ht="15">
      <c r="A144" s="12"/>
      <c r="B144" s="25">
        <v>335.42</v>
      </c>
      <c r="C144" s="20" t="s">
        <v>191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9"/>
        <v>0</v>
      </c>
      <c r="P144" s="47">
        <f t="shared" si="8"/>
        <v>0</v>
      </c>
      <c r="Q144" s="9"/>
    </row>
    <row r="145" spans="1:17" ht="15">
      <c r="A145" s="12"/>
      <c r="B145" s="25">
        <v>335.43</v>
      </c>
      <c r="C145" s="20" t="s">
        <v>356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9"/>
        <v>0</v>
      </c>
      <c r="P145" s="47">
        <f t="shared" si="8"/>
        <v>0</v>
      </c>
      <c r="Q145" s="9"/>
    </row>
    <row r="146" spans="1:17" ht="15">
      <c r="A146" s="12"/>
      <c r="B146" s="25">
        <v>335.44</v>
      </c>
      <c r="C146" s="20" t="s">
        <v>357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9"/>
        <v>0</v>
      </c>
      <c r="P146" s="47">
        <f t="shared" si="8"/>
        <v>0</v>
      </c>
      <c r="Q146" s="9"/>
    </row>
    <row r="147" spans="1:17" ht="15">
      <c r="A147" s="12"/>
      <c r="B147" s="25">
        <v>335.45</v>
      </c>
      <c r="C147" s="20" t="s">
        <v>358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9"/>
        <v>0</v>
      </c>
      <c r="P147" s="47">
        <f t="shared" si="8"/>
        <v>0</v>
      </c>
      <c r="Q147" s="9"/>
    </row>
    <row r="148" spans="1:17" ht="15">
      <c r="A148" s="12"/>
      <c r="B148" s="25">
        <v>335.46</v>
      </c>
      <c r="C148" s="20" t="s">
        <v>359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9"/>
        <v>0</v>
      </c>
      <c r="P148" s="47">
        <f t="shared" si="8"/>
        <v>0</v>
      </c>
      <c r="Q148" s="9"/>
    </row>
    <row r="149" spans="1:17" ht="15">
      <c r="A149" s="12"/>
      <c r="B149" s="25">
        <v>335.48</v>
      </c>
      <c r="C149" s="20" t="s">
        <v>192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9"/>
        <v>0</v>
      </c>
      <c r="P149" s="47">
        <f t="shared" si="8"/>
        <v>0</v>
      </c>
      <c r="Q149" s="9"/>
    </row>
    <row r="150" spans="1:17" ht="15">
      <c r="A150" s="12"/>
      <c r="B150" s="25">
        <v>335.5</v>
      </c>
      <c r="C150" s="20" t="s">
        <v>193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si="9"/>
        <v>0</v>
      </c>
      <c r="P150" s="47">
        <f t="shared" si="8"/>
        <v>0</v>
      </c>
      <c r="Q150" s="9"/>
    </row>
    <row r="151" spans="1:17" ht="15">
      <c r="A151" s="12"/>
      <c r="B151" s="25">
        <v>335.61</v>
      </c>
      <c r="C151" s="20" t="s">
        <v>194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9"/>
        <v>0</v>
      </c>
      <c r="P151" s="47">
        <f t="shared" si="8"/>
        <v>0</v>
      </c>
      <c r="Q151" s="9"/>
    </row>
    <row r="152" spans="1:17" ht="15">
      <c r="A152" s="12"/>
      <c r="B152" s="25">
        <v>335.62</v>
      </c>
      <c r="C152" s="20" t="s">
        <v>195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9"/>
        <v>0</v>
      </c>
      <c r="P152" s="47">
        <f t="shared" si="8"/>
        <v>0</v>
      </c>
      <c r="Q152" s="9"/>
    </row>
    <row r="153" spans="1:17" ht="15">
      <c r="A153" s="12"/>
      <c r="B153" s="25">
        <v>335.69</v>
      </c>
      <c r="C153" s="20" t="s">
        <v>196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9"/>
        <v>0</v>
      </c>
      <c r="P153" s="47">
        <f t="shared" si="8"/>
        <v>0</v>
      </c>
      <c r="Q153" s="9"/>
    </row>
    <row r="154" spans="1:17" ht="15">
      <c r="A154" s="12"/>
      <c r="B154" s="25">
        <v>335.7</v>
      </c>
      <c r="C154" s="20" t="s">
        <v>197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9"/>
        <v>0</v>
      </c>
      <c r="P154" s="47">
        <f t="shared" si="8"/>
        <v>0</v>
      </c>
      <c r="Q154" s="9"/>
    </row>
    <row r="155" spans="1:17" ht="15">
      <c r="A155" s="12"/>
      <c r="B155" s="25">
        <v>335.9</v>
      </c>
      <c r="C155" s="20" t="s">
        <v>198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9"/>
        <v>0</v>
      </c>
      <c r="P155" s="47">
        <f t="shared" si="8"/>
        <v>0</v>
      </c>
      <c r="Q155" s="9"/>
    </row>
    <row r="156" spans="1:17" ht="15">
      <c r="A156" s="12"/>
      <c r="B156" s="25">
        <v>336</v>
      </c>
      <c r="C156" s="20" t="s">
        <v>199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9"/>
        <v>0</v>
      </c>
      <c r="P156" s="47">
        <f t="shared" si="8"/>
        <v>0</v>
      </c>
      <c r="Q156" s="9"/>
    </row>
    <row r="157" spans="1:17" ht="15">
      <c r="A157" s="12"/>
      <c r="B157" s="25">
        <v>337.1</v>
      </c>
      <c r="C157" s="20" t="s">
        <v>200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9"/>
        <v>0</v>
      </c>
      <c r="P157" s="47">
        <f t="shared" si="8"/>
        <v>0</v>
      </c>
      <c r="Q157" s="9"/>
    </row>
    <row r="158" spans="1:17" ht="15">
      <c r="A158" s="12"/>
      <c r="B158" s="25">
        <v>337.2</v>
      </c>
      <c r="C158" s="20" t="s">
        <v>201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9"/>
        <v>0</v>
      </c>
      <c r="P158" s="47">
        <f t="shared" si="8"/>
        <v>0</v>
      </c>
      <c r="Q158" s="9"/>
    </row>
    <row r="159" spans="1:17" ht="15">
      <c r="A159" s="12"/>
      <c r="B159" s="25">
        <v>337.3</v>
      </c>
      <c r="C159" s="20" t="s">
        <v>202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9"/>
        <v>0</v>
      </c>
      <c r="P159" s="47">
        <f t="shared" si="8"/>
        <v>0</v>
      </c>
      <c r="Q159" s="9"/>
    </row>
    <row r="160" spans="1:17" ht="15">
      <c r="A160" s="12"/>
      <c r="B160" s="25">
        <v>337.4</v>
      </c>
      <c r="C160" s="20" t="s">
        <v>203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9"/>
        <v>0</v>
      </c>
      <c r="P160" s="47">
        <f t="shared" si="8"/>
        <v>0</v>
      </c>
      <c r="Q160" s="9"/>
    </row>
    <row r="161" spans="1:17" ht="15">
      <c r="A161" s="12"/>
      <c r="B161" s="25">
        <v>337.5</v>
      </c>
      <c r="C161" s="20" t="s">
        <v>204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9"/>
        <v>0</v>
      </c>
      <c r="P161" s="47">
        <f t="shared" si="8"/>
        <v>0</v>
      </c>
      <c r="Q161" s="9"/>
    </row>
    <row r="162" spans="1:17" ht="15">
      <c r="A162" s="12"/>
      <c r="B162" s="25">
        <v>337.6</v>
      </c>
      <c r="C162" s="20" t="s">
        <v>205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9"/>
        <v>0</v>
      </c>
      <c r="P162" s="47">
        <f t="shared" si="8"/>
        <v>0</v>
      </c>
      <c r="Q162" s="9"/>
    </row>
    <row r="163" spans="1:17" ht="15">
      <c r="A163" s="12"/>
      <c r="B163" s="25">
        <v>337.7</v>
      </c>
      <c r="C163" s="20" t="s">
        <v>206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9"/>
        <v>0</v>
      </c>
      <c r="P163" s="47">
        <f t="shared" si="8"/>
        <v>0</v>
      </c>
      <c r="Q163" s="9"/>
    </row>
    <row r="164" spans="1:17" ht="15">
      <c r="A164" s="12"/>
      <c r="B164" s="25">
        <v>337.9</v>
      </c>
      <c r="C164" s="20" t="s">
        <v>207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9"/>
        <v>0</v>
      </c>
      <c r="P164" s="47">
        <f t="shared" si="8"/>
        <v>0</v>
      </c>
      <c r="Q164" s="9"/>
    </row>
    <row r="165" spans="1:17" ht="15">
      <c r="A165" s="12"/>
      <c r="B165" s="25">
        <v>338</v>
      </c>
      <c r="C165" s="20" t="s">
        <v>24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9"/>
        <v>0</v>
      </c>
      <c r="P165" s="47">
        <f t="shared" si="8"/>
        <v>0</v>
      </c>
      <c r="Q165" s="9"/>
    </row>
    <row r="166" spans="1:17" ht="15">
      <c r="A166" s="12"/>
      <c r="B166" s="25">
        <v>339</v>
      </c>
      <c r="C166" s="20" t="s">
        <v>208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>SUM(D166:N166)</f>
        <v>0</v>
      </c>
      <c r="P166" s="47">
        <f t="shared" si="8"/>
        <v>0</v>
      </c>
      <c r="Q166" s="9"/>
    </row>
    <row r="167" spans="1:17" ht="15.75">
      <c r="A167" s="29" t="s">
        <v>29</v>
      </c>
      <c r="B167" s="30"/>
      <c r="C167" s="31"/>
      <c r="D167" s="32">
        <f aca="true" t="shared" si="10" ref="D167:N167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5">
        <f t="shared" si="8"/>
        <v>0</v>
      </c>
      <c r="Q167" s="10"/>
    </row>
    <row r="168" spans="1:17" ht="15">
      <c r="A168" s="12"/>
      <c r="B168" s="25">
        <v>341.1</v>
      </c>
      <c r="C168" s="20" t="s">
        <v>102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>SUM(D168:N168)</f>
        <v>0</v>
      </c>
      <c r="P168" s="47">
        <f t="shared" si="8"/>
        <v>0</v>
      </c>
      <c r="Q168" s="9"/>
    </row>
    <row r="169" spans="1:17" ht="15">
      <c r="A169" s="12"/>
      <c r="B169" s="25">
        <v>341.15</v>
      </c>
      <c r="C169" s="20" t="s">
        <v>209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aca="true" t="shared" si="11" ref="O169:O260">SUM(D169:N169)</f>
        <v>0</v>
      </c>
      <c r="P169" s="47">
        <f t="shared" si="8"/>
        <v>0</v>
      </c>
      <c r="Q169" s="9"/>
    </row>
    <row r="170" spans="1:17" ht="15">
      <c r="A170" s="12"/>
      <c r="B170" s="25">
        <v>341.16</v>
      </c>
      <c r="C170" s="20" t="s">
        <v>210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1"/>
        <v>0</v>
      </c>
      <c r="P170" s="47">
        <f t="shared" si="8"/>
        <v>0</v>
      </c>
      <c r="Q170" s="9"/>
    </row>
    <row r="171" spans="1:17" ht="15">
      <c r="A171" s="12"/>
      <c r="B171" s="25">
        <v>341.2</v>
      </c>
      <c r="C171" s="20" t="s">
        <v>211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1"/>
        <v>0</v>
      </c>
      <c r="P171" s="47">
        <f t="shared" si="8"/>
        <v>0</v>
      </c>
      <c r="Q171" s="9"/>
    </row>
    <row r="172" spans="1:17" ht="15">
      <c r="A172" s="12"/>
      <c r="B172" s="25">
        <v>341.3</v>
      </c>
      <c r="C172" s="20" t="s">
        <v>212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1"/>
        <v>0</v>
      </c>
      <c r="P172" s="47">
        <f t="shared" si="8"/>
        <v>0</v>
      </c>
      <c r="Q172" s="9"/>
    </row>
    <row r="173" spans="1:17" ht="15">
      <c r="A173" s="12"/>
      <c r="B173" s="25">
        <v>341.51</v>
      </c>
      <c r="C173" s="20" t="s">
        <v>213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1"/>
        <v>0</v>
      </c>
      <c r="P173" s="47">
        <f t="shared" si="8"/>
        <v>0</v>
      </c>
      <c r="Q173" s="9"/>
    </row>
    <row r="174" spans="1:17" ht="15">
      <c r="A174" s="12"/>
      <c r="B174" s="25">
        <v>341.52</v>
      </c>
      <c r="C174" s="20" t="s">
        <v>214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1"/>
        <v>0</v>
      </c>
      <c r="P174" s="47">
        <f t="shared" si="8"/>
        <v>0</v>
      </c>
      <c r="Q174" s="9"/>
    </row>
    <row r="175" spans="1:17" ht="15">
      <c r="A175" s="12"/>
      <c r="B175" s="25">
        <v>341.53</v>
      </c>
      <c r="C175" s="20" t="s">
        <v>215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1"/>
        <v>0</v>
      </c>
      <c r="P175" s="47">
        <f t="shared" si="8"/>
        <v>0</v>
      </c>
      <c r="Q175" s="9"/>
    </row>
    <row r="176" spans="1:17" ht="15">
      <c r="A176" s="12"/>
      <c r="B176" s="25">
        <v>341.54</v>
      </c>
      <c r="C176" s="20" t="s">
        <v>216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1"/>
        <v>0</v>
      </c>
      <c r="P176" s="47">
        <f t="shared" si="8"/>
        <v>0</v>
      </c>
      <c r="Q176" s="9"/>
    </row>
    <row r="177" spans="1:17" ht="15">
      <c r="A177" s="12"/>
      <c r="B177" s="25">
        <v>341.55</v>
      </c>
      <c r="C177" s="20" t="s">
        <v>217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1"/>
        <v>0</v>
      </c>
      <c r="P177" s="47">
        <f t="shared" si="8"/>
        <v>0</v>
      </c>
      <c r="Q177" s="9"/>
    </row>
    <row r="178" spans="1:17" ht="15">
      <c r="A178" s="12"/>
      <c r="B178" s="25">
        <v>341.56</v>
      </c>
      <c r="C178" s="20" t="s">
        <v>218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1"/>
        <v>0</v>
      </c>
      <c r="P178" s="47">
        <f t="shared" si="8"/>
        <v>0</v>
      </c>
      <c r="Q178" s="9"/>
    </row>
    <row r="179" spans="1:17" ht="15">
      <c r="A179" s="12"/>
      <c r="B179" s="25">
        <v>341.8</v>
      </c>
      <c r="C179" s="20" t="s">
        <v>219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11"/>
        <v>0</v>
      </c>
      <c r="P179" s="47">
        <f t="shared" si="8"/>
        <v>0</v>
      </c>
      <c r="Q179" s="9"/>
    </row>
    <row r="180" spans="1:17" ht="15">
      <c r="A180" s="12"/>
      <c r="B180" s="25">
        <v>341.9</v>
      </c>
      <c r="C180" s="20" t="s">
        <v>220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11"/>
        <v>0</v>
      </c>
      <c r="P180" s="47">
        <f t="shared" si="8"/>
        <v>0</v>
      </c>
      <c r="Q180" s="9"/>
    </row>
    <row r="181" spans="1:17" ht="15">
      <c r="A181" s="12"/>
      <c r="B181" s="25">
        <v>342.1</v>
      </c>
      <c r="C181" s="20" t="s">
        <v>221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11"/>
        <v>0</v>
      </c>
      <c r="P181" s="47">
        <f t="shared" si="8"/>
        <v>0</v>
      </c>
      <c r="Q181" s="9"/>
    </row>
    <row r="182" spans="1:17" ht="15">
      <c r="A182" s="12"/>
      <c r="B182" s="25">
        <v>342.2</v>
      </c>
      <c r="C182" s="20" t="s">
        <v>222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11"/>
        <v>0</v>
      </c>
      <c r="P182" s="47">
        <f t="shared" si="8"/>
        <v>0</v>
      </c>
      <c r="Q182" s="9"/>
    </row>
    <row r="183" spans="1:17" ht="15">
      <c r="A183" s="12"/>
      <c r="B183" s="25">
        <v>342.3</v>
      </c>
      <c r="C183" s="20" t="s">
        <v>223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11"/>
        <v>0</v>
      </c>
      <c r="P183" s="47">
        <f t="shared" si="8"/>
        <v>0</v>
      </c>
      <c r="Q183" s="9"/>
    </row>
    <row r="184" spans="1:17" ht="15">
      <c r="A184" s="12"/>
      <c r="B184" s="25">
        <v>342.4</v>
      </c>
      <c r="C184" s="20" t="s">
        <v>224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11"/>
        <v>0</v>
      </c>
      <c r="P184" s="47">
        <f t="shared" si="8"/>
        <v>0</v>
      </c>
      <c r="Q184" s="9"/>
    </row>
    <row r="185" spans="1:17" ht="15">
      <c r="A185" s="12"/>
      <c r="B185" s="25">
        <v>342.5</v>
      </c>
      <c r="C185" s="20" t="s">
        <v>225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11"/>
        <v>0</v>
      </c>
      <c r="P185" s="47">
        <f t="shared" si="8"/>
        <v>0</v>
      </c>
      <c r="Q185" s="9"/>
    </row>
    <row r="186" spans="1:17" ht="15">
      <c r="A186" s="12"/>
      <c r="B186" s="25">
        <v>342.6</v>
      </c>
      <c r="C186" s="20" t="s">
        <v>226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11"/>
        <v>0</v>
      </c>
      <c r="P186" s="47">
        <f t="shared" si="8"/>
        <v>0</v>
      </c>
      <c r="Q186" s="9"/>
    </row>
    <row r="187" spans="1:17" ht="15">
      <c r="A187" s="12"/>
      <c r="B187" s="25">
        <v>342.9</v>
      </c>
      <c r="C187" s="20" t="s">
        <v>227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11"/>
        <v>0</v>
      </c>
      <c r="P187" s="47">
        <f t="shared" si="8"/>
        <v>0</v>
      </c>
      <c r="Q187" s="9"/>
    </row>
    <row r="188" spans="1:17" ht="15">
      <c r="A188" s="12"/>
      <c r="B188" s="25">
        <v>343.1</v>
      </c>
      <c r="C188" s="20" t="s">
        <v>32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11"/>
        <v>0</v>
      </c>
      <c r="P188" s="47">
        <f t="shared" si="8"/>
        <v>0</v>
      </c>
      <c r="Q188" s="9"/>
    </row>
    <row r="189" spans="1:17" ht="15">
      <c r="A189" s="12"/>
      <c r="B189" s="25">
        <v>343.2</v>
      </c>
      <c r="C189" s="20" t="s">
        <v>33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11"/>
        <v>0</v>
      </c>
      <c r="P189" s="47">
        <f t="shared" si="8"/>
        <v>0</v>
      </c>
      <c r="Q189" s="9"/>
    </row>
    <row r="190" spans="1:17" ht="15">
      <c r="A190" s="12"/>
      <c r="B190" s="25">
        <v>343.3</v>
      </c>
      <c r="C190" s="20" t="s">
        <v>34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11"/>
        <v>0</v>
      </c>
      <c r="P190" s="47">
        <f t="shared" si="8"/>
        <v>0</v>
      </c>
      <c r="Q190" s="9"/>
    </row>
    <row r="191" spans="1:17" ht="15">
      <c r="A191" s="12"/>
      <c r="B191" s="25">
        <v>343.4</v>
      </c>
      <c r="C191" s="20" t="s">
        <v>35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11"/>
        <v>0</v>
      </c>
      <c r="P191" s="47">
        <f t="shared" si="8"/>
        <v>0</v>
      </c>
      <c r="Q191" s="9"/>
    </row>
    <row r="192" spans="1:17" ht="15">
      <c r="A192" s="12"/>
      <c r="B192" s="25">
        <v>343.5</v>
      </c>
      <c r="C192" s="20" t="s">
        <v>36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11"/>
        <v>0</v>
      </c>
      <c r="P192" s="47">
        <f t="shared" si="8"/>
        <v>0</v>
      </c>
      <c r="Q192" s="9"/>
    </row>
    <row r="193" spans="1:17" ht="15">
      <c r="A193" s="12"/>
      <c r="B193" s="25">
        <v>343.6</v>
      </c>
      <c r="C193" s="20" t="s">
        <v>228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f t="shared" si="11"/>
        <v>0</v>
      </c>
      <c r="P193" s="47">
        <f t="shared" si="8"/>
        <v>0</v>
      </c>
      <c r="Q193" s="9"/>
    </row>
    <row r="194" spans="1:17" ht="15">
      <c r="A194" s="12"/>
      <c r="B194" s="25">
        <v>343.7</v>
      </c>
      <c r="C194" s="20" t="s">
        <v>229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f t="shared" si="11"/>
        <v>0</v>
      </c>
      <c r="P194" s="47">
        <f t="shared" si="8"/>
        <v>0</v>
      </c>
      <c r="Q194" s="9"/>
    </row>
    <row r="195" spans="1:17" ht="15">
      <c r="A195" s="12"/>
      <c r="B195" s="25">
        <v>343.8</v>
      </c>
      <c r="C195" s="20" t="s">
        <v>37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11"/>
        <v>0</v>
      </c>
      <c r="P195" s="47">
        <f t="shared" si="8"/>
        <v>0</v>
      </c>
      <c r="Q195" s="9"/>
    </row>
    <row r="196" spans="1:17" ht="15">
      <c r="A196" s="12"/>
      <c r="B196" s="25">
        <v>343.9</v>
      </c>
      <c r="C196" s="20" t="s">
        <v>59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11"/>
        <v>0</v>
      </c>
      <c r="P196" s="47">
        <f t="shared" si="8"/>
        <v>0</v>
      </c>
      <c r="Q196" s="9"/>
    </row>
    <row r="197" spans="1:17" ht="15">
      <c r="A197" s="12"/>
      <c r="B197" s="25">
        <v>344.1</v>
      </c>
      <c r="C197" s="20" t="s">
        <v>230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11"/>
        <v>0</v>
      </c>
      <c r="P197" s="47">
        <f aca="true" t="shared" si="12" ref="P197:P260">(O197/P$323)</f>
        <v>0</v>
      </c>
      <c r="Q197" s="9"/>
    </row>
    <row r="198" spans="1:17" ht="15">
      <c r="A198" s="12"/>
      <c r="B198" s="25">
        <v>344.2</v>
      </c>
      <c r="C198" s="20" t="s">
        <v>231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11"/>
        <v>0</v>
      </c>
      <c r="P198" s="47">
        <f t="shared" si="12"/>
        <v>0</v>
      </c>
      <c r="Q198" s="9"/>
    </row>
    <row r="199" spans="1:17" ht="15">
      <c r="A199" s="12"/>
      <c r="B199" s="25">
        <v>344.3</v>
      </c>
      <c r="C199" s="20" t="s">
        <v>232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11"/>
        <v>0</v>
      </c>
      <c r="P199" s="47">
        <f t="shared" si="12"/>
        <v>0</v>
      </c>
      <c r="Q199" s="9"/>
    </row>
    <row r="200" spans="1:17" ht="15">
      <c r="A200" s="12"/>
      <c r="B200" s="25">
        <v>344.4</v>
      </c>
      <c r="C200" s="20" t="s">
        <v>233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11"/>
        <v>0</v>
      </c>
      <c r="P200" s="47">
        <f t="shared" si="12"/>
        <v>0</v>
      </c>
      <c r="Q200" s="9"/>
    </row>
    <row r="201" spans="1:17" ht="15">
      <c r="A201" s="12"/>
      <c r="B201" s="25">
        <v>344.5</v>
      </c>
      <c r="C201" s="20" t="s">
        <v>234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11"/>
        <v>0</v>
      </c>
      <c r="P201" s="47">
        <f t="shared" si="12"/>
        <v>0</v>
      </c>
      <c r="Q201" s="9"/>
    </row>
    <row r="202" spans="1:17" ht="15">
      <c r="A202" s="12"/>
      <c r="B202" s="25">
        <v>344.6</v>
      </c>
      <c r="C202" s="20" t="s">
        <v>235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11"/>
        <v>0</v>
      </c>
      <c r="P202" s="47">
        <f t="shared" si="12"/>
        <v>0</v>
      </c>
      <c r="Q202" s="9"/>
    </row>
    <row r="203" spans="1:17" ht="15">
      <c r="A203" s="12"/>
      <c r="B203" s="25">
        <v>344.9</v>
      </c>
      <c r="C203" s="20" t="s">
        <v>236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11"/>
        <v>0</v>
      </c>
      <c r="P203" s="47">
        <f t="shared" si="12"/>
        <v>0</v>
      </c>
      <c r="Q203" s="9"/>
    </row>
    <row r="204" spans="1:17" ht="15">
      <c r="A204" s="12"/>
      <c r="B204" s="25">
        <v>345.1</v>
      </c>
      <c r="C204" s="20" t="s">
        <v>237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11"/>
        <v>0</v>
      </c>
      <c r="P204" s="47">
        <f t="shared" si="12"/>
        <v>0</v>
      </c>
      <c r="Q204" s="9"/>
    </row>
    <row r="205" spans="1:17" ht="15">
      <c r="A205" s="12"/>
      <c r="B205" s="25">
        <v>345.9</v>
      </c>
      <c r="C205" s="20" t="s">
        <v>238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11"/>
        <v>0</v>
      </c>
      <c r="P205" s="47">
        <f t="shared" si="12"/>
        <v>0</v>
      </c>
      <c r="Q205" s="9"/>
    </row>
    <row r="206" spans="1:17" ht="15">
      <c r="A206" s="12"/>
      <c r="B206" s="25">
        <v>346.1</v>
      </c>
      <c r="C206" s="20" t="s">
        <v>239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11"/>
        <v>0</v>
      </c>
      <c r="P206" s="47">
        <f t="shared" si="12"/>
        <v>0</v>
      </c>
      <c r="Q206" s="9"/>
    </row>
    <row r="207" spans="1:17" ht="15">
      <c r="A207" s="12"/>
      <c r="B207" s="25">
        <v>346.2</v>
      </c>
      <c r="C207" s="20" t="s">
        <v>240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11"/>
        <v>0</v>
      </c>
      <c r="P207" s="47">
        <f t="shared" si="12"/>
        <v>0</v>
      </c>
      <c r="Q207" s="9"/>
    </row>
    <row r="208" spans="1:17" ht="15">
      <c r="A208" s="12"/>
      <c r="B208" s="25">
        <v>346.3</v>
      </c>
      <c r="C208" s="20" t="s">
        <v>241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11"/>
        <v>0</v>
      </c>
      <c r="P208" s="47">
        <f t="shared" si="12"/>
        <v>0</v>
      </c>
      <c r="Q208" s="9"/>
    </row>
    <row r="209" spans="1:17" ht="15">
      <c r="A209" s="12"/>
      <c r="B209" s="25">
        <v>346.4</v>
      </c>
      <c r="C209" s="20" t="s">
        <v>242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f t="shared" si="11"/>
        <v>0</v>
      </c>
      <c r="P209" s="47">
        <f t="shared" si="12"/>
        <v>0</v>
      </c>
      <c r="Q209" s="9"/>
    </row>
    <row r="210" spans="1:17" ht="15">
      <c r="A210" s="12"/>
      <c r="B210" s="25">
        <v>346.9</v>
      </c>
      <c r="C210" s="20" t="s">
        <v>243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11"/>
        <v>0</v>
      </c>
      <c r="P210" s="47">
        <f t="shared" si="12"/>
        <v>0</v>
      </c>
      <c r="Q210" s="9"/>
    </row>
    <row r="211" spans="1:17" ht="15">
      <c r="A211" s="12"/>
      <c r="B211" s="25">
        <v>347.1</v>
      </c>
      <c r="C211" s="20" t="s">
        <v>244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11"/>
        <v>0</v>
      </c>
      <c r="P211" s="47">
        <f t="shared" si="12"/>
        <v>0</v>
      </c>
      <c r="Q211" s="9"/>
    </row>
    <row r="212" spans="1:17" ht="15">
      <c r="A212" s="12"/>
      <c r="B212" s="25">
        <v>347.2</v>
      </c>
      <c r="C212" s="20" t="s">
        <v>39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11"/>
        <v>0</v>
      </c>
      <c r="P212" s="47">
        <f t="shared" si="12"/>
        <v>0</v>
      </c>
      <c r="Q212" s="9"/>
    </row>
    <row r="213" spans="1:17" ht="15">
      <c r="A213" s="12"/>
      <c r="B213" s="25">
        <v>347.3</v>
      </c>
      <c r="C213" s="20" t="s">
        <v>245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f t="shared" si="11"/>
        <v>0</v>
      </c>
      <c r="P213" s="47">
        <f t="shared" si="12"/>
        <v>0</v>
      </c>
      <c r="Q213" s="9"/>
    </row>
    <row r="214" spans="1:17" ht="15">
      <c r="A214" s="12"/>
      <c r="B214" s="25">
        <v>347.4</v>
      </c>
      <c r="C214" s="20" t="s">
        <v>246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11"/>
        <v>0</v>
      </c>
      <c r="P214" s="47">
        <f t="shared" si="12"/>
        <v>0</v>
      </c>
      <c r="Q214" s="9"/>
    </row>
    <row r="215" spans="1:17" ht="15">
      <c r="A215" s="12"/>
      <c r="B215" s="25">
        <v>347.5</v>
      </c>
      <c r="C215" s="20" t="s">
        <v>247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11"/>
        <v>0</v>
      </c>
      <c r="P215" s="47">
        <f t="shared" si="12"/>
        <v>0</v>
      </c>
      <c r="Q215" s="9"/>
    </row>
    <row r="216" spans="1:17" ht="15">
      <c r="A216" s="12"/>
      <c r="B216" s="25">
        <v>347.8</v>
      </c>
      <c r="C216" s="20" t="s">
        <v>248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11"/>
        <v>0</v>
      </c>
      <c r="P216" s="47">
        <f t="shared" si="12"/>
        <v>0</v>
      </c>
      <c r="Q216" s="9"/>
    </row>
    <row r="217" spans="1:17" ht="15">
      <c r="A217" s="12"/>
      <c r="B217" s="25">
        <v>347.9</v>
      </c>
      <c r="C217" s="20" t="s">
        <v>249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f t="shared" si="11"/>
        <v>0</v>
      </c>
      <c r="P217" s="47">
        <f t="shared" si="12"/>
        <v>0</v>
      </c>
      <c r="Q217" s="9"/>
    </row>
    <row r="218" spans="1:17" ht="15">
      <c r="A218" s="12"/>
      <c r="B218" s="25">
        <v>348.11</v>
      </c>
      <c r="C218" s="20" t="s">
        <v>250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>SUM(D218:N218)</f>
        <v>0</v>
      </c>
      <c r="P218" s="47">
        <f t="shared" si="12"/>
        <v>0</v>
      </c>
      <c r="Q218" s="9"/>
    </row>
    <row r="219" spans="1:17" ht="15">
      <c r="A219" s="12"/>
      <c r="B219" s="25">
        <v>348.12</v>
      </c>
      <c r="C219" s="20" t="s">
        <v>251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f aca="true" t="shared" si="13" ref="O219:O244">SUM(D219:N219)</f>
        <v>0</v>
      </c>
      <c r="P219" s="47">
        <f t="shared" si="12"/>
        <v>0</v>
      </c>
      <c r="Q219" s="9"/>
    </row>
    <row r="220" spans="1:17" ht="15">
      <c r="A220" s="12"/>
      <c r="B220" s="25">
        <v>348.13</v>
      </c>
      <c r="C220" s="20" t="s">
        <v>252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f t="shared" si="13"/>
        <v>0</v>
      </c>
      <c r="P220" s="47">
        <f t="shared" si="12"/>
        <v>0</v>
      </c>
      <c r="Q220" s="9"/>
    </row>
    <row r="221" spans="1:17" ht="15">
      <c r="A221" s="12"/>
      <c r="B221" s="25">
        <v>348.14</v>
      </c>
      <c r="C221" s="20" t="s">
        <v>253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13"/>
        <v>0</v>
      </c>
      <c r="P221" s="47">
        <f t="shared" si="12"/>
        <v>0</v>
      </c>
      <c r="Q221" s="9"/>
    </row>
    <row r="222" spans="1:17" ht="15">
      <c r="A222" s="12"/>
      <c r="B222" s="25">
        <v>348.21</v>
      </c>
      <c r="C222" s="20" t="s">
        <v>254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13"/>
        <v>0</v>
      </c>
      <c r="P222" s="47">
        <f t="shared" si="12"/>
        <v>0</v>
      </c>
      <c r="Q222" s="9"/>
    </row>
    <row r="223" spans="1:17" ht="15">
      <c r="A223" s="12"/>
      <c r="B223" s="25">
        <v>348.22</v>
      </c>
      <c r="C223" s="20" t="s">
        <v>255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13"/>
        <v>0</v>
      </c>
      <c r="P223" s="47">
        <f t="shared" si="12"/>
        <v>0</v>
      </c>
      <c r="Q223" s="9"/>
    </row>
    <row r="224" spans="1:17" ht="15">
      <c r="A224" s="12"/>
      <c r="B224" s="25">
        <v>348.23</v>
      </c>
      <c r="C224" s="20" t="s">
        <v>256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13"/>
        <v>0</v>
      </c>
      <c r="P224" s="47">
        <f t="shared" si="12"/>
        <v>0</v>
      </c>
      <c r="Q224" s="9"/>
    </row>
    <row r="225" spans="1:17" ht="15">
      <c r="A225" s="12"/>
      <c r="B225" s="25">
        <v>348.24</v>
      </c>
      <c r="C225" s="20" t="s">
        <v>257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13"/>
        <v>0</v>
      </c>
      <c r="P225" s="47">
        <f t="shared" si="12"/>
        <v>0</v>
      </c>
      <c r="Q225" s="9"/>
    </row>
    <row r="226" spans="1:17" ht="15">
      <c r="A226" s="12"/>
      <c r="B226" s="25">
        <v>348.31</v>
      </c>
      <c r="C226" s="20" t="s">
        <v>258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3"/>
        <v>0</v>
      </c>
      <c r="P226" s="47">
        <f t="shared" si="12"/>
        <v>0</v>
      </c>
      <c r="Q226" s="9"/>
    </row>
    <row r="227" spans="1:17" ht="15">
      <c r="A227" s="12"/>
      <c r="B227" s="25">
        <v>348.32</v>
      </c>
      <c r="C227" s="20" t="s">
        <v>259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f t="shared" si="13"/>
        <v>0</v>
      </c>
      <c r="P227" s="47">
        <f t="shared" si="12"/>
        <v>0</v>
      </c>
      <c r="Q227" s="9"/>
    </row>
    <row r="228" spans="1:17" ht="15">
      <c r="A228" s="12"/>
      <c r="B228" s="25">
        <v>348.33</v>
      </c>
      <c r="C228" s="20" t="s">
        <v>260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3"/>
        <v>0</v>
      </c>
      <c r="P228" s="47">
        <f t="shared" si="12"/>
        <v>0</v>
      </c>
      <c r="Q228" s="9"/>
    </row>
    <row r="229" spans="1:17" ht="15">
      <c r="A229" s="12"/>
      <c r="B229" s="25">
        <v>348.41</v>
      </c>
      <c r="C229" s="20" t="s">
        <v>261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13"/>
        <v>0</v>
      </c>
      <c r="P229" s="47">
        <f t="shared" si="12"/>
        <v>0</v>
      </c>
      <c r="Q229" s="9"/>
    </row>
    <row r="230" spans="1:17" ht="15">
      <c r="A230" s="12"/>
      <c r="B230" s="25">
        <v>348.42</v>
      </c>
      <c r="C230" s="20" t="s">
        <v>262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13"/>
        <v>0</v>
      </c>
      <c r="P230" s="47">
        <f t="shared" si="12"/>
        <v>0</v>
      </c>
      <c r="Q230" s="9"/>
    </row>
    <row r="231" spans="1:17" ht="15">
      <c r="A231" s="12"/>
      <c r="B231" s="25">
        <v>348.43</v>
      </c>
      <c r="C231" s="20" t="s">
        <v>263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13"/>
        <v>0</v>
      </c>
      <c r="P231" s="47">
        <f t="shared" si="12"/>
        <v>0</v>
      </c>
      <c r="Q231" s="9"/>
    </row>
    <row r="232" spans="1:17" ht="15">
      <c r="A232" s="12"/>
      <c r="B232" s="25">
        <v>348.48</v>
      </c>
      <c r="C232" s="20" t="s">
        <v>264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13"/>
        <v>0</v>
      </c>
      <c r="P232" s="47">
        <f t="shared" si="12"/>
        <v>0</v>
      </c>
      <c r="Q232" s="9"/>
    </row>
    <row r="233" spans="1:17" ht="15">
      <c r="A233" s="12"/>
      <c r="B233" s="25">
        <v>348.51</v>
      </c>
      <c r="C233" s="20" t="s">
        <v>360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3"/>
        <v>0</v>
      </c>
      <c r="P233" s="47">
        <f t="shared" si="12"/>
        <v>0</v>
      </c>
      <c r="Q233" s="9"/>
    </row>
    <row r="234" spans="1:17" ht="15">
      <c r="A234" s="12"/>
      <c r="B234" s="25">
        <v>348.52</v>
      </c>
      <c r="C234" s="20" t="s">
        <v>361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3"/>
        <v>0</v>
      </c>
      <c r="P234" s="47">
        <f t="shared" si="12"/>
        <v>0</v>
      </c>
      <c r="Q234" s="9"/>
    </row>
    <row r="235" spans="1:17" ht="15">
      <c r="A235" s="12"/>
      <c r="B235" s="25">
        <v>348.53</v>
      </c>
      <c r="C235" s="20" t="s">
        <v>362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3"/>
        <v>0</v>
      </c>
      <c r="P235" s="47">
        <f t="shared" si="12"/>
        <v>0</v>
      </c>
      <c r="Q235" s="9"/>
    </row>
    <row r="236" spans="1:17" ht="15">
      <c r="A236" s="12"/>
      <c r="B236" s="25">
        <v>348.54</v>
      </c>
      <c r="C236" s="20" t="s">
        <v>363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3"/>
        <v>0</v>
      </c>
      <c r="P236" s="47">
        <f t="shared" si="12"/>
        <v>0</v>
      </c>
      <c r="Q236" s="9"/>
    </row>
    <row r="237" spans="1:17" ht="15">
      <c r="A237" s="12"/>
      <c r="B237" s="25">
        <v>348.61</v>
      </c>
      <c r="C237" s="20" t="s">
        <v>265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13"/>
        <v>0</v>
      </c>
      <c r="P237" s="47">
        <f t="shared" si="12"/>
        <v>0</v>
      </c>
      <c r="Q237" s="9"/>
    </row>
    <row r="238" spans="1:17" ht="15">
      <c r="A238" s="12"/>
      <c r="B238" s="25">
        <v>348.62</v>
      </c>
      <c r="C238" s="20" t="s">
        <v>266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13"/>
        <v>0</v>
      </c>
      <c r="P238" s="47">
        <f t="shared" si="12"/>
        <v>0</v>
      </c>
      <c r="Q238" s="9"/>
    </row>
    <row r="239" spans="1:17" ht="15">
      <c r="A239" s="12"/>
      <c r="B239" s="25">
        <v>348.63</v>
      </c>
      <c r="C239" s="20" t="s">
        <v>267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13"/>
        <v>0</v>
      </c>
      <c r="P239" s="47">
        <f t="shared" si="12"/>
        <v>0</v>
      </c>
      <c r="Q239" s="9"/>
    </row>
    <row r="240" spans="1:17" ht="15">
      <c r="A240" s="12"/>
      <c r="B240" s="25">
        <v>348.64</v>
      </c>
      <c r="C240" s="20" t="s">
        <v>268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13"/>
        <v>0</v>
      </c>
      <c r="P240" s="47">
        <f t="shared" si="12"/>
        <v>0</v>
      </c>
      <c r="Q240" s="9"/>
    </row>
    <row r="241" spans="1:17" ht="15">
      <c r="A241" s="12"/>
      <c r="B241" s="25">
        <v>348.71</v>
      </c>
      <c r="C241" s="20" t="s">
        <v>269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13"/>
        <v>0</v>
      </c>
      <c r="P241" s="47">
        <f t="shared" si="12"/>
        <v>0</v>
      </c>
      <c r="Q241" s="9"/>
    </row>
    <row r="242" spans="1:17" ht="15">
      <c r="A242" s="12"/>
      <c r="B242" s="25">
        <v>348.72</v>
      </c>
      <c r="C242" s="20" t="s">
        <v>270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13"/>
        <v>0</v>
      </c>
      <c r="P242" s="47">
        <f t="shared" si="12"/>
        <v>0</v>
      </c>
      <c r="Q242" s="9"/>
    </row>
    <row r="243" spans="1:17" ht="15">
      <c r="A243" s="12"/>
      <c r="B243" s="25">
        <v>348.73</v>
      </c>
      <c r="C243" s="20" t="s">
        <v>271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13"/>
        <v>0</v>
      </c>
      <c r="P243" s="47">
        <f t="shared" si="12"/>
        <v>0</v>
      </c>
      <c r="Q243" s="9"/>
    </row>
    <row r="244" spans="1:17" ht="15">
      <c r="A244" s="12"/>
      <c r="B244" s="25">
        <v>348.74</v>
      </c>
      <c r="C244" s="20" t="s">
        <v>272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13"/>
        <v>0</v>
      </c>
      <c r="P244" s="47">
        <f t="shared" si="12"/>
        <v>0</v>
      </c>
      <c r="Q244" s="9"/>
    </row>
    <row r="245" spans="1:17" ht="15">
      <c r="A245" s="12"/>
      <c r="B245" s="25">
        <v>348.82</v>
      </c>
      <c r="C245" s="20" t="s">
        <v>273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11"/>
        <v>0</v>
      </c>
      <c r="P245" s="47">
        <f t="shared" si="12"/>
        <v>0</v>
      </c>
      <c r="Q245" s="9"/>
    </row>
    <row r="246" spans="1:17" ht="15">
      <c r="A246" s="12"/>
      <c r="B246" s="25">
        <v>348.85</v>
      </c>
      <c r="C246" s="20" t="s">
        <v>274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11"/>
        <v>0</v>
      </c>
      <c r="P246" s="47">
        <f t="shared" si="12"/>
        <v>0</v>
      </c>
      <c r="Q246" s="9"/>
    </row>
    <row r="247" spans="1:17" ht="15">
      <c r="A247" s="12"/>
      <c r="B247" s="25">
        <v>348.86</v>
      </c>
      <c r="C247" s="20" t="s">
        <v>275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11"/>
        <v>0</v>
      </c>
      <c r="P247" s="47">
        <f t="shared" si="12"/>
        <v>0</v>
      </c>
      <c r="Q247" s="9"/>
    </row>
    <row r="248" spans="1:17" ht="15">
      <c r="A248" s="12"/>
      <c r="B248" s="25">
        <v>348.87</v>
      </c>
      <c r="C248" s="20" t="s">
        <v>276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11"/>
        <v>0</v>
      </c>
      <c r="P248" s="47">
        <f t="shared" si="12"/>
        <v>0</v>
      </c>
      <c r="Q248" s="9"/>
    </row>
    <row r="249" spans="1:17" ht="15">
      <c r="A249" s="12"/>
      <c r="B249" s="25">
        <v>348.88</v>
      </c>
      <c r="C249" s="20" t="s">
        <v>277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11"/>
        <v>0</v>
      </c>
      <c r="P249" s="47">
        <f t="shared" si="12"/>
        <v>0</v>
      </c>
      <c r="Q249" s="9"/>
    </row>
    <row r="250" spans="1:17" ht="15">
      <c r="A250" s="12"/>
      <c r="B250" s="25">
        <v>348.89</v>
      </c>
      <c r="C250" s="20" t="s">
        <v>364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>SUM(D250:N250)</f>
        <v>0</v>
      </c>
      <c r="P250" s="47">
        <f t="shared" si="12"/>
        <v>0</v>
      </c>
      <c r="Q250" s="9"/>
    </row>
    <row r="251" spans="1:17" ht="15">
      <c r="A251" s="12"/>
      <c r="B251" s="25">
        <v>348.921</v>
      </c>
      <c r="C251" s="20" t="s">
        <v>278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f aca="true" t="shared" si="14" ref="O251:O259">SUM(D251:N251)</f>
        <v>0</v>
      </c>
      <c r="P251" s="47">
        <f t="shared" si="12"/>
        <v>0</v>
      </c>
      <c r="Q251" s="9"/>
    </row>
    <row r="252" spans="1:17" ht="15">
      <c r="A252" s="12"/>
      <c r="B252" s="25">
        <v>348.922</v>
      </c>
      <c r="C252" s="20" t="s">
        <v>279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f t="shared" si="14"/>
        <v>0</v>
      </c>
      <c r="P252" s="47">
        <f t="shared" si="12"/>
        <v>0</v>
      </c>
      <c r="Q252" s="9"/>
    </row>
    <row r="253" spans="1:17" ht="15">
      <c r="A253" s="12"/>
      <c r="B253" s="25">
        <v>348.923</v>
      </c>
      <c r="C253" s="20" t="s">
        <v>280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14"/>
        <v>0</v>
      </c>
      <c r="P253" s="47">
        <f t="shared" si="12"/>
        <v>0</v>
      </c>
      <c r="Q253" s="9"/>
    </row>
    <row r="254" spans="1:17" ht="15">
      <c r="A254" s="12"/>
      <c r="B254" s="25">
        <v>348.924</v>
      </c>
      <c r="C254" s="20" t="s">
        <v>281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14"/>
        <v>0</v>
      </c>
      <c r="P254" s="47">
        <f t="shared" si="12"/>
        <v>0</v>
      </c>
      <c r="Q254" s="9"/>
    </row>
    <row r="255" spans="1:17" ht="15">
      <c r="A255" s="12"/>
      <c r="B255" s="25">
        <v>348.93</v>
      </c>
      <c r="C255" s="20" t="s">
        <v>282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f t="shared" si="14"/>
        <v>0</v>
      </c>
      <c r="P255" s="47">
        <f t="shared" si="12"/>
        <v>0</v>
      </c>
      <c r="Q255" s="9"/>
    </row>
    <row r="256" spans="1:17" ht="15">
      <c r="A256" s="12"/>
      <c r="B256" s="25">
        <v>348.931</v>
      </c>
      <c r="C256" s="20" t="s">
        <v>283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4"/>
        <v>0</v>
      </c>
      <c r="P256" s="47">
        <f t="shared" si="12"/>
        <v>0</v>
      </c>
      <c r="Q256" s="9"/>
    </row>
    <row r="257" spans="1:17" ht="15">
      <c r="A257" s="12"/>
      <c r="B257" s="25">
        <v>348.932</v>
      </c>
      <c r="C257" s="20" t="s">
        <v>284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f t="shared" si="14"/>
        <v>0</v>
      </c>
      <c r="P257" s="47">
        <f t="shared" si="12"/>
        <v>0</v>
      </c>
      <c r="Q257" s="9"/>
    </row>
    <row r="258" spans="1:17" ht="15">
      <c r="A258" s="12"/>
      <c r="B258" s="25">
        <v>348.933</v>
      </c>
      <c r="C258" s="20" t="s">
        <v>285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4"/>
        <v>0</v>
      </c>
      <c r="P258" s="47">
        <f t="shared" si="12"/>
        <v>0</v>
      </c>
      <c r="Q258" s="9"/>
    </row>
    <row r="259" spans="1:17" ht="15">
      <c r="A259" s="12"/>
      <c r="B259" s="25">
        <v>348.99</v>
      </c>
      <c r="C259" s="20" t="s">
        <v>286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14"/>
        <v>0</v>
      </c>
      <c r="P259" s="47">
        <f t="shared" si="12"/>
        <v>0</v>
      </c>
      <c r="Q259" s="9"/>
    </row>
    <row r="260" spans="1:17" ht="15">
      <c r="A260" s="12"/>
      <c r="B260" s="25">
        <v>349</v>
      </c>
      <c r="C260" s="20" t="s">
        <v>365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1"/>
        <v>0</v>
      </c>
      <c r="P260" s="47">
        <f t="shared" si="12"/>
        <v>0</v>
      </c>
      <c r="Q260" s="9"/>
    </row>
    <row r="261" spans="1:17" ht="15.75">
      <c r="A261" s="29" t="s">
        <v>30</v>
      </c>
      <c r="B261" s="30"/>
      <c r="C261" s="31"/>
      <c r="D261" s="32">
        <f>SUM(D262:D278)</f>
        <v>0</v>
      </c>
      <c r="E261" s="32">
        <f aca="true" t="shared" si="15" ref="E261:N261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5">
        <f aca="true" t="shared" si="16" ref="P261:P319">(O261/P$323)</f>
        <v>0</v>
      </c>
      <c r="Q261" s="10"/>
    </row>
    <row r="262" spans="1:17" ht="15">
      <c r="A262" s="13"/>
      <c r="B262" s="39">
        <v>351.1</v>
      </c>
      <c r="C262" s="21" t="s">
        <v>42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f>SUM(D262:N262)</f>
        <v>0</v>
      </c>
      <c r="P262" s="47">
        <f t="shared" si="16"/>
        <v>0</v>
      </c>
      <c r="Q262" s="9"/>
    </row>
    <row r="263" spans="1:17" ht="15">
      <c r="A263" s="13"/>
      <c r="B263" s="39">
        <v>351.2</v>
      </c>
      <c r="C263" s="21" t="s">
        <v>287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aca="true" t="shared" si="17" ref="O263:O278">SUM(D263:N263)</f>
        <v>0</v>
      </c>
      <c r="P263" s="47">
        <f t="shared" si="16"/>
        <v>0</v>
      </c>
      <c r="Q263" s="9"/>
    </row>
    <row r="264" spans="1:17" ht="15">
      <c r="A264" s="13"/>
      <c r="B264" s="39">
        <v>351.3</v>
      </c>
      <c r="C264" s="21" t="s">
        <v>288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17"/>
        <v>0</v>
      </c>
      <c r="P264" s="47">
        <f t="shared" si="16"/>
        <v>0</v>
      </c>
      <c r="Q264" s="9"/>
    </row>
    <row r="265" spans="1:17" ht="15">
      <c r="A265" s="13"/>
      <c r="B265" s="39">
        <v>351.4</v>
      </c>
      <c r="C265" s="21" t="s">
        <v>289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7"/>
        <v>0</v>
      </c>
      <c r="P265" s="47">
        <f t="shared" si="16"/>
        <v>0</v>
      </c>
      <c r="Q265" s="9"/>
    </row>
    <row r="266" spans="1:17" ht="15">
      <c r="A266" s="13"/>
      <c r="B266" s="39">
        <v>351.5</v>
      </c>
      <c r="C266" s="21" t="s">
        <v>60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7"/>
        <v>0</v>
      </c>
      <c r="P266" s="47">
        <f t="shared" si="16"/>
        <v>0</v>
      </c>
      <c r="Q266" s="9"/>
    </row>
    <row r="267" spans="1:17" ht="15">
      <c r="A267" s="13"/>
      <c r="B267" s="39">
        <v>351.6</v>
      </c>
      <c r="C267" s="21" t="s">
        <v>290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7"/>
        <v>0</v>
      </c>
      <c r="P267" s="47">
        <f t="shared" si="16"/>
        <v>0</v>
      </c>
      <c r="Q267" s="9"/>
    </row>
    <row r="268" spans="1:17" ht="15">
      <c r="A268" s="13"/>
      <c r="B268" s="39">
        <v>351.7</v>
      </c>
      <c r="C268" s="21" t="s">
        <v>291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7"/>
        <v>0</v>
      </c>
      <c r="P268" s="47">
        <f t="shared" si="16"/>
        <v>0</v>
      </c>
      <c r="Q268" s="9"/>
    </row>
    <row r="269" spans="1:17" ht="15">
      <c r="A269" s="13"/>
      <c r="B269" s="39">
        <v>351.8</v>
      </c>
      <c r="C269" s="21" t="s">
        <v>292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f t="shared" si="17"/>
        <v>0</v>
      </c>
      <c r="P269" s="47">
        <f t="shared" si="16"/>
        <v>0</v>
      </c>
      <c r="Q269" s="9"/>
    </row>
    <row r="270" spans="1:17" ht="15">
      <c r="A270" s="13"/>
      <c r="B270" s="39">
        <v>351.9</v>
      </c>
      <c r="C270" s="21" t="s">
        <v>366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7"/>
        <v>0</v>
      </c>
      <c r="P270" s="47">
        <f t="shared" si="16"/>
        <v>0</v>
      </c>
      <c r="Q270" s="9"/>
    </row>
    <row r="271" spans="1:17" ht="15">
      <c r="A271" s="13"/>
      <c r="B271" s="39">
        <v>352</v>
      </c>
      <c r="C271" s="21" t="s">
        <v>293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f t="shared" si="17"/>
        <v>0</v>
      </c>
      <c r="P271" s="47">
        <f t="shared" si="16"/>
        <v>0</v>
      </c>
      <c r="Q271" s="9"/>
    </row>
    <row r="272" spans="1:17" ht="15">
      <c r="A272" s="13"/>
      <c r="B272" s="39">
        <v>353</v>
      </c>
      <c r="C272" s="21" t="s">
        <v>294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7"/>
        <v>0</v>
      </c>
      <c r="P272" s="47">
        <f t="shared" si="16"/>
        <v>0</v>
      </c>
      <c r="Q272" s="9"/>
    </row>
    <row r="273" spans="1:17" ht="15">
      <c r="A273" s="13"/>
      <c r="B273" s="39">
        <v>354</v>
      </c>
      <c r="C273" s="21" t="s">
        <v>295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7"/>
        <v>0</v>
      </c>
      <c r="P273" s="47">
        <f t="shared" si="16"/>
        <v>0</v>
      </c>
      <c r="Q273" s="9"/>
    </row>
    <row r="274" spans="1:17" ht="15">
      <c r="A274" s="13"/>
      <c r="B274" s="39">
        <v>355</v>
      </c>
      <c r="C274" s="21" t="s">
        <v>296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7"/>
        <v>0</v>
      </c>
      <c r="P274" s="47">
        <f t="shared" si="16"/>
        <v>0</v>
      </c>
      <c r="Q274" s="9"/>
    </row>
    <row r="275" spans="1:17" ht="15">
      <c r="A275" s="13"/>
      <c r="B275" s="39">
        <v>356</v>
      </c>
      <c r="C275" s="21" t="s">
        <v>297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f t="shared" si="17"/>
        <v>0</v>
      </c>
      <c r="P275" s="47">
        <f t="shared" si="16"/>
        <v>0</v>
      </c>
      <c r="Q275" s="9"/>
    </row>
    <row r="276" spans="1:17" ht="15">
      <c r="A276" s="13"/>
      <c r="B276" s="39">
        <v>358.1</v>
      </c>
      <c r="C276" s="21" t="s">
        <v>298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f t="shared" si="17"/>
        <v>0</v>
      </c>
      <c r="P276" s="47">
        <f t="shared" si="16"/>
        <v>0</v>
      </c>
      <c r="Q276" s="9"/>
    </row>
    <row r="277" spans="1:17" ht="15">
      <c r="A277" s="13"/>
      <c r="B277" s="39">
        <v>358.2</v>
      </c>
      <c r="C277" s="21" t="s">
        <v>299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7"/>
        <v>0</v>
      </c>
      <c r="P277" s="47">
        <f t="shared" si="16"/>
        <v>0</v>
      </c>
      <c r="Q277" s="9"/>
    </row>
    <row r="278" spans="1:17" ht="15">
      <c r="A278" s="13"/>
      <c r="B278" s="39">
        <v>359</v>
      </c>
      <c r="C278" s="21" t="s">
        <v>111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f t="shared" si="17"/>
        <v>0</v>
      </c>
      <c r="P278" s="47">
        <f t="shared" si="16"/>
        <v>0</v>
      </c>
      <c r="Q278" s="9"/>
    </row>
    <row r="279" spans="1:17" ht="15.75">
      <c r="A279" s="29" t="s">
        <v>2</v>
      </c>
      <c r="B279" s="30"/>
      <c r="C279" s="31"/>
      <c r="D279" s="32">
        <f>SUM(D280:D294)</f>
        <v>0</v>
      </c>
      <c r="E279" s="32">
        <f aca="true" t="shared" si="18" ref="E279:N279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5">
        <f t="shared" si="16"/>
        <v>0</v>
      </c>
      <c r="Q279" s="10"/>
    </row>
    <row r="280" spans="1:17" ht="15">
      <c r="A280" s="12"/>
      <c r="B280" s="25">
        <v>361.1</v>
      </c>
      <c r="C280" s="20" t="s">
        <v>43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f>SUM(D280:N280)</f>
        <v>0</v>
      </c>
      <c r="P280" s="47">
        <f t="shared" si="16"/>
        <v>0</v>
      </c>
      <c r="Q280" s="9"/>
    </row>
    <row r="281" spans="1:17" ht="15">
      <c r="A281" s="12"/>
      <c r="B281" s="25">
        <v>361.2</v>
      </c>
      <c r="C281" s="20" t="s">
        <v>76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f aca="true" t="shared" si="19" ref="O281:O294">SUM(D281:N281)</f>
        <v>0</v>
      </c>
      <c r="P281" s="47">
        <f t="shared" si="16"/>
        <v>0</v>
      </c>
      <c r="Q281" s="9"/>
    </row>
    <row r="282" spans="1:17" ht="15">
      <c r="A282" s="12"/>
      <c r="B282" s="25">
        <v>361.3</v>
      </c>
      <c r="C282" s="20" t="s">
        <v>44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f t="shared" si="19"/>
        <v>0</v>
      </c>
      <c r="P282" s="47">
        <f t="shared" si="16"/>
        <v>0</v>
      </c>
      <c r="Q282" s="9"/>
    </row>
    <row r="283" spans="1:17" ht="15">
      <c r="A283" s="12"/>
      <c r="B283" s="25">
        <v>361.4</v>
      </c>
      <c r="C283" s="20" t="s">
        <v>300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f t="shared" si="19"/>
        <v>0</v>
      </c>
      <c r="P283" s="47">
        <f t="shared" si="16"/>
        <v>0</v>
      </c>
      <c r="Q283" s="9"/>
    </row>
    <row r="284" spans="1:17" ht="15">
      <c r="A284" s="12"/>
      <c r="B284" s="25">
        <v>362</v>
      </c>
      <c r="C284" s="20" t="s">
        <v>45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9"/>
        <v>0</v>
      </c>
      <c r="P284" s="47">
        <f t="shared" si="16"/>
        <v>0</v>
      </c>
      <c r="Q284" s="9"/>
    </row>
    <row r="285" spans="1:17" ht="15">
      <c r="A285" s="12"/>
      <c r="B285" s="25">
        <v>364</v>
      </c>
      <c r="C285" s="20" t="s">
        <v>86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9"/>
        <v>0</v>
      </c>
      <c r="P285" s="47">
        <f t="shared" si="16"/>
        <v>0</v>
      </c>
      <c r="Q285" s="9"/>
    </row>
    <row r="286" spans="1:17" ht="15">
      <c r="A286" s="12"/>
      <c r="B286" s="25">
        <v>365</v>
      </c>
      <c r="C286" s="20" t="s">
        <v>301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f t="shared" si="19"/>
        <v>0</v>
      </c>
      <c r="P286" s="47">
        <f t="shared" si="16"/>
        <v>0</v>
      </c>
      <c r="Q286" s="9"/>
    </row>
    <row r="287" spans="1:17" ht="15">
      <c r="A287" s="12"/>
      <c r="B287" s="25">
        <v>366</v>
      </c>
      <c r="C287" s="20" t="s">
        <v>302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f t="shared" si="19"/>
        <v>0</v>
      </c>
      <c r="P287" s="47">
        <f t="shared" si="16"/>
        <v>0</v>
      </c>
      <c r="Q287" s="9"/>
    </row>
    <row r="288" spans="1:17" ht="15">
      <c r="A288" s="12"/>
      <c r="B288" s="25">
        <v>367</v>
      </c>
      <c r="C288" s="20" t="s">
        <v>303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f t="shared" si="19"/>
        <v>0</v>
      </c>
      <c r="P288" s="47">
        <f t="shared" si="16"/>
        <v>0</v>
      </c>
      <c r="Q288" s="9"/>
    </row>
    <row r="289" spans="1:17" ht="15">
      <c r="A289" s="12"/>
      <c r="B289" s="25">
        <v>368</v>
      </c>
      <c r="C289" s="20" t="s">
        <v>46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9"/>
        <v>0</v>
      </c>
      <c r="P289" s="47">
        <f t="shared" si="16"/>
        <v>0</v>
      </c>
      <c r="Q289" s="9"/>
    </row>
    <row r="290" spans="1:17" ht="15">
      <c r="A290" s="12"/>
      <c r="B290" s="25">
        <v>369.3</v>
      </c>
      <c r="C290" s="20" t="s">
        <v>304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f t="shared" si="19"/>
        <v>0</v>
      </c>
      <c r="P290" s="47">
        <f t="shared" si="16"/>
        <v>0</v>
      </c>
      <c r="Q290" s="9"/>
    </row>
    <row r="291" spans="1:17" ht="15">
      <c r="A291" s="12"/>
      <c r="B291" s="25">
        <v>369.41</v>
      </c>
      <c r="C291" s="20" t="s">
        <v>367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f t="shared" si="19"/>
        <v>0</v>
      </c>
      <c r="P291" s="47">
        <f t="shared" si="16"/>
        <v>0</v>
      </c>
      <c r="Q291" s="9"/>
    </row>
    <row r="292" spans="1:17" ht="15">
      <c r="A292" s="12"/>
      <c r="B292" s="25">
        <v>369.42</v>
      </c>
      <c r="C292" s="20" t="s">
        <v>368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f>SUM(D292:N292)</f>
        <v>0</v>
      </c>
      <c r="P292" s="47">
        <f t="shared" si="16"/>
        <v>0</v>
      </c>
      <c r="Q292" s="9"/>
    </row>
    <row r="293" spans="1:17" ht="15">
      <c r="A293" s="12"/>
      <c r="B293" s="25">
        <v>369.7</v>
      </c>
      <c r="C293" s="20" t="s">
        <v>305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f t="shared" si="19"/>
        <v>0</v>
      </c>
      <c r="P293" s="47">
        <f t="shared" si="16"/>
        <v>0</v>
      </c>
      <c r="Q293" s="9"/>
    </row>
    <row r="294" spans="1:17" ht="15">
      <c r="A294" s="12"/>
      <c r="B294" s="25">
        <v>369.9</v>
      </c>
      <c r="C294" s="20" t="s">
        <v>47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f t="shared" si="19"/>
        <v>0</v>
      </c>
      <c r="P294" s="47">
        <f t="shared" si="16"/>
        <v>0</v>
      </c>
      <c r="Q294" s="9"/>
    </row>
    <row r="295" spans="1:17" ht="15.75">
      <c r="A295" s="29" t="s">
        <v>31</v>
      </c>
      <c r="B295" s="30"/>
      <c r="C295" s="31"/>
      <c r="D295" s="32">
        <f aca="true" t="shared" si="20" ref="D295:N295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5">
        <f t="shared" si="16"/>
        <v>0</v>
      </c>
      <c r="Q295" s="9"/>
    </row>
    <row r="296" spans="1:17" ht="15">
      <c r="A296" s="12"/>
      <c r="B296" s="25">
        <v>381</v>
      </c>
      <c r="C296" s="20" t="s">
        <v>48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>SUM(D296:N296)</f>
        <v>0</v>
      </c>
      <c r="P296" s="47">
        <f t="shared" si="16"/>
        <v>0</v>
      </c>
      <c r="Q296" s="9"/>
    </row>
    <row r="297" spans="1:17" ht="15">
      <c r="A297" s="12"/>
      <c r="B297" s="25">
        <v>382</v>
      </c>
      <c r="C297" s="20" t="s">
        <v>56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f>SUM(D297:N297)</f>
        <v>0</v>
      </c>
      <c r="P297" s="47">
        <f t="shared" si="16"/>
        <v>0</v>
      </c>
      <c r="Q297" s="9"/>
    </row>
    <row r="298" spans="1:17" ht="15">
      <c r="A298" s="12"/>
      <c r="B298" s="25">
        <v>383</v>
      </c>
      <c r="C298" s="20" t="s">
        <v>306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f>SUM(D298:N298)</f>
        <v>0</v>
      </c>
      <c r="P298" s="47">
        <f t="shared" si="16"/>
        <v>0</v>
      </c>
      <c r="Q298" s="9"/>
    </row>
    <row r="299" spans="1:17" ht="15">
      <c r="A299" s="12"/>
      <c r="B299" s="25">
        <v>383.1</v>
      </c>
      <c r="C299" s="20" t="s">
        <v>369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aca="true" t="shared" si="21" ref="O299:O319">SUM(D299:N299)</f>
        <v>0</v>
      </c>
      <c r="P299" s="47">
        <f t="shared" si="16"/>
        <v>0</v>
      </c>
      <c r="Q299" s="9"/>
    </row>
    <row r="300" spans="1:17" ht="15">
      <c r="A300" s="12"/>
      <c r="B300" s="25">
        <v>384</v>
      </c>
      <c r="C300" s="20" t="s">
        <v>87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f t="shared" si="21"/>
        <v>0</v>
      </c>
      <c r="P300" s="47">
        <f t="shared" si="16"/>
        <v>0</v>
      </c>
      <c r="Q300" s="9"/>
    </row>
    <row r="301" spans="1:17" ht="15">
      <c r="A301" s="12"/>
      <c r="B301" s="25">
        <v>385</v>
      </c>
      <c r="C301" s="20" t="s">
        <v>307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f t="shared" si="21"/>
        <v>0</v>
      </c>
      <c r="P301" s="47">
        <f t="shared" si="16"/>
        <v>0</v>
      </c>
      <c r="Q301" s="9"/>
    </row>
    <row r="302" spans="1:17" ht="15">
      <c r="A302" s="12"/>
      <c r="B302" s="25">
        <v>386.1</v>
      </c>
      <c r="C302" s="20" t="s">
        <v>370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f t="shared" si="21"/>
        <v>0</v>
      </c>
      <c r="P302" s="47">
        <f t="shared" si="16"/>
        <v>0</v>
      </c>
      <c r="Q302" s="9"/>
    </row>
    <row r="303" spans="1:17" ht="15">
      <c r="A303" s="12"/>
      <c r="B303" s="25">
        <v>386.3</v>
      </c>
      <c r="C303" s="20" t="s">
        <v>371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21"/>
        <v>0</v>
      </c>
      <c r="P303" s="47">
        <f t="shared" si="16"/>
        <v>0</v>
      </c>
      <c r="Q303" s="9"/>
    </row>
    <row r="304" spans="1:17" ht="15">
      <c r="A304" s="12"/>
      <c r="B304" s="25">
        <v>386.4</v>
      </c>
      <c r="C304" s="20" t="s">
        <v>372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f t="shared" si="21"/>
        <v>0</v>
      </c>
      <c r="P304" s="47">
        <f t="shared" si="16"/>
        <v>0</v>
      </c>
      <c r="Q304" s="9"/>
    </row>
    <row r="305" spans="1:17" ht="15">
      <c r="A305" s="12"/>
      <c r="B305" s="25">
        <v>386.6</v>
      </c>
      <c r="C305" s="20" t="s">
        <v>373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f t="shared" si="21"/>
        <v>0</v>
      </c>
      <c r="P305" s="47">
        <f t="shared" si="16"/>
        <v>0</v>
      </c>
      <c r="Q305" s="9"/>
    </row>
    <row r="306" spans="1:17" ht="15">
      <c r="A306" s="12"/>
      <c r="B306" s="25">
        <v>386.7</v>
      </c>
      <c r="C306" s="20" t="s">
        <v>374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f t="shared" si="21"/>
        <v>0</v>
      </c>
      <c r="P306" s="47">
        <f t="shared" si="16"/>
        <v>0</v>
      </c>
      <c r="Q306" s="9"/>
    </row>
    <row r="307" spans="1:17" ht="15">
      <c r="A307" s="12"/>
      <c r="B307" s="25">
        <v>386.8</v>
      </c>
      <c r="C307" s="20" t="s">
        <v>375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f t="shared" si="21"/>
        <v>0</v>
      </c>
      <c r="P307" s="47">
        <f t="shared" si="16"/>
        <v>0</v>
      </c>
      <c r="Q307" s="9"/>
    </row>
    <row r="308" spans="1:17" ht="15">
      <c r="A308" s="12"/>
      <c r="B308" s="25">
        <v>388.1</v>
      </c>
      <c r="C308" s="20" t="s">
        <v>308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f t="shared" si="21"/>
        <v>0</v>
      </c>
      <c r="P308" s="47">
        <f t="shared" si="16"/>
        <v>0</v>
      </c>
      <c r="Q308" s="9"/>
    </row>
    <row r="309" spans="1:17" ht="15">
      <c r="A309" s="12"/>
      <c r="B309" s="25">
        <v>388.2</v>
      </c>
      <c r="C309" s="20" t="s">
        <v>309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f t="shared" si="21"/>
        <v>0</v>
      </c>
      <c r="P309" s="47">
        <f t="shared" si="16"/>
        <v>0</v>
      </c>
      <c r="Q309" s="9"/>
    </row>
    <row r="310" spans="1:17" ht="15">
      <c r="A310" s="12"/>
      <c r="B310" s="25">
        <v>389.1</v>
      </c>
      <c r="C310" s="20" t="s">
        <v>92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f t="shared" si="21"/>
        <v>0</v>
      </c>
      <c r="P310" s="47">
        <f t="shared" si="16"/>
        <v>0</v>
      </c>
      <c r="Q310" s="9"/>
    </row>
    <row r="311" spans="1:17" ht="15">
      <c r="A311" s="12"/>
      <c r="B311" s="25">
        <v>389.2</v>
      </c>
      <c r="C311" s="20" t="s">
        <v>376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f t="shared" si="21"/>
        <v>0</v>
      </c>
      <c r="P311" s="47">
        <f t="shared" si="16"/>
        <v>0</v>
      </c>
      <c r="Q311" s="9"/>
    </row>
    <row r="312" spans="1:17" ht="15">
      <c r="A312" s="12"/>
      <c r="B312" s="25">
        <v>389.3</v>
      </c>
      <c r="C312" s="20" t="s">
        <v>377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f t="shared" si="21"/>
        <v>0</v>
      </c>
      <c r="P312" s="47">
        <f t="shared" si="16"/>
        <v>0</v>
      </c>
      <c r="Q312" s="9"/>
    </row>
    <row r="313" spans="1:17" ht="15">
      <c r="A313" s="12"/>
      <c r="B313" s="25">
        <v>389.4</v>
      </c>
      <c r="C313" s="20" t="s">
        <v>378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f t="shared" si="21"/>
        <v>0</v>
      </c>
      <c r="P313" s="47">
        <f t="shared" si="16"/>
        <v>0</v>
      </c>
      <c r="Q313" s="9"/>
    </row>
    <row r="314" spans="1:17" ht="15">
      <c r="A314" s="12"/>
      <c r="B314" s="25">
        <v>389.5</v>
      </c>
      <c r="C314" s="20" t="s">
        <v>379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f t="shared" si="21"/>
        <v>0</v>
      </c>
      <c r="P314" s="47">
        <f t="shared" si="16"/>
        <v>0</v>
      </c>
      <c r="Q314" s="9"/>
    </row>
    <row r="315" spans="1:17" ht="15">
      <c r="A315" s="12"/>
      <c r="B315" s="25">
        <v>389.6</v>
      </c>
      <c r="C315" s="20" t="s">
        <v>380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f t="shared" si="21"/>
        <v>0</v>
      </c>
      <c r="P315" s="47">
        <f t="shared" si="16"/>
        <v>0</v>
      </c>
      <c r="Q315" s="9"/>
    </row>
    <row r="316" spans="1:17" ht="15">
      <c r="A316" s="12"/>
      <c r="B316" s="25">
        <v>389.7</v>
      </c>
      <c r="C316" s="20" t="s">
        <v>381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f t="shared" si="21"/>
        <v>0</v>
      </c>
      <c r="P316" s="47">
        <f t="shared" si="16"/>
        <v>0</v>
      </c>
      <c r="Q316" s="9"/>
    </row>
    <row r="317" spans="1:17" ht="15">
      <c r="A317" s="12"/>
      <c r="B317" s="25">
        <v>389.8</v>
      </c>
      <c r="C317" s="20" t="s">
        <v>382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f t="shared" si="21"/>
        <v>0</v>
      </c>
      <c r="P317" s="47">
        <f t="shared" si="16"/>
        <v>0</v>
      </c>
      <c r="Q317" s="9"/>
    </row>
    <row r="318" spans="1:17" ht="15">
      <c r="A318" s="12"/>
      <c r="B318" s="25">
        <v>389.9</v>
      </c>
      <c r="C318" s="20" t="s">
        <v>383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f t="shared" si="21"/>
        <v>0</v>
      </c>
      <c r="P318" s="47">
        <f t="shared" si="16"/>
        <v>0</v>
      </c>
      <c r="Q318" s="9"/>
    </row>
    <row r="319" spans="1:17" ht="15">
      <c r="A319" s="48"/>
      <c r="B319" s="49">
        <v>392</v>
      </c>
      <c r="C319" s="20" t="s">
        <v>384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f t="shared" si="21"/>
        <v>0</v>
      </c>
      <c r="P319" s="47">
        <f t="shared" si="16"/>
        <v>0</v>
      </c>
      <c r="Q319" s="9"/>
    </row>
    <row r="320" spans="1:17" ht="15.75" thickBot="1">
      <c r="A320" s="48"/>
      <c r="B320" s="49">
        <v>393</v>
      </c>
      <c r="C320" s="20" t="s">
        <v>385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f>SUM(D320:N320)</f>
        <v>0</v>
      </c>
      <c r="P320" s="47">
        <f>(O320/P$323)</f>
        <v>0</v>
      </c>
      <c r="Q320" s="9"/>
    </row>
    <row r="321" spans="1:120" ht="16.5" thickBot="1">
      <c r="A321" s="14" t="s">
        <v>40</v>
      </c>
      <c r="B321" s="23"/>
      <c r="C321" s="22"/>
      <c r="D321" s="15">
        <f aca="true" t="shared" si="22" ref="D321:N321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6" ht="15">
      <c r="A323" s="40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50" t="s">
        <v>386</v>
      </c>
      <c r="N323" s="50"/>
      <c r="O323" s="50"/>
      <c r="P323" s="43">
        <v>1777</v>
      </c>
    </row>
    <row r="324" spans="1:16" ht="15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3"/>
    </row>
    <row r="325" spans="1:16" ht="15.75" customHeight="1" thickBot="1">
      <c r="A325" s="54" t="s">
        <v>71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6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394275</v>
      </c>
      <c r="E5" s="27">
        <f t="shared" si="0"/>
        <v>23997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418272</v>
      </c>
      <c r="O5" s="33">
        <f aca="true" t="shared" si="2" ref="O5:O43">(N5/O$45)</f>
        <v>242.05555555555554</v>
      </c>
      <c r="P5" s="6"/>
    </row>
    <row r="6" spans="1:16" ht="15">
      <c r="A6" s="12"/>
      <c r="B6" s="25">
        <v>311</v>
      </c>
      <c r="C6" s="20" t="s">
        <v>1</v>
      </c>
      <c r="D6" s="46">
        <v>111268</v>
      </c>
      <c r="E6" s="46">
        <v>23997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135265</v>
      </c>
      <c r="O6" s="47">
        <f t="shared" si="2"/>
        <v>78.27835648148148</v>
      </c>
      <c r="P6" s="9"/>
    </row>
    <row r="7" spans="1:16" ht="15">
      <c r="A7" s="12"/>
      <c r="B7" s="25">
        <v>312.41</v>
      </c>
      <c r="C7" s="20" t="s">
        <v>73</v>
      </c>
      <c r="D7" s="46">
        <v>95972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95972</v>
      </c>
      <c r="O7" s="47">
        <f t="shared" si="2"/>
        <v>55.539351851851855</v>
      </c>
      <c r="P7" s="9"/>
    </row>
    <row r="8" spans="1:16" ht="15">
      <c r="A8" s="12"/>
      <c r="B8" s="25">
        <v>312.6</v>
      </c>
      <c r="C8" s="20" t="s">
        <v>10</v>
      </c>
      <c r="D8" s="46">
        <v>91532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91532</v>
      </c>
      <c r="O8" s="47">
        <f t="shared" si="2"/>
        <v>52.969907407407405</v>
      </c>
      <c r="P8" s="9"/>
    </row>
    <row r="9" spans="1:16" ht="15">
      <c r="A9" s="12"/>
      <c r="B9" s="25">
        <v>315</v>
      </c>
      <c r="C9" s="20" t="s">
        <v>11</v>
      </c>
      <c r="D9" s="46">
        <v>85316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85316</v>
      </c>
      <c r="O9" s="47">
        <f t="shared" si="2"/>
        <v>49.37268518518518</v>
      </c>
      <c r="P9" s="9"/>
    </row>
    <row r="10" spans="1:16" ht="15">
      <c r="A10" s="12"/>
      <c r="B10" s="25">
        <v>316</v>
      </c>
      <c r="C10" s="20" t="s">
        <v>12</v>
      </c>
      <c r="D10" s="46">
        <v>10187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10187</v>
      </c>
      <c r="O10" s="47">
        <f t="shared" si="2"/>
        <v>5.89525462962963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600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600</v>
      </c>
      <c r="O11" s="45">
        <f t="shared" si="2"/>
        <v>0.3472222222222222</v>
      </c>
      <c r="P11" s="10"/>
    </row>
    <row r="12" spans="1:16" ht="15">
      <c r="A12" s="12"/>
      <c r="B12" s="25">
        <v>329</v>
      </c>
      <c r="C12" s="20" t="s">
        <v>14</v>
      </c>
      <c r="D12" s="46">
        <v>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600</v>
      </c>
      <c r="O12" s="47">
        <f t="shared" si="2"/>
        <v>0.3472222222222222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SUM(D14:D21)</f>
        <v>144811</v>
      </c>
      <c r="E13" s="32">
        <f t="shared" si="4"/>
        <v>1713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248525</v>
      </c>
      <c r="J13" s="32">
        <f t="shared" si="4"/>
        <v>0</v>
      </c>
      <c r="K13" s="32">
        <f t="shared" si="4"/>
        <v>12677</v>
      </c>
      <c r="L13" s="32">
        <f t="shared" si="4"/>
        <v>0</v>
      </c>
      <c r="M13" s="32">
        <f t="shared" si="4"/>
        <v>0</v>
      </c>
      <c r="N13" s="44">
        <f t="shared" si="1"/>
        <v>407726</v>
      </c>
      <c r="O13" s="45">
        <f t="shared" si="2"/>
        <v>235.9525462962963</v>
      </c>
      <c r="P13" s="10"/>
    </row>
    <row r="14" spans="1:16" ht="15">
      <c r="A14" s="12"/>
      <c r="B14" s="25">
        <v>331.2</v>
      </c>
      <c r="C14" s="20" t="s">
        <v>15</v>
      </c>
      <c r="D14" s="46">
        <v>0</v>
      </c>
      <c r="E14" s="46">
        <v>1713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1713</v>
      </c>
      <c r="O14" s="47">
        <f t="shared" si="2"/>
        <v>0.9913194444444444</v>
      </c>
      <c r="P14" s="9"/>
    </row>
    <row r="15" spans="1:16" ht="15">
      <c r="A15" s="12"/>
      <c r="B15" s="25">
        <v>331.31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248525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248525</v>
      </c>
      <c r="O15" s="47">
        <f t="shared" si="2"/>
        <v>143.82233796296296</v>
      </c>
      <c r="P15" s="9"/>
    </row>
    <row r="16" spans="1:16" ht="15">
      <c r="A16" s="12"/>
      <c r="B16" s="25">
        <v>335.12</v>
      </c>
      <c r="C16" s="20" t="s">
        <v>20</v>
      </c>
      <c r="D16" s="46">
        <v>52263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52263</v>
      </c>
      <c r="O16" s="47">
        <f t="shared" si="2"/>
        <v>30.244791666666668</v>
      </c>
      <c r="P16" s="9"/>
    </row>
    <row r="17" spans="1:16" ht="15">
      <c r="A17" s="12"/>
      <c r="B17" s="25">
        <v>335.14</v>
      </c>
      <c r="C17" s="20" t="s">
        <v>21</v>
      </c>
      <c r="D17" s="46">
        <v>1402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1402</v>
      </c>
      <c r="O17" s="47">
        <f t="shared" si="2"/>
        <v>0.8113425925925926</v>
      </c>
      <c r="P17" s="9"/>
    </row>
    <row r="18" spans="1:16" ht="15">
      <c r="A18" s="12"/>
      <c r="B18" s="25">
        <v>335.15</v>
      </c>
      <c r="C18" s="20" t="s">
        <v>22</v>
      </c>
      <c r="D18" s="46">
        <v>1218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1218</v>
      </c>
      <c r="O18" s="47">
        <f t="shared" si="2"/>
        <v>0.7048611111111112</v>
      </c>
      <c r="P18" s="9"/>
    </row>
    <row r="19" spans="1:16" ht="15">
      <c r="A19" s="12"/>
      <c r="B19" s="25">
        <v>335.18</v>
      </c>
      <c r="C19" s="20" t="s">
        <v>23</v>
      </c>
      <c r="D19" s="46">
        <v>47928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47928</v>
      </c>
      <c r="O19" s="47">
        <f t="shared" si="2"/>
        <v>27.73611111111111</v>
      </c>
      <c r="P19" s="9"/>
    </row>
    <row r="20" spans="1:16" ht="15">
      <c r="A20" s="12"/>
      <c r="B20" s="25">
        <v>335.21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12677</v>
      </c>
      <c r="L20" s="46">
        <v>0</v>
      </c>
      <c r="M20" s="46">
        <v>0</v>
      </c>
      <c r="N20" s="46">
        <f t="shared" si="1"/>
        <v>12677</v>
      </c>
      <c r="O20" s="47">
        <f t="shared" si="2"/>
        <v>7.336226851851852</v>
      </c>
      <c r="P20" s="9"/>
    </row>
    <row r="21" spans="1:16" ht="15">
      <c r="A21" s="12"/>
      <c r="B21" s="25">
        <v>338</v>
      </c>
      <c r="C21" s="20" t="s">
        <v>24</v>
      </c>
      <c r="D21" s="46">
        <v>42000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42000</v>
      </c>
      <c r="O21" s="47">
        <f t="shared" si="2"/>
        <v>24.305555555555557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SUM(D23:D30)</f>
        <v>65400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3677120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3742520</v>
      </c>
      <c r="O22" s="45">
        <f t="shared" si="2"/>
        <v>2165.810185185185</v>
      </c>
      <c r="P22" s="10"/>
    </row>
    <row r="23" spans="1:16" ht="15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2748844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2748844</v>
      </c>
      <c r="O23" s="47">
        <f t="shared" si="2"/>
        <v>1590.7662037037037</v>
      </c>
      <c r="P23" s="9"/>
    </row>
    <row r="24" spans="1:16" ht="15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244018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244018</v>
      </c>
      <c r="O24" s="47">
        <f t="shared" si="2"/>
        <v>141.21412037037038</v>
      </c>
      <c r="P24" s="9"/>
    </row>
    <row r="25" spans="1:16" ht="15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377623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377623</v>
      </c>
      <c r="O25" s="47">
        <f t="shared" si="2"/>
        <v>218.5318287037037</v>
      </c>
      <c r="P25" s="9"/>
    </row>
    <row r="26" spans="1:16" ht="15">
      <c r="A26" s="12"/>
      <c r="B26" s="25">
        <v>343.4</v>
      </c>
      <c r="C26" s="20" t="s">
        <v>35</v>
      </c>
      <c r="D26" s="46">
        <v>9216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9216</v>
      </c>
      <c r="O26" s="47">
        <f t="shared" si="2"/>
        <v>5.333333333333333</v>
      </c>
      <c r="P26" s="9"/>
    </row>
    <row r="27" spans="1:16" ht="15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306635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306635</v>
      </c>
      <c r="O27" s="47">
        <f t="shared" si="2"/>
        <v>177.4508101851852</v>
      </c>
      <c r="P27" s="9"/>
    </row>
    <row r="28" spans="1:16" ht="15">
      <c r="A28" s="12"/>
      <c r="B28" s="25">
        <v>343.8</v>
      </c>
      <c r="C28" s="20" t="s">
        <v>37</v>
      </c>
      <c r="D28" s="46">
        <v>13600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13600</v>
      </c>
      <c r="O28" s="47">
        <f t="shared" si="2"/>
        <v>7.87037037037037</v>
      </c>
      <c r="P28" s="9"/>
    </row>
    <row r="29" spans="1:16" ht="15">
      <c r="A29" s="12"/>
      <c r="B29" s="25">
        <v>347.2</v>
      </c>
      <c r="C29" s="20" t="s">
        <v>39</v>
      </c>
      <c r="D29" s="46">
        <v>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</v>
      </c>
      <c r="O29" s="47">
        <f t="shared" si="2"/>
        <v>0.06076388888888889</v>
      </c>
      <c r="P29" s="9"/>
    </row>
    <row r="30" spans="1:16" ht="15">
      <c r="A30" s="12"/>
      <c r="B30" s="25">
        <v>349</v>
      </c>
      <c r="C30" s="20" t="s">
        <v>75</v>
      </c>
      <c r="D30" s="46">
        <v>42479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42479</v>
      </c>
      <c r="O30" s="47">
        <f t="shared" si="2"/>
        <v>24.58275462962963</v>
      </c>
      <c r="P30" s="9"/>
    </row>
    <row r="31" spans="1:16" ht="15.75">
      <c r="A31" s="29" t="s">
        <v>30</v>
      </c>
      <c r="B31" s="30"/>
      <c r="C31" s="31"/>
      <c r="D31" s="32">
        <f aca="true" t="shared" si="7" ref="D31:M31">SUM(D32:D32)</f>
        <v>16317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16317</v>
      </c>
      <c r="O31" s="45">
        <f t="shared" si="2"/>
        <v>9.442708333333334</v>
      </c>
      <c r="P31" s="10"/>
    </row>
    <row r="32" spans="1:16" ht="15">
      <c r="A32" s="13"/>
      <c r="B32" s="39">
        <v>351.1</v>
      </c>
      <c r="C32" s="21" t="s">
        <v>42</v>
      </c>
      <c r="D32" s="46">
        <v>16317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16317</v>
      </c>
      <c r="O32" s="47">
        <f t="shared" si="2"/>
        <v>9.442708333333334</v>
      </c>
      <c r="P32" s="9"/>
    </row>
    <row r="33" spans="1:16" ht="15.75">
      <c r="A33" s="29" t="s">
        <v>2</v>
      </c>
      <c r="B33" s="30"/>
      <c r="C33" s="31"/>
      <c r="D33" s="32">
        <f aca="true" t="shared" si="8" ref="D33:M33">SUM(D34:D40)</f>
        <v>45123</v>
      </c>
      <c r="E33" s="32">
        <f t="shared" si="8"/>
        <v>3974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137006</v>
      </c>
      <c r="J33" s="32">
        <f t="shared" si="8"/>
        <v>0</v>
      </c>
      <c r="K33" s="32">
        <f t="shared" si="8"/>
        <v>90375</v>
      </c>
      <c r="L33" s="32">
        <f t="shared" si="8"/>
        <v>0</v>
      </c>
      <c r="M33" s="32">
        <f t="shared" si="8"/>
        <v>0</v>
      </c>
      <c r="N33" s="32">
        <f>SUM(D33:M33)</f>
        <v>276478</v>
      </c>
      <c r="O33" s="45">
        <f t="shared" si="2"/>
        <v>159.99884259259258</v>
      </c>
      <c r="P33" s="10"/>
    </row>
    <row r="34" spans="1:16" ht="15">
      <c r="A34" s="12"/>
      <c r="B34" s="25">
        <v>361.1</v>
      </c>
      <c r="C34" s="20" t="s">
        <v>43</v>
      </c>
      <c r="D34" s="46">
        <v>12719</v>
      </c>
      <c r="E34" s="46">
        <v>3974</v>
      </c>
      <c r="F34" s="46">
        <v>0</v>
      </c>
      <c r="G34" s="46">
        <v>0</v>
      </c>
      <c r="H34" s="46">
        <v>0</v>
      </c>
      <c r="I34" s="46">
        <v>22523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39216</v>
      </c>
      <c r="O34" s="47">
        <f t="shared" si="2"/>
        <v>22.694444444444443</v>
      </c>
      <c r="P34" s="9"/>
    </row>
    <row r="35" spans="1:16" ht="15">
      <c r="A35" s="12"/>
      <c r="B35" s="25">
        <v>361.2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14221</v>
      </c>
      <c r="L35" s="46">
        <v>0</v>
      </c>
      <c r="M35" s="46">
        <v>0</v>
      </c>
      <c r="N35" s="46">
        <f aca="true" t="shared" si="9" ref="N35:N40">SUM(D35:M35)</f>
        <v>14221</v>
      </c>
      <c r="O35" s="47">
        <f t="shared" si="2"/>
        <v>8.22974537037037</v>
      </c>
      <c r="P35" s="9"/>
    </row>
    <row r="36" spans="1:16" ht="15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76104</v>
      </c>
      <c r="L36" s="46">
        <v>0</v>
      </c>
      <c r="M36" s="46">
        <v>0</v>
      </c>
      <c r="N36" s="46">
        <f t="shared" si="9"/>
        <v>76104</v>
      </c>
      <c r="O36" s="47">
        <f t="shared" si="2"/>
        <v>44.041666666666664</v>
      </c>
      <c r="P36" s="9"/>
    </row>
    <row r="37" spans="1:16" ht="15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47908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47908</v>
      </c>
      <c r="O37" s="47">
        <f t="shared" si="2"/>
        <v>27.724537037037038</v>
      </c>
      <c r="P37" s="9"/>
    </row>
    <row r="38" spans="1:16" ht="15">
      <c r="A38" s="12"/>
      <c r="B38" s="25">
        <v>364</v>
      </c>
      <c r="C38" s="20" t="s">
        <v>61</v>
      </c>
      <c r="D38" s="46">
        <v>500</v>
      </c>
      <c r="E38" s="46">
        <v>0</v>
      </c>
      <c r="F38" s="46">
        <v>0</v>
      </c>
      <c r="G38" s="46">
        <v>0</v>
      </c>
      <c r="H38" s="46">
        <v>0</v>
      </c>
      <c r="I38" s="46">
        <v>1500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2000</v>
      </c>
      <c r="O38" s="47">
        <f t="shared" si="2"/>
        <v>1.1574074074074074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50</v>
      </c>
      <c r="L39" s="46">
        <v>0</v>
      </c>
      <c r="M39" s="46">
        <v>0</v>
      </c>
      <c r="N39" s="46">
        <f t="shared" si="9"/>
        <v>50</v>
      </c>
      <c r="O39" s="47">
        <f t="shared" si="2"/>
        <v>0.028935185185185185</v>
      </c>
      <c r="P39" s="9"/>
    </row>
    <row r="40" spans="1:16" ht="15">
      <c r="A40" s="12"/>
      <c r="B40" s="25">
        <v>369.9</v>
      </c>
      <c r="C40" s="20" t="s">
        <v>47</v>
      </c>
      <c r="D40" s="46">
        <v>31904</v>
      </c>
      <c r="E40" s="46">
        <v>0</v>
      </c>
      <c r="F40" s="46">
        <v>0</v>
      </c>
      <c r="G40" s="46">
        <v>0</v>
      </c>
      <c r="H40" s="46">
        <v>0</v>
      </c>
      <c r="I40" s="46">
        <v>65075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96979</v>
      </c>
      <c r="O40" s="47">
        <f t="shared" si="2"/>
        <v>56.12210648148148</v>
      </c>
      <c r="P40" s="9"/>
    </row>
    <row r="41" spans="1:16" ht="15.75">
      <c r="A41" s="29" t="s">
        <v>31</v>
      </c>
      <c r="B41" s="30"/>
      <c r="C41" s="31"/>
      <c r="D41" s="32">
        <f aca="true" t="shared" si="10" ref="D41:M41">SUM(D42:D42)</f>
        <v>712800</v>
      </c>
      <c r="E41" s="32">
        <f t="shared" si="10"/>
        <v>790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36000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749590</v>
      </c>
      <c r="O41" s="45">
        <f t="shared" si="2"/>
        <v>433.79050925925924</v>
      </c>
      <c r="P41" s="9"/>
    </row>
    <row r="42" spans="1:16" ht="15.75" thickBot="1">
      <c r="A42" s="12"/>
      <c r="B42" s="25">
        <v>381</v>
      </c>
      <c r="C42" s="20" t="s">
        <v>48</v>
      </c>
      <c r="D42" s="46">
        <v>712800</v>
      </c>
      <c r="E42" s="46">
        <v>790</v>
      </c>
      <c r="F42" s="46">
        <v>0</v>
      </c>
      <c r="G42" s="46">
        <v>0</v>
      </c>
      <c r="H42" s="46">
        <v>0</v>
      </c>
      <c r="I42" s="46">
        <v>36000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749590</v>
      </c>
      <c r="O42" s="47">
        <f t="shared" si="2"/>
        <v>433.79050925925924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1" ref="D43:M43">SUM(D5,D11,D13,D22,D31,D33,D41)</f>
        <v>1379326</v>
      </c>
      <c r="E43" s="15">
        <f t="shared" si="11"/>
        <v>30474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4098651</v>
      </c>
      <c r="J43" s="15">
        <f t="shared" si="11"/>
        <v>0</v>
      </c>
      <c r="K43" s="15">
        <f t="shared" si="11"/>
        <v>103052</v>
      </c>
      <c r="L43" s="15">
        <f t="shared" si="11"/>
        <v>0</v>
      </c>
      <c r="M43" s="15">
        <f t="shared" si="11"/>
        <v>0</v>
      </c>
      <c r="N43" s="15">
        <f>SUM(D43:M43)</f>
        <v>5611503</v>
      </c>
      <c r="O43" s="38">
        <f t="shared" si="2"/>
        <v>3247.3975694444443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0" t="s">
        <v>77</v>
      </c>
      <c r="M45" s="50"/>
      <c r="N45" s="50"/>
      <c r="O45" s="43">
        <v>1728</v>
      </c>
    </row>
    <row r="46" spans="1:15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5" ht="15.75" customHeight="1" thickBot="1">
      <c r="A47" s="54" t="s">
        <v>71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412206</v>
      </c>
      <c r="E5" s="27">
        <f t="shared" si="0"/>
        <v>25229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437435</v>
      </c>
      <c r="O5" s="33">
        <f aca="true" t="shared" si="2" ref="O5:O45">(N5/O$47)</f>
        <v>247.8385269121813</v>
      </c>
      <c r="P5" s="6"/>
    </row>
    <row r="6" spans="1:16" ht="15">
      <c r="A6" s="12"/>
      <c r="B6" s="25">
        <v>311</v>
      </c>
      <c r="C6" s="20" t="s">
        <v>1</v>
      </c>
      <c r="D6" s="46">
        <v>112640</v>
      </c>
      <c r="E6" s="46">
        <v>25229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137869</v>
      </c>
      <c r="O6" s="47">
        <f t="shared" si="2"/>
        <v>78.1127478753541</v>
      </c>
      <c r="P6" s="9"/>
    </row>
    <row r="7" spans="1:16" ht="15">
      <c r="A7" s="12"/>
      <c r="B7" s="25">
        <v>312.1</v>
      </c>
      <c r="C7" s="20" t="s">
        <v>9</v>
      </c>
      <c r="D7" s="46">
        <v>105502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105502</v>
      </c>
      <c r="O7" s="47">
        <f t="shared" si="2"/>
        <v>59.77450424929179</v>
      </c>
      <c r="P7" s="9"/>
    </row>
    <row r="8" spans="1:16" ht="15">
      <c r="A8" s="12"/>
      <c r="B8" s="25">
        <v>312.6</v>
      </c>
      <c r="C8" s="20" t="s">
        <v>10</v>
      </c>
      <c r="D8" s="46">
        <v>87689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87689</v>
      </c>
      <c r="O8" s="47">
        <f t="shared" si="2"/>
        <v>49.68215297450425</v>
      </c>
      <c r="P8" s="9"/>
    </row>
    <row r="9" spans="1:16" ht="15">
      <c r="A9" s="12"/>
      <c r="B9" s="25">
        <v>315</v>
      </c>
      <c r="C9" s="20" t="s">
        <v>11</v>
      </c>
      <c r="D9" s="46">
        <v>95199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95199</v>
      </c>
      <c r="O9" s="47">
        <f t="shared" si="2"/>
        <v>53.9371104815864</v>
      </c>
      <c r="P9" s="9"/>
    </row>
    <row r="10" spans="1:16" ht="15">
      <c r="A10" s="12"/>
      <c r="B10" s="25">
        <v>316</v>
      </c>
      <c r="C10" s="20" t="s">
        <v>12</v>
      </c>
      <c r="D10" s="46">
        <v>11176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11176</v>
      </c>
      <c r="O10" s="47">
        <f t="shared" si="2"/>
        <v>6.332011331444759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600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600</v>
      </c>
      <c r="O11" s="45">
        <f t="shared" si="2"/>
        <v>0.33994334277620397</v>
      </c>
      <c r="P11" s="10"/>
    </row>
    <row r="12" spans="1:16" ht="15">
      <c r="A12" s="12"/>
      <c r="B12" s="25">
        <v>323.9</v>
      </c>
      <c r="C12" s="20" t="s">
        <v>64</v>
      </c>
      <c r="D12" s="46">
        <v>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600</v>
      </c>
      <c r="O12" s="47">
        <f t="shared" si="2"/>
        <v>0.33994334277620397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SUM(D14:D23)</f>
        <v>163070</v>
      </c>
      <c r="E13" s="32">
        <f t="shared" si="4"/>
        <v>92920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3000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258990</v>
      </c>
      <c r="O13" s="45">
        <f t="shared" si="2"/>
        <v>146.73654390934846</v>
      </c>
      <c r="P13" s="10"/>
    </row>
    <row r="14" spans="1:16" ht="15">
      <c r="A14" s="12"/>
      <c r="B14" s="25">
        <v>331.1</v>
      </c>
      <c r="C14" s="20" t="s">
        <v>65</v>
      </c>
      <c r="D14" s="46">
        <v>0</v>
      </c>
      <c r="E14" s="46">
        <v>2744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2744</v>
      </c>
      <c r="O14" s="47">
        <f t="shared" si="2"/>
        <v>1.5546742209631728</v>
      </c>
      <c r="P14" s="9"/>
    </row>
    <row r="15" spans="1:16" ht="15">
      <c r="A15" s="12"/>
      <c r="B15" s="25">
        <v>331.2</v>
      </c>
      <c r="C15" s="20" t="s">
        <v>15</v>
      </c>
      <c r="D15" s="46">
        <v>0</v>
      </c>
      <c r="E15" s="46">
        <v>1000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0.56657223796034</v>
      </c>
      <c r="P15" s="9"/>
    </row>
    <row r="16" spans="1:16" ht="15">
      <c r="A16" s="12"/>
      <c r="B16" s="25">
        <v>331.31</v>
      </c>
      <c r="C16" s="20" t="s">
        <v>66</v>
      </c>
      <c r="D16" s="46">
        <v>0</v>
      </c>
      <c r="E16" s="46">
        <v>9758</v>
      </c>
      <c r="F16" s="46">
        <v>0</v>
      </c>
      <c r="G16" s="46">
        <v>0</v>
      </c>
      <c r="H16" s="46">
        <v>0</v>
      </c>
      <c r="I16" s="46">
        <v>3000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12758</v>
      </c>
      <c r="O16" s="47">
        <f t="shared" si="2"/>
        <v>7.228328611898017</v>
      </c>
      <c r="P16" s="9"/>
    </row>
    <row r="17" spans="1:16" ht="15">
      <c r="A17" s="12"/>
      <c r="B17" s="25">
        <v>331.39</v>
      </c>
      <c r="C17" s="20" t="s">
        <v>67</v>
      </c>
      <c r="D17" s="46">
        <v>0</v>
      </c>
      <c r="E17" s="46">
        <v>18435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18435</v>
      </c>
      <c r="O17" s="47">
        <f t="shared" si="2"/>
        <v>10.444759206798867</v>
      </c>
      <c r="P17" s="9"/>
    </row>
    <row r="18" spans="1:16" ht="15">
      <c r="A18" s="12"/>
      <c r="B18" s="25">
        <v>331.61</v>
      </c>
      <c r="C18" s="20" t="s">
        <v>68</v>
      </c>
      <c r="D18" s="46">
        <v>0</v>
      </c>
      <c r="E18" s="46">
        <v>60983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60983</v>
      </c>
      <c r="O18" s="47">
        <f t="shared" si="2"/>
        <v>34.55127478753541</v>
      </c>
      <c r="P18" s="9"/>
    </row>
    <row r="19" spans="1:16" ht="15">
      <c r="A19" s="12"/>
      <c r="B19" s="25">
        <v>335.12</v>
      </c>
      <c r="C19" s="20" t="s">
        <v>20</v>
      </c>
      <c r="D19" s="46">
        <v>52254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52254</v>
      </c>
      <c r="O19" s="47">
        <f t="shared" si="2"/>
        <v>29.605665722379605</v>
      </c>
      <c r="P19" s="9"/>
    </row>
    <row r="20" spans="1:16" ht="15">
      <c r="A20" s="12"/>
      <c r="B20" s="25">
        <v>335.14</v>
      </c>
      <c r="C20" s="20" t="s">
        <v>21</v>
      </c>
      <c r="D20" s="46">
        <v>1863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1863</v>
      </c>
      <c r="O20" s="47">
        <f t="shared" si="2"/>
        <v>1.0555240793201133</v>
      </c>
      <c r="P20" s="9"/>
    </row>
    <row r="21" spans="1:16" ht="15">
      <c r="A21" s="12"/>
      <c r="B21" s="25">
        <v>335.15</v>
      </c>
      <c r="C21" s="20" t="s">
        <v>22</v>
      </c>
      <c r="D21" s="46">
        <v>795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795</v>
      </c>
      <c r="O21" s="47">
        <f t="shared" si="2"/>
        <v>0.45042492917847027</v>
      </c>
      <c r="P21" s="9"/>
    </row>
    <row r="22" spans="1:16" ht="15">
      <c r="A22" s="12"/>
      <c r="B22" s="25">
        <v>335.18</v>
      </c>
      <c r="C22" s="20" t="s">
        <v>23</v>
      </c>
      <c r="D22" s="46">
        <v>48073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48073</v>
      </c>
      <c r="O22" s="47">
        <f t="shared" si="2"/>
        <v>27.236827195467423</v>
      </c>
      <c r="P22" s="9"/>
    </row>
    <row r="23" spans="1:16" ht="15">
      <c r="A23" s="12"/>
      <c r="B23" s="25">
        <v>338</v>
      </c>
      <c r="C23" s="20" t="s">
        <v>24</v>
      </c>
      <c r="D23" s="46">
        <v>60085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60085</v>
      </c>
      <c r="O23" s="47">
        <f t="shared" si="2"/>
        <v>34.04249291784703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SUM(D25:D32)</f>
        <v>54990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4342669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4397659</v>
      </c>
      <c r="O24" s="45">
        <f t="shared" si="2"/>
        <v>2491.5915014164307</v>
      </c>
      <c r="P24" s="10"/>
    </row>
    <row r="25" spans="1:16" ht="15">
      <c r="A25" s="12"/>
      <c r="B25" s="25">
        <v>343.1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3253862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3253862</v>
      </c>
      <c r="O25" s="47">
        <f t="shared" si="2"/>
        <v>1843.5478753541076</v>
      </c>
      <c r="P25" s="9"/>
    </row>
    <row r="26" spans="1:16" ht="15">
      <c r="A26" s="12"/>
      <c r="B26" s="25">
        <v>343.2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310918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310918</v>
      </c>
      <c r="O26" s="47">
        <f t="shared" si="2"/>
        <v>176.15750708215296</v>
      </c>
      <c r="P26" s="9"/>
    </row>
    <row r="27" spans="1:16" ht="15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459079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459079</v>
      </c>
      <c r="O27" s="47">
        <f t="shared" si="2"/>
        <v>260.1014164305949</v>
      </c>
      <c r="P27" s="9"/>
    </row>
    <row r="28" spans="1:16" ht="15">
      <c r="A28" s="12"/>
      <c r="B28" s="25">
        <v>343.4</v>
      </c>
      <c r="C28" s="20" t="s">
        <v>35</v>
      </c>
      <c r="D28" s="46">
        <v>9879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9879</v>
      </c>
      <c r="O28" s="47">
        <f t="shared" si="2"/>
        <v>5.597167138810199</v>
      </c>
      <c r="P28" s="9"/>
    </row>
    <row r="29" spans="1:16" ht="15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318810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318810</v>
      </c>
      <c r="O29" s="47">
        <f t="shared" si="2"/>
        <v>180.62889518413598</v>
      </c>
      <c r="P29" s="9"/>
    </row>
    <row r="30" spans="1:16" ht="15">
      <c r="A30" s="12"/>
      <c r="B30" s="25">
        <v>343.8</v>
      </c>
      <c r="C30" s="20" t="s">
        <v>37</v>
      </c>
      <c r="D30" s="46">
        <v>5200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5200</v>
      </c>
      <c r="O30" s="47">
        <f t="shared" si="2"/>
        <v>2.9461756373937678</v>
      </c>
      <c r="P30" s="9"/>
    </row>
    <row r="31" spans="1:16" ht="15">
      <c r="A31" s="12"/>
      <c r="B31" s="25">
        <v>344.9</v>
      </c>
      <c r="C31" s="20" t="s">
        <v>38</v>
      </c>
      <c r="D31" s="46">
        <v>39731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39731</v>
      </c>
      <c r="O31" s="47">
        <f t="shared" si="2"/>
        <v>22.510481586402268</v>
      </c>
      <c r="P31" s="9"/>
    </row>
    <row r="32" spans="1:16" ht="15">
      <c r="A32" s="12"/>
      <c r="B32" s="25">
        <v>347.2</v>
      </c>
      <c r="C32" s="20" t="s">
        <v>39</v>
      </c>
      <c r="D32" s="46">
        <v>180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</v>
      </c>
      <c r="O32" s="47">
        <f t="shared" si="2"/>
        <v>0.10198300283286119</v>
      </c>
      <c r="P32" s="9"/>
    </row>
    <row r="33" spans="1:16" ht="15.75">
      <c r="A33" s="29" t="s">
        <v>30</v>
      </c>
      <c r="B33" s="30"/>
      <c r="C33" s="31"/>
      <c r="D33" s="32">
        <f aca="true" t="shared" si="7" ref="D33:M33">SUM(D34:D34)</f>
        <v>18732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5">SUM(D33:M33)</f>
        <v>18732</v>
      </c>
      <c r="O33" s="45">
        <f t="shared" si="2"/>
        <v>10.613031161473089</v>
      </c>
      <c r="P33" s="10"/>
    </row>
    <row r="34" spans="1:16" ht="15">
      <c r="A34" s="13"/>
      <c r="B34" s="39">
        <v>351.5</v>
      </c>
      <c r="C34" s="21" t="s">
        <v>60</v>
      </c>
      <c r="D34" s="46">
        <v>18732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18732</v>
      </c>
      <c r="O34" s="47">
        <f t="shared" si="2"/>
        <v>10.613031161473089</v>
      </c>
      <c r="P34" s="9"/>
    </row>
    <row r="35" spans="1:16" ht="15.75">
      <c r="A35" s="29" t="s">
        <v>2</v>
      </c>
      <c r="B35" s="30"/>
      <c r="C35" s="31"/>
      <c r="D35" s="32">
        <f aca="true" t="shared" si="9" ref="D35:M35">SUM(D36:D41)</f>
        <v>29847</v>
      </c>
      <c r="E35" s="32">
        <f t="shared" si="9"/>
        <v>4372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94849</v>
      </c>
      <c r="J35" s="32">
        <f t="shared" si="9"/>
        <v>0</v>
      </c>
      <c r="K35" s="32">
        <f t="shared" si="9"/>
        <v>21217</v>
      </c>
      <c r="L35" s="32">
        <f t="shared" si="9"/>
        <v>0</v>
      </c>
      <c r="M35" s="32">
        <f t="shared" si="9"/>
        <v>0</v>
      </c>
      <c r="N35" s="32">
        <f t="shared" si="8"/>
        <v>150285</v>
      </c>
      <c r="O35" s="45">
        <f t="shared" si="2"/>
        <v>85.14730878186968</v>
      </c>
      <c r="P35" s="10"/>
    </row>
    <row r="36" spans="1:16" ht="15">
      <c r="A36" s="12"/>
      <c r="B36" s="25">
        <v>361.1</v>
      </c>
      <c r="C36" s="20" t="s">
        <v>43</v>
      </c>
      <c r="D36" s="46">
        <v>15794</v>
      </c>
      <c r="E36" s="46">
        <v>4372</v>
      </c>
      <c r="F36" s="46">
        <v>0</v>
      </c>
      <c r="G36" s="46">
        <v>0</v>
      </c>
      <c r="H36" s="46">
        <v>0</v>
      </c>
      <c r="I36" s="46">
        <v>30039</v>
      </c>
      <c r="J36" s="46">
        <v>0</v>
      </c>
      <c r="K36" s="46">
        <v>12295</v>
      </c>
      <c r="L36" s="46">
        <v>0</v>
      </c>
      <c r="M36" s="46">
        <v>0</v>
      </c>
      <c r="N36" s="46">
        <f t="shared" si="8"/>
        <v>62500</v>
      </c>
      <c r="O36" s="47">
        <f t="shared" si="2"/>
        <v>35.41076487252125</v>
      </c>
      <c r="P36" s="9"/>
    </row>
    <row r="37" spans="1:16" ht="15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-30795</v>
      </c>
      <c r="L37" s="46">
        <v>0</v>
      </c>
      <c r="M37" s="46">
        <v>0</v>
      </c>
      <c r="N37" s="46">
        <f t="shared" si="8"/>
        <v>-30795</v>
      </c>
      <c r="O37" s="47">
        <f t="shared" si="2"/>
        <v>-17.44759206798867</v>
      </c>
      <c r="P37" s="9"/>
    </row>
    <row r="38" spans="1:16" ht="15">
      <c r="A38" s="12"/>
      <c r="B38" s="25">
        <v>361.4</v>
      </c>
      <c r="C38" s="20" t="s">
        <v>69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29271</v>
      </c>
      <c r="L38" s="46">
        <v>0</v>
      </c>
      <c r="M38" s="46">
        <v>0</v>
      </c>
      <c r="N38" s="46">
        <f t="shared" si="8"/>
        <v>29271</v>
      </c>
      <c r="O38" s="47">
        <f t="shared" si="2"/>
        <v>16.58413597733711</v>
      </c>
      <c r="P38" s="9"/>
    </row>
    <row r="39" spans="1:16" ht="15">
      <c r="A39" s="12"/>
      <c r="B39" s="25">
        <v>362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44273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44273</v>
      </c>
      <c r="O39" s="47">
        <f t="shared" si="2"/>
        <v>25.08385269121813</v>
      </c>
      <c r="P39" s="9"/>
    </row>
    <row r="40" spans="1:16" ht="15">
      <c r="A40" s="12"/>
      <c r="B40" s="25">
        <v>368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10446</v>
      </c>
      <c r="L40" s="46">
        <v>0</v>
      </c>
      <c r="M40" s="46">
        <v>0</v>
      </c>
      <c r="N40" s="46">
        <f t="shared" si="8"/>
        <v>10446</v>
      </c>
      <c r="O40" s="47">
        <f t="shared" si="2"/>
        <v>5.918413597733711</v>
      </c>
      <c r="P40" s="9"/>
    </row>
    <row r="41" spans="1:16" ht="15">
      <c r="A41" s="12"/>
      <c r="B41" s="25">
        <v>369.9</v>
      </c>
      <c r="C41" s="20" t="s">
        <v>47</v>
      </c>
      <c r="D41" s="46">
        <v>14053</v>
      </c>
      <c r="E41" s="46">
        <v>0</v>
      </c>
      <c r="F41" s="46">
        <v>0</v>
      </c>
      <c r="G41" s="46">
        <v>0</v>
      </c>
      <c r="H41" s="46">
        <v>0</v>
      </c>
      <c r="I41" s="46">
        <v>20537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34590</v>
      </c>
      <c r="O41" s="47">
        <f t="shared" si="2"/>
        <v>19.597733711048157</v>
      </c>
      <c r="P41" s="9"/>
    </row>
    <row r="42" spans="1:16" ht="15.75">
      <c r="A42" s="29" t="s">
        <v>31</v>
      </c>
      <c r="B42" s="30"/>
      <c r="C42" s="31"/>
      <c r="D42" s="32">
        <f aca="true" t="shared" si="10" ref="D42:M42">SUM(D43:D44)</f>
        <v>698400</v>
      </c>
      <c r="E42" s="32">
        <f t="shared" si="10"/>
        <v>12246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33000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743646</v>
      </c>
      <c r="O42" s="45">
        <f t="shared" si="2"/>
        <v>421.32917847025493</v>
      </c>
      <c r="P42" s="9"/>
    </row>
    <row r="43" spans="1:16" ht="15">
      <c r="A43" s="12"/>
      <c r="B43" s="25">
        <v>381</v>
      </c>
      <c r="C43" s="20" t="s">
        <v>48</v>
      </c>
      <c r="D43" s="46">
        <v>0</v>
      </c>
      <c r="E43" s="46">
        <v>10810</v>
      </c>
      <c r="F43" s="46">
        <v>0</v>
      </c>
      <c r="G43" s="46">
        <v>0</v>
      </c>
      <c r="H43" s="46">
        <v>0</v>
      </c>
      <c r="I43" s="46">
        <v>33000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43810</v>
      </c>
      <c r="O43" s="47">
        <f t="shared" si="2"/>
        <v>24.821529745042493</v>
      </c>
      <c r="P43" s="9"/>
    </row>
    <row r="44" spans="1:16" ht="15.75" thickBot="1">
      <c r="A44" s="12"/>
      <c r="B44" s="25">
        <v>382</v>
      </c>
      <c r="C44" s="20" t="s">
        <v>56</v>
      </c>
      <c r="D44" s="46">
        <v>698400</v>
      </c>
      <c r="E44" s="46">
        <v>1436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699836</v>
      </c>
      <c r="O44" s="47">
        <f t="shared" si="2"/>
        <v>396.50764872521245</v>
      </c>
      <c r="P44" s="9"/>
    </row>
    <row r="45" spans="1:119" ht="16.5" thickBot="1">
      <c r="A45" s="14" t="s">
        <v>40</v>
      </c>
      <c r="B45" s="23"/>
      <c r="C45" s="22"/>
      <c r="D45" s="15">
        <f aca="true" t="shared" si="11" ref="D45:M45">SUM(D5,D11,D13,D24,D33,D35,D42)</f>
        <v>1377845</v>
      </c>
      <c r="E45" s="15">
        <f t="shared" si="11"/>
        <v>134767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4473518</v>
      </c>
      <c r="J45" s="15">
        <f t="shared" si="11"/>
        <v>0</v>
      </c>
      <c r="K45" s="15">
        <f t="shared" si="11"/>
        <v>21217</v>
      </c>
      <c r="L45" s="15">
        <f t="shared" si="11"/>
        <v>0</v>
      </c>
      <c r="M45" s="15">
        <f t="shared" si="11"/>
        <v>0</v>
      </c>
      <c r="N45" s="15">
        <f t="shared" si="8"/>
        <v>6007347</v>
      </c>
      <c r="O45" s="38">
        <f t="shared" si="2"/>
        <v>3403.5960339943344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0" t="s">
        <v>70</v>
      </c>
      <c r="M47" s="50"/>
      <c r="N47" s="50"/>
      <c r="O47" s="43">
        <v>1765</v>
      </c>
    </row>
    <row r="48" spans="1:15" ht="1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ht="15.75" customHeight="1" thickBot="1">
      <c r="A49" s="54" t="s">
        <v>71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422587</v>
      </c>
      <c r="E5" s="27">
        <f t="shared" si="0"/>
        <v>27542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450129</v>
      </c>
      <c r="O5" s="33">
        <f aca="true" t="shared" si="2" ref="O5:O44">(N5/O$46)</f>
        <v>256.62998859749143</v>
      </c>
      <c r="P5" s="6"/>
    </row>
    <row r="6" spans="1:16" ht="15">
      <c r="A6" s="12"/>
      <c r="B6" s="25">
        <v>311</v>
      </c>
      <c r="C6" s="20" t="s">
        <v>1</v>
      </c>
      <c r="D6" s="46">
        <v>114532</v>
      </c>
      <c r="E6" s="46">
        <v>27542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142074</v>
      </c>
      <c r="O6" s="47">
        <f t="shared" si="2"/>
        <v>81</v>
      </c>
      <c r="P6" s="9"/>
    </row>
    <row r="7" spans="1:16" ht="15">
      <c r="A7" s="12"/>
      <c r="B7" s="25">
        <v>312.1</v>
      </c>
      <c r="C7" s="20" t="s">
        <v>9</v>
      </c>
      <c r="D7" s="46">
        <v>109712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109712</v>
      </c>
      <c r="O7" s="47">
        <f t="shared" si="2"/>
        <v>62.54960091220068</v>
      </c>
      <c r="P7" s="9"/>
    </row>
    <row r="8" spans="1:16" ht="15">
      <c r="A8" s="12"/>
      <c r="B8" s="25">
        <v>312.6</v>
      </c>
      <c r="C8" s="20" t="s">
        <v>10</v>
      </c>
      <c r="D8" s="46">
        <v>86995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86995</v>
      </c>
      <c r="O8" s="47">
        <f t="shared" si="2"/>
        <v>49.59806157354618</v>
      </c>
      <c r="P8" s="9"/>
    </row>
    <row r="9" spans="1:16" ht="15">
      <c r="A9" s="12"/>
      <c r="B9" s="25">
        <v>315</v>
      </c>
      <c r="C9" s="20" t="s">
        <v>11</v>
      </c>
      <c r="D9" s="46">
        <v>101824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101824</v>
      </c>
      <c r="O9" s="47">
        <f t="shared" si="2"/>
        <v>58.052451539338655</v>
      </c>
      <c r="P9" s="9"/>
    </row>
    <row r="10" spans="1:16" ht="15">
      <c r="A10" s="12"/>
      <c r="B10" s="25">
        <v>316</v>
      </c>
      <c r="C10" s="20" t="s">
        <v>12</v>
      </c>
      <c r="D10" s="46">
        <v>9524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9524</v>
      </c>
      <c r="O10" s="47">
        <f t="shared" si="2"/>
        <v>5.42987457240593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900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900</v>
      </c>
      <c r="O11" s="45">
        <f t="shared" si="2"/>
        <v>0.5131128848346637</v>
      </c>
      <c r="P11" s="10"/>
    </row>
    <row r="12" spans="1:16" ht="15">
      <c r="A12" s="12"/>
      <c r="B12" s="25">
        <v>329</v>
      </c>
      <c r="C12" s="20" t="s">
        <v>14</v>
      </c>
      <c r="D12" s="46">
        <v>900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900</v>
      </c>
      <c r="O12" s="47">
        <f t="shared" si="2"/>
        <v>0.5131128848346637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SUM(D14:D22)</f>
        <v>191126</v>
      </c>
      <c r="E13" s="32">
        <f t="shared" si="4"/>
        <v>30454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7350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228930</v>
      </c>
      <c r="O13" s="45">
        <f t="shared" si="2"/>
        <v>130.51881413911062</v>
      </c>
      <c r="P13" s="10"/>
    </row>
    <row r="14" spans="1:16" ht="15">
      <c r="A14" s="12"/>
      <c r="B14" s="25">
        <v>331.2</v>
      </c>
      <c r="C14" s="20" t="s">
        <v>15</v>
      </c>
      <c r="D14" s="46">
        <v>0</v>
      </c>
      <c r="E14" s="46">
        <v>4000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4000</v>
      </c>
      <c r="O14" s="47">
        <f t="shared" si="2"/>
        <v>2.280501710376283</v>
      </c>
      <c r="P14" s="9"/>
    </row>
    <row r="15" spans="1:16" ht="15">
      <c r="A15" s="12"/>
      <c r="B15" s="25">
        <v>331.5</v>
      </c>
      <c r="C15" s="20" t="s">
        <v>17</v>
      </c>
      <c r="D15" s="46">
        <v>0</v>
      </c>
      <c r="E15" s="46">
        <v>25154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25154</v>
      </c>
      <c r="O15" s="47">
        <f t="shared" si="2"/>
        <v>14.340935005701255</v>
      </c>
      <c r="P15" s="9"/>
    </row>
    <row r="16" spans="1:16" ht="15">
      <c r="A16" s="12"/>
      <c r="B16" s="25">
        <v>334.31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7350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7350</v>
      </c>
      <c r="O16" s="47">
        <f t="shared" si="2"/>
        <v>4.19042189281642</v>
      </c>
      <c r="P16" s="9"/>
    </row>
    <row r="17" spans="1:16" ht="15">
      <c r="A17" s="12"/>
      <c r="B17" s="25">
        <v>334.7</v>
      </c>
      <c r="C17" s="20" t="s">
        <v>19</v>
      </c>
      <c r="D17" s="46">
        <v>0</v>
      </c>
      <c r="E17" s="46">
        <v>1300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1300</v>
      </c>
      <c r="O17" s="47">
        <f t="shared" si="2"/>
        <v>0.7411630558722919</v>
      </c>
      <c r="P17" s="9"/>
    </row>
    <row r="18" spans="1:16" ht="15">
      <c r="A18" s="12"/>
      <c r="B18" s="25">
        <v>335.12</v>
      </c>
      <c r="C18" s="20" t="s">
        <v>20</v>
      </c>
      <c r="D18" s="46">
        <v>52302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52302</v>
      </c>
      <c r="O18" s="47">
        <f t="shared" si="2"/>
        <v>29.818700114025084</v>
      </c>
      <c r="P18" s="9"/>
    </row>
    <row r="19" spans="1:16" ht="15">
      <c r="A19" s="12"/>
      <c r="B19" s="25">
        <v>335.14</v>
      </c>
      <c r="C19" s="20" t="s">
        <v>21</v>
      </c>
      <c r="D19" s="46">
        <v>1652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1652</v>
      </c>
      <c r="O19" s="47">
        <f t="shared" si="2"/>
        <v>0.9418472063854048</v>
      </c>
      <c r="P19" s="9"/>
    </row>
    <row r="20" spans="1:16" ht="15">
      <c r="A20" s="12"/>
      <c r="B20" s="25">
        <v>335.15</v>
      </c>
      <c r="C20" s="20" t="s">
        <v>22</v>
      </c>
      <c r="D20" s="46">
        <v>910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910</v>
      </c>
      <c r="O20" s="47">
        <f t="shared" si="2"/>
        <v>0.5188141391106044</v>
      </c>
      <c r="P20" s="9"/>
    </row>
    <row r="21" spans="1:16" ht="15">
      <c r="A21" s="12"/>
      <c r="B21" s="25">
        <v>335.18</v>
      </c>
      <c r="C21" s="20" t="s">
        <v>23</v>
      </c>
      <c r="D21" s="46">
        <v>46277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46277</v>
      </c>
      <c r="O21" s="47">
        <f t="shared" si="2"/>
        <v>26.383694412770808</v>
      </c>
      <c r="P21" s="9"/>
    </row>
    <row r="22" spans="1:16" ht="15">
      <c r="A22" s="12"/>
      <c r="B22" s="25">
        <v>338</v>
      </c>
      <c r="C22" s="20" t="s">
        <v>24</v>
      </c>
      <c r="D22" s="46">
        <v>89985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89985</v>
      </c>
      <c r="O22" s="47">
        <f t="shared" si="2"/>
        <v>51.30273660205245</v>
      </c>
      <c r="P22" s="9"/>
    </row>
    <row r="23" spans="1:16" ht="15.75">
      <c r="A23" s="29" t="s">
        <v>29</v>
      </c>
      <c r="B23" s="30"/>
      <c r="C23" s="31"/>
      <c r="D23" s="32">
        <f aca="true" t="shared" si="5" ref="D23:M23">SUM(D24:D31)</f>
        <v>53658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4640752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4694410</v>
      </c>
      <c r="O23" s="45">
        <f t="shared" si="2"/>
        <v>2676.4025085518815</v>
      </c>
      <c r="P23" s="10"/>
    </row>
    <row r="24" spans="1:16" ht="15">
      <c r="A24" s="12"/>
      <c r="B24" s="25">
        <v>343.1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3555684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3555684</v>
      </c>
      <c r="O24" s="47">
        <f t="shared" si="2"/>
        <v>2027.1858608893956</v>
      </c>
      <c r="P24" s="9"/>
    </row>
    <row r="25" spans="1:16" ht="15">
      <c r="A25" s="12"/>
      <c r="B25" s="25">
        <v>343.2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334549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334549</v>
      </c>
      <c r="O25" s="47">
        <f t="shared" si="2"/>
        <v>190.73489167616876</v>
      </c>
      <c r="P25" s="9"/>
    </row>
    <row r="26" spans="1:16" ht="15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437320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437320</v>
      </c>
      <c r="O26" s="47">
        <f t="shared" si="2"/>
        <v>249.32725199543898</v>
      </c>
      <c r="P26" s="9"/>
    </row>
    <row r="27" spans="1:16" ht="15">
      <c r="A27" s="12"/>
      <c r="B27" s="25">
        <v>343.4</v>
      </c>
      <c r="C27" s="20" t="s">
        <v>35</v>
      </c>
      <c r="D27" s="46">
        <v>7165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7165</v>
      </c>
      <c r="O27" s="47">
        <f t="shared" si="2"/>
        <v>4.084948688711517</v>
      </c>
      <c r="P27" s="9"/>
    </row>
    <row r="28" spans="1:16" ht="15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313199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313199</v>
      </c>
      <c r="O28" s="47">
        <f t="shared" si="2"/>
        <v>178.56271379703534</v>
      </c>
      <c r="P28" s="9"/>
    </row>
    <row r="29" spans="1:16" ht="15">
      <c r="A29" s="12"/>
      <c r="B29" s="25">
        <v>343.8</v>
      </c>
      <c r="C29" s="20" t="s">
        <v>37</v>
      </c>
      <c r="D29" s="46">
        <v>4400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4400</v>
      </c>
      <c r="O29" s="47">
        <f t="shared" si="2"/>
        <v>2.508551881413911</v>
      </c>
      <c r="P29" s="9"/>
    </row>
    <row r="30" spans="1:16" ht="15">
      <c r="A30" s="12"/>
      <c r="B30" s="25">
        <v>343.9</v>
      </c>
      <c r="C30" s="20" t="s">
        <v>59</v>
      </c>
      <c r="D30" s="46">
        <v>41898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41898</v>
      </c>
      <c r="O30" s="47">
        <f t="shared" si="2"/>
        <v>23.887115165336375</v>
      </c>
      <c r="P30" s="9"/>
    </row>
    <row r="31" spans="1:16" ht="15">
      <c r="A31" s="12"/>
      <c r="B31" s="25">
        <v>347.2</v>
      </c>
      <c r="C31" s="20" t="s">
        <v>39</v>
      </c>
      <c r="D31" s="46">
        <v>195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195</v>
      </c>
      <c r="O31" s="47">
        <f t="shared" si="2"/>
        <v>0.11117445838084379</v>
      </c>
      <c r="P31" s="9"/>
    </row>
    <row r="32" spans="1:16" ht="15.75">
      <c r="A32" s="29" t="s">
        <v>30</v>
      </c>
      <c r="B32" s="30"/>
      <c r="C32" s="31"/>
      <c r="D32" s="32">
        <f aca="true" t="shared" si="7" ref="D32:M32">SUM(D33:D33)</f>
        <v>15196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aca="true" t="shared" si="8" ref="N32:N44">SUM(D32:M32)</f>
        <v>15196</v>
      </c>
      <c r="O32" s="45">
        <f t="shared" si="2"/>
        <v>8.663625997719498</v>
      </c>
      <c r="P32" s="10"/>
    </row>
    <row r="33" spans="1:16" ht="15">
      <c r="A33" s="13"/>
      <c r="B33" s="39">
        <v>351.5</v>
      </c>
      <c r="C33" s="21" t="s">
        <v>60</v>
      </c>
      <c r="D33" s="46">
        <v>15196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15196</v>
      </c>
      <c r="O33" s="47">
        <f t="shared" si="2"/>
        <v>8.663625997719498</v>
      </c>
      <c r="P33" s="9"/>
    </row>
    <row r="34" spans="1:16" ht="15.75">
      <c r="A34" s="29" t="s">
        <v>2</v>
      </c>
      <c r="B34" s="30"/>
      <c r="C34" s="31"/>
      <c r="D34" s="32">
        <f aca="true" t="shared" si="9" ref="D34:M34">SUM(D35:D40)</f>
        <v>44922</v>
      </c>
      <c r="E34" s="32">
        <f t="shared" si="9"/>
        <v>5791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129348</v>
      </c>
      <c r="J34" s="32">
        <f t="shared" si="9"/>
        <v>0</v>
      </c>
      <c r="K34" s="32">
        <f t="shared" si="9"/>
        <v>93367</v>
      </c>
      <c r="L34" s="32">
        <f t="shared" si="9"/>
        <v>0</v>
      </c>
      <c r="M34" s="32">
        <f t="shared" si="9"/>
        <v>0</v>
      </c>
      <c r="N34" s="32">
        <f t="shared" si="8"/>
        <v>273428</v>
      </c>
      <c r="O34" s="45">
        <f t="shared" si="2"/>
        <v>155.88825541619156</v>
      </c>
      <c r="P34" s="10"/>
    </row>
    <row r="35" spans="1:16" ht="15">
      <c r="A35" s="12"/>
      <c r="B35" s="25">
        <v>361.1</v>
      </c>
      <c r="C35" s="20" t="s">
        <v>43</v>
      </c>
      <c r="D35" s="46">
        <v>28290</v>
      </c>
      <c r="E35" s="46">
        <v>5791</v>
      </c>
      <c r="F35" s="46">
        <v>0</v>
      </c>
      <c r="G35" s="46">
        <v>0</v>
      </c>
      <c r="H35" s="46">
        <v>0</v>
      </c>
      <c r="I35" s="46">
        <v>65355</v>
      </c>
      <c r="J35" s="46">
        <v>0</v>
      </c>
      <c r="K35" s="46">
        <v>13160</v>
      </c>
      <c r="L35" s="46">
        <v>0</v>
      </c>
      <c r="M35" s="46">
        <v>0</v>
      </c>
      <c r="N35" s="46">
        <f t="shared" si="8"/>
        <v>112596</v>
      </c>
      <c r="O35" s="47">
        <f t="shared" si="2"/>
        <v>64.19384264538198</v>
      </c>
      <c r="P35" s="9"/>
    </row>
    <row r="36" spans="1:16" ht="15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56934</v>
      </c>
      <c r="L36" s="46">
        <v>0</v>
      </c>
      <c r="M36" s="46">
        <v>0</v>
      </c>
      <c r="N36" s="46">
        <f t="shared" si="8"/>
        <v>56934</v>
      </c>
      <c r="O36" s="47">
        <f t="shared" si="2"/>
        <v>32.45952109464082</v>
      </c>
      <c r="P36" s="9"/>
    </row>
    <row r="37" spans="1:16" ht="15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43313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43313</v>
      </c>
      <c r="O37" s="47">
        <f t="shared" si="2"/>
        <v>24.693842645381984</v>
      </c>
      <c r="P37" s="9"/>
    </row>
    <row r="38" spans="1:16" ht="15">
      <c r="A38" s="12"/>
      <c r="B38" s="25">
        <v>364</v>
      </c>
      <c r="C38" s="20" t="s">
        <v>61</v>
      </c>
      <c r="D38" s="46">
        <v>2138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2138</v>
      </c>
      <c r="O38" s="47">
        <f t="shared" si="2"/>
        <v>1.2189281641961232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23273</v>
      </c>
      <c r="L39" s="46">
        <v>0</v>
      </c>
      <c r="M39" s="46">
        <v>0</v>
      </c>
      <c r="N39" s="46">
        <f t="shared" si="8"/>
        <v>23273</v>
      </c>
      <c r="O39" s="47">
        <f t="shared" si="2"/>
        <v>13.268529076396808</v>
      </c>
      <c r="P39" s="9"/>
    </row>
    <row r="40" spans="1:16" ht="15">
      <c r="A40" s="12"/>
      <c r="B40" s="25">
        <v>369.9</v>
      </c>
      <c r="C40" s="20" t="s">
        <v>47</v>
      </c>
      <c r="D40" s="46">
        <v>14494</v>
      </c>
      <c r="E40" s="46">
        <v>0</v>
      </c>
      <c r="F40" s="46">
        <v>0</v>
      </c>
      <c r="G40" s="46">
        <v>0</v>
      </c>
      <c r="H40" s="46">
        <v>0</v>
      </c>
      <c r="I40" s="46">
        <v>20680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35174</v>
      </c>
      <c r="O40" s="47">
        <f t="shared" si="2"/>
        <v>20.053591790193842</v>
      </c>
      <c r="P40" s="9"/>
    </row>
    <row r="41" spans="1:16" ht="15.75">
      <c r="A41" s="29" t="s">
        <v>31</v>
      </c>
      <c r="B41" s="30"/>
      <c r="C41" s="31"/>
      <c r="D41" s="32">
        <f aca="true" t="shared" si="10" ref="D41:M41">SUM(D42:D43)</f>
        <v>659001</v>
      </c>
      <c r="E41" s="32">
        <f t="shared" si="10"/>
        <v>12200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24000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695201</v>
      </c>
      <c r="O41" s="45">
        <f t="shared" si="2"/>
        <v>396.3517673888255</v>
      </c>
      <c r="P41" s="9"/>
    </row>
    <row r="42" spans="1:16" ht="15">
      <c r="A42" s="12"/>
      <c r="B42" s="25">
        <v>381</v>
      </c>
      <c r="C42" s="20" t="s">
        <v>48</v>
      </c>
      <c r="D42" s="46">
        <v>0</v>
      </c>
      <c r="E42" s="46">
        <v>12200</v>
      </c>
      <c r="F42" s="46">
        <v>0</v>
      </c>
      <c r="G42" s="46">
        <v>0</v>
      </c>
      <c r="H42" s="46">
        <v>0</v>
      </c>
      <c r="I42" s="46">
        <v>24000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36200</v>
      </c>
      <c r="O42" s="47">
        <f t="shared" si="2"/>
        <v>20.63854047890536</v>
      </c>
      <c r="P42" s="9"/>
    </row>
    <row r="43" spans="1:16" ht="15.75" thickBot="1">
      <c r="A43" s="12"/>
      <c r="B43" s="25">
        <v>382</v>
      </c>
      <c r="C43" s="20" t="s">
        <v>56</v>
      </c>
      <c r="D43" s="46">
        <v>659001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659001</v>
      </c>
      <c r="O43" s="47">
        <f t="shared" si="2"/>
        <v>375.7132269099202</v>
      </c>
      <c r="P43" s="9"/>
    </row>
    <row r="44" spans="1:119" ht="16.5" thickBot="1">
      <c r="A44" s="14" t="s">
        <v>40</v>
      </c>
      <c r="B44" s="23"/>
      <c r="C44" s="22"/>
      <c r="D44" s="15">
        <f aca="true" t="shared" si="11" ref="D44:M44">SUM(D5,D11,D13,D23,D32,D34,D41)</f>
        <v>1387390</v>
      </c>
      <c r="E44" s="15">
        <f t="shared" si="11"/>
        <v>75987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4801450</v>
      </c>
      <c r="J44" s="15">
        <f t="shared" si="11"/>
        <v>0</v>
      </c>
      <c r="K44" s="15">
        <f t="shared" si="11"/>
        <v>93367</v>
      </c>
      <c r="L44" s="15">
        <f t="shared" si="11"/>
        <v>0</v>
      </c>
      <c r="M44" s="15">
        <f t="shared" si="11"/>
        <v>0</v>
      </c>
      <c r="N44" s="15">
        <f t="shared" si="8"/>
        <v>6358194</v>
      </c>
      <c r="O44" s="38">
        <f t="shared" si="2"/>
        <v>3624.968072976055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0" t="s">
        <v>62</v>
      </c>
      <c r="M46" s="50"/>
      <c r="N46" s="50"/>
      <c r="O46" s="43">
        <v>1754</v>
      </c>
    </row>
    <row r="47" spans="1:15" ht="1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5" ht="15.75" customHeight="1" thickBot="1">
      <c r="A48" s="54" t="s">
        <v>71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434981</v>
      </c>
      <c r="E5" s="27">
        <f t="shared" si="0"/>
        <v>28877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463858</v>
      </c>
      <c r="O5" s="33">
        <f aca="true" t="shared" si="2" ref="O5:O43">(N5/O$45)</f>
        <v>254.02957283680175</v>
      </c>
      <c r="P5" s="6"/>
    </row>
    <row r="6" spans="1:16" ht="15">
      <c r="A6" s="12"/>
      <c r="B6" s="25">
        <v>311</v>
      </c>
      <c r="C6" s="20" t="s">
        <v>1</v>
      </c>
      <c r="D6" s="46">
        <v>112696</v>
      </c>
      <c r="E6" s="46">
        <v>28877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141573</v>
      </c>
      <c r="O6" s="47">
        <f t="shared" si="2"/>
        <v>77.53176341730558</v>
      </c>
      <c r="P6" s="9"/>
    </row>
    <row r="7" spans="1:16" ht="15">
      <c r="A7" s="12"/>
      <c r="B7" s="25">
        <v>312.1</v>
      </c>
      <c r="C7" s="20" t="s">
        <v>9</v>
      </c>
      <c r="D7" s="46">
        <v>117130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117130</v>
      </c>
      <c r="O7" s="47">
        <f t="shared" si="2"/>
        <v>64.14567360350493</v>
      </c>
      <c r="P7" s="9"/>
    </row>
    <row r="8" spans="1:16" ht="15">
      <c r="A8" s="12"/>
      <c r="B8" s="25">
        <v>312.6</v>
      </c>
      <c r="C8" s="20" t="s">
        <v>10</v>
      </c>
      <c r="D8" s="46">
        <v>90510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90510</v>
      </c>
      <c r="O8" s="47">
        <f t="shared" si="2"/>
        <v>49.56736035049288</v>
      </c>
      <c r="P8" s="9"/>
    </row>
    <row r="9" spans="1:16" ht="15">
      <c r="A9" s="12"/>
      <c r="B9" s="25">
        <v>315</v>
      </c>
      <c r="C9" s="20" t="s">
        <v>11</v>
      </c>
      <c r="D9" s="46">
        <v>104924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104924</v>
      </c>
      <c r="O9" s="47">
        <f t="shared" si="2"/>
        <v>57.461117196056954</v>
      </c>
      <c r="P9" s="9"/>
    </row>
    <row r="10" spans="1:16" ht="15">
      <c r="A10" s="12"/>
      <c r="B10" s="25">
        <v>316</v>
      </c>
      <c r="C10" s="20" t="s">
        <v>12</v>
      </c>
      <c r="D10" s="46">
        <v>9721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9721</v>
      </c>
      <c r="O10" s="47">
        <f t="shared" si="2"/>
        <v>5.323658269441402</v>
      </c>
      <c r="P10" s="9"/>
    </row>
    <row r="11" spans="1:16" ht="15.75">
      <c r="A11" s="29" t="s">
        <v>13</v>
      </c>
      <c r="B11" s="30"/>
      <c r="C11" s="31"/>
      <c r="D11" s="32">
        <f aca="true" t="shared" si="3" ref="D11:M11">SUM(D12:D12)</f>
        <v>750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750</v>
      </c>
      <c r="O11" s="45">
        <f t="shared" si="2"/>
        <v>0.41073384446878425</v>
      </c>
      <c r="P11" s="10"/>
    </row>
    <row r="12" spans="1:16" ht="15">
      <c r="A12" s="12"/>
      <c r="B12" s="25">
        <v>329</v>
      </c>
      <c r="C12" s="20" t="s">
        <v>14</v>
      </c>
      <c r="D12" s="46">
        <v>750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</v>
      </c>
      <c r="O12" s="47">
        <f t="shared" si="2"/>
        <v>0.41073384446878425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SUM(D14:D22)</f>
        <v>166588</v>
      </c>
      <c r="E13" s="32">
        <f t="shared" si="4"/>
        <v>161174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62842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390604</v>
      </c>
      <c r="O13" s="45">
        <f t="shared" si="2"/>
        <v>213.91237677984665</v>
      </c>
      <c r="P13" s="10"/>
    </row>
    <row r="14" spans="1:16" ht="15">
      <c r="A14" s="12"/>
      <c r="B14" s="25">
        <v>331.2</v>
      </c>
      <c r="C14" s="20" t="s">
        <v>15</v>
      </c>
      <c r="D14" s="46">
        <v>0</v>
      </c>
      <c r="E14" s="46">
        <v>43396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5" ref="N14:N21">SUM(D14:M14)</f>
        <v>43396</v>
      </c>
      <c r="O14" s="47">
        <f t="shared" si="2"/>
        <v>23.765607886089814</v>
      </c>
      <c r="P14" s="9"/>
    </row>
    <row r="15" spans="1:16" ht="15">
      <c r="A15" s="12"/>
      <c r="B15" s="25">
        <v>331.5</v>
      </c>
      <c r="C15" s="20" t="s">
        <v>17</v>
      </c>
      <c r="D15" s="46">
        <v>0</v>
      </c>
      <c r="E15" s="46">
        <v>6329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6329</v>
      </c>
      <c r="O15" s="47">
        <f t="shared" si="2"/>
        <v>3.4660460021905806</v>
      </c>
      <c r="P15" s="9"/>
    </row>
    <row r="16" spans="1:16" ht="15">
      <c r="A16" s="12"/>
      <c r="B16" s="25">
        <v>334.31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62842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62842</v>
      </c>
      <c r="O16" s="47">
        <f t="shared" si="2"/>
        <v>34.41511500547645</v>
      </c>
      <c r="P16" s="9"/>
    </row>
    <row r="17" spans="1:16" ht="15">
      <c r="A17" s="12"/>
      <c r="B17" s="25">
        <v>334.7</v>
      </c>
      <c r="C17" s="20" t="s">
        <v>19</v>
      </c>
      <c r="D17" s="46">
        <v>0</v>
      </c>
      <c r="E17" s="46">
        <v>111449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111449</v>
      </c>
      <c r="O17" s="47">
        <f t="shared" si="2"/>
        <v>61.034501642935375</v>
      </c>
      <c r="P17" s="9"/>
    </row>
    <row r="18" spans="1:16" ht="15">
      <c r="A18" s="12"/>
      <c r="B18" s="25">
        <v>335.12</v>
      </c>
      <c r="C18" s="20" t="s">
        <v>20</v>
      </c>
      <c r="D18" s="46">
        <v>52348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52348</v>
      </c>
      <c r="O18" s="47">
        <f t="shared" si="2"/>
        <v>28.668127053669224</v>
      </c>
      <c r="P18" s="9"/>
    </row>
    <row r="19" spans="1:16" ht="15">
      <c r="A19" s="12"/>
      <c r="B19" s="25">
        <v>335.14</v>
      </c>
      <c r="C19" s="20" t="s">
        <v>21</v>
      </c>
      <c r="D19" s="46">
        <v>2575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2575</v>
      </c>
      <c r="O19" s="47">
        <f t="shared" si="2"/>
        <v>1.4101861993428257</v>
      </c>
      <c r="P19" s="9"/>
    </row>
    <row r="20" spans="1:16" ht="15">
      <c r="A20" s="12"/>
      <c r="B20" s="25">
        <v>335.15</v>
      </c>
      <c r="C20" s="20" t="s">
        <v>22</v>
      </c>
      <c r="D20" s="46">
        <v>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872</v>
      </c>
      <c r="O20" s="47">
        <f t="shared" si="2"/>
        <v>0.47754654983570644</v>
      </c>
      <c r="P20" s="9"/>
    </row>
    <row r="21" spans="1:16" ht="15">
      <c r="A21" s="12"/>
      <c r="B21" s="25">
        <v>335.18</v>
      </c>
      <c r="C21" s="20" t="s">
        <v>23</v>
      </c>
      <c r="D21" s="46">
        <v>50708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50708</v>
      </c>
      <c r="O21" s="47">
        <f t="shared" si="2"/>
        <v>27.769989047097482</v>
      </c>
      <c r="P21" s="9"/>
    </row>
    <row r="22" spans="1:16" ht="15">
      <c r="A22" s="12"/>
      <c r="B22" s="25">
        <v>338</v>
      </c>
      <c r="C22" s="20" t="s">
        <v>24</v>
      </c>
      <c r="D22" s="46">
        <v>60085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60085</v>
      </c>
      <c r="O22" s="47">
        <f t="shared" si="2"/>
        <v>32.9052573932092</v>
      </c>
      <c r="P22" s="9"/>
    </row>
    <row r="23" spans="1:16" ht="15.75">
      <c r="A23" s="29" t="s">
        <v>29</v>
      </c>
      <c r="B23" s="30"/>
      <c r="C23" s="31"/>
      <c r="D23" s="32">
        <f aca="true" t="shared" si="6" ref="D23:M23">SUM(D24:D31)</f>
        <v>53223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4586728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4639951</v>
      </c>
      <c r="O23" s="45">
        <f t="shared" si="2"/>
        <v>2541.0465498357066</v>
      </c>
      <c r="P23" s="10"/>
    </row>
    <row r="24" spans="1:16" ht="15">
      <c r="A24" s="12"/>
      <c r="B24" s="25">
        <v>343.1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3488295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1">SUM(D24:M24)</f>
        <v>3488295</v>
      </c>
      <c r="O24" s="47">
        <f t="shared" si="2"/>
        <v>1910.3477546549836</v>
      </c>
      <c r="P24" s="9"/>
    </row>
    <row r="25" spans="1:16" ht="15">
      <c r="A25" s="12"/>
      <c r="B25" s="25">
        <v>343.2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326738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326738</v>
      </c>
      <c r="O25" s="47">
        <f t="shared" si="2"/>
        <v>178.93647316538883</v>
      </c>
      <c r="P25" s="9"/>
    </row>
    <row r="26" spans="1:16" ht="15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455441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455441</v>
      </c>
      <c r="O26" s="47">
        <f t="shared" si="2"/>
        <v>249.42004381161007</v>
      </c>
      <c r="P26" s="9"/>
    </row>
    <row r="27" spans="1:16" ht="15">
      <c r="A27" s="12"/>
      <c r="B27" s="25">
        <v>343.4</v>
      </c>
      <c r="C27" s="20" t="s">
        <v>35</v>
      </c>
      <c r="D27" s="46">
        <v>9770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9770</v>
      </c>
      <c r="O27" s="47">
        <f t="shared" si="2"/>
        <v>5.350492880613363</v>
      </c>
      <c r="P27" s="9"/>
    </row>
    <row r="28" spans="1:16" ht="15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316254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316254</v>
      </c>
      <c r="O28" s="47">
        <f t="shared" si="2"/>
        <v>173.19496166484117</v>
      </c>
      <c r="P28" s="9"/>
    </row>
    <row r="29" spans="1:16" ht="15">
      <c r="A29" s="12"/>
      <c r="B29" s="25">
        <v>343.8</v>
      </c>
      <c r="C29" s="20" t="s">
        <v>37</v>
      </c>
      <c r="D29" s="46">
        <v>3400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3400</v>
      </c>
      <c r="O29" s="47">
        <f t="shared" si="2"/>
        <v>1.8619934282584885</v>
      </c>
      <c r="P29" s="9"/>
    </row>
    <row r="30" spans="1:16" ht="15">
      <c r="A30" s="12"/>
      <c r="B30" s="25">
        <v>344.9</v>
      </c>
      <c r="C30" s="20" t="s">
        <v>38</v>
      </c>
      <c r="D30" s="46">
        <v>39708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39708</v>
      </c>
      <c r="O30" s="47">
        <f t="shared" si="2"/>
        <v>21.745892661555313</v>
      </c>
      <c r="P30" s="9"/>
    </row>
    <row r="31" spans="1:16" ht="15">
      <c r="A31" s="12"/>
      <c r="B31" s="25">
        <v>347.2</v>
      </c>
      <c r="C31" s="20" t="s">
        <v>39</v>
      </c>
      <c r="D31" s="46">
        <v>345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345</v>
      </c>
      <c r="O31" s="47">
        <f t="shared" si="2"/>
        <v>0.18893756845564075</v>
      </c>
      <c r="P31" s="9"/>
    </row>
    <row r="32" spans="1:16" ht="15.75">
      <c r="A32" s="29" t="s">
        <v>30</v>
      </c>
      <c r="B32" s="30"/>
      <c r="C32" s="31"/>
      <c r="D32" s="32">
        <f aca="true" t="shared" si="8" ref="D32:M32">SUM(D33:D33)</f>
        <v>18455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3">SUM(D32:M32)</f>
        <v>18455</v>
      </c>
      <c r="O32" s="45">
        <f t="shared" si="2"/>
        <v>10.106790799561884</v>
      </c>
      <c r="P32" s="10"/>
    </row>
    <row r="33" spans="1:16" ht="15">
      <c r="A33" s="13"/>
      <c r="B33" s="39">
        <v>351.1</v>
      </c>
      <c r="C33" s="21" t="s">
        <v>42</v>
      </c>
      <c r="D33" s="46">
        <v>18455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18455</v>
      </c>
      <c r="O33" s="47">
        <f t="shared" si="2"/>
        <v>10.106790799561884</v>
      </c>
      <c r="P33" s="9"/>
    </row>
    <row r="34" spans="1:16" ht="15.75">
      <c r="A34" s="29" t="s">
        <v>2</v>
      </c>
      <c r="B34" s="30"/>
      <c r="C34" s="31"/>
      <c r="D34" s="32">
        <f aca="true" t="shared" si="10" ref="D34:M34">SUM(D35:D39)</f>
        <v>87625</v>
      </c>
      <c r="E34" s="32">
        <f t="shared" si="10"/>
        <v>7245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200314</v>
      </c>
      <c r="J34" s="32">
        <f t="shared" si="10"/>
        <v>0</v>
      </c>
      <c r="K34" s="32">
        <f t="shared" si="10"/>
        <v>21709</v>
      </c>
      <c r="L34" s="32">
        <f t="shared" si="10"/>
        <v>0</v>
      </c>
      <c r="M34" s="32">
        <f t="shared" si="10"/>
        <v>0</v>
      </c>
      <c r="N34" s="32">
        <f t="shared" si="9"/>
        <v>316893</v>
      </c>
      <c r="O34" s="45">
        <f t="shared" si="2"/>
        <v>173.54490690032858</v>
      </c>
      <c r="P34" s="10"/>
    </row>
    <row r="35" spans="1:16" ht="15">
      <c r="A35" s="12"/>
      <c r="B35" s="25">
        <v>361.1</v>
      </c>
      <c r="C35" s="20" t="s">
        <v>43</v>
      </c>
      <c r="D35" s="46">
        <v>44002</v>
      </c>
      <c r="E35" s="46">
        <v>7245</v>
      </c>
      <c r="F35" s="46">
        <v>0</v>
      </c>
      <c r="G35" s="46">
        <v>0</v>
      </c>
      <c r="H35" s="46">
        <v>0</v>
      </c>
      <c r="I35" s="46">
        <v>114672</v>
      </c>
      <c r="J35" s="46">
        <v>0</v>
      </c>
      <c r="K35" s="46">
        <v>15497</v>
      </c>
      <c r="L35" s="46">
        <v>0</v>
      </c>
      <c r="M35" s="46">
        <v>0</v>
      </c>
      <c r="N35" s="46">
        <f t="shared" si="9"/>
        <v>181416</v>
      </c>
      <c r="O35" s="47">
        <f t="shared" si="2"/>
        <v>99.35158817086528</v>
      </c>
      <c r="P35" s="9"/>
    </row>
    <row r="36" spans="1:16" ht="15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-9477</v>
      </c>
      <c r="L36" s="46">
        <v>0</v>
      </c>
      <c r="M36" s="46">
        <v>0</v>
      </c>
      <c r="N36" s="46">
        <f t="shared" si="9"/>
        <v>-9477</v>
      </c>
      <c r="O36" s="47">
        <f t="shared" si="2"/>
        <v>-5.190032858707558</v>
      </c>
      <c r="P36" s="9"/>
    </row>
    <row r="37" spans="1:16" ht="15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51218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51218</v>
      </c>
      <c r="O37" s="47">
        <f t="shared" si="2"/>
        <v>28.049288061336256</v>
      </c>
      <c r="P37" s="9"/>
    </row>
    <row r="38" spans="1:16" ht="15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15689</v>
      </c>
      <c r="L38" s="46">
        <v>0</v>
      </c>
      <c r="M38" s="46">
        <v>0</v>
      </c>
      <c r="N38" s="46">
        <f t="shared" si="9"/>
        <v>15689</v>
      </c>
      <c r="O38" s="47">
        <f t="shared" si="2"/>
        <v>8.592004381161008</v>
      </c>
      <c r="P38" s="9"/>
    </row>
    <row r="39" spans="1:16" ht="15">
      <c r="A39" s="12"/>
      <c r="B39" s="25">
        <v>369.9</v>
      </c>
      <c r="C39" s="20" t="s">
        <v>47</v>
      </c>
      <c r="D39" s="46">
        <v>43623</v>
      </c>
      <c r="E39" s="46">
        <v>0</v>
      </c>
      <c r="F39" s="46">
        <v>0</v>
      </c>
      <c r="G39" s="46">
        <v>0</v>
      </c>
      <c r="H39" s="46">
        <v>0</v>
      </c>
      <c r="I39" s="46">
        <v>34424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78047</v>
      </c>
      <c r="O39" s="47">
        <f t="shared" si="2"/>
        <v>42.7420591456736</v>
      </c>
      <c r="P39" s="9"/>
    </row>
    <row r="40" spans="1:16" ht="15.75">
      <c r="A40" s="29" t="s">
        <v>31</v>
      </c>
      <c r="B40" s="30"/>
      <c r="C40" s="31"/>
      <c r="D40" s="32">
        <f aca="true" t="shared" si="11" ref="D40:M40">SUM(D41:D42)</f>
        <v>653481</v>
      </c>
      <c r="E40" s="32">
        <f t="shared" si="11"/>
        <v>1747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37387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692615</v>
      </c>
      <c r="O40" s="45">
        <f t="shared" si="2"/>
        <v>379.3072289156627</v>
      </c>
      <c r="P40" s="9"/>
    </row>
    <row r="41" spans="1:16" ht="15">
      <c r="A41" s="12"/>
      <c r="B41" s="25">
        <v>381</v>
      </c>
      <c r="C41" s="20" t="s">
        <v>48</v>
      </c>
      <c r="D41" s="46">
        <v>0</v>
      </c>
      <c r="E41" s="46">
        <v>1747</v>
      </c>
      <c r="F41" s="46">
        <v>0</v>
      </c>
      <c r="G41" s="46">
        <v>0</v>
      </c>
      <c r="H41" s="46">
        <v>0</v>
      </c>
      <c r="I41" s="46">
        <v>37387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39134</v>
      </c>
      <c r="O41" s="47">
        <f t="shared" si="2"/>
        <v>21.431544359255202</v>
      </c>
      <c r="P41" s="9"/>
    </row>
    <row r="42" spans="1:16" ht="15.75" thickBot="1">
      <c r="A42" s="12"/>
      <c r="B42" s="25">
        <v>382</v>
      </c>
      <c r="C42" s="20" t="s">
        <v>56</v>
      </c>
      <c r="D42" s="46">
        <v>653481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653481</v>
      </c>
      <c r="O42" s="47">
        <f t="shared" si="2"/>
        <v>357.87568455640746</v>
      </c>
      <c r="P42" s="9"/>
    </row>
    <row r="43" spans="1:119" ht="16.5" thickBot="1">
      <c r="A43" s="14" t="s">
        <v>40</v>
      </c>
      <c r="B43" s="23"/>
      <c r="C43" s="22"/>
      <c r="D43" s="15">
        <f aca="true" t="shared" si="12" ref="D43:M43">SUM(D5,D11,D13,D23,D32,D34,D40)</f>
        <v>1415103</v>
      </c>
      <c r="E43" s="15">
        <f t="shared" si="12"/>
        <v>199043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4887271</v>
      </c>
      <c r="J43" s="15">
        <f t="shared" si="12"/>
        <v>0</v>
      </c>
      <c r="K43" s="15">
        <f t="shared" si="12"/>
        <v>21709</v>
      </c>
      <c r="L43" s="15">
        <f t="shared" si="12"/>
        <v>0</v>
      </c>
      <c r="M43" s="15">
        <f t="shared" si="12"/>
        <v>0</v>
      </c>
      <c r="N43" s="15">
        <f t="shared" si="9"/>
        <v>6523126</v>
      </c>
      <c r="O43" s="38">
        <f t="shared" si="2"/>
        <v>3572.358159912377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0" t="s">
        <v>55</v>
      </c>
      <c r="M45" s="50"/>
      <c r="N45" s="50"/>
      <c r="O45" s="43">
        <v>1826</v>
      </c>
    </row>
    <row r="46" spans="1:15" ht="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5" ht="15.75" thickBot="1">
      <c r="A47" s="54" t="s">
        <v>71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</sheetData>
  <sheetProtection/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473321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473321</v>
      </c>
      <c r="O5" s="33">
        <f aca="true" t="shared" si="2" ref="O5:O41">(N5/O$43)</f>
        <v>260.78292011019283</v>
      </c>
      <c r="P5" s="6"/>
    </row>
    <row r="6" spans="1:16" ht="15">
      <c r="A6" s="12"/>
      <c r="B6" s="25">
        <v>311</v>
      </c>
      <c r="C6" s="20" t="s">
        <v>1</v>
      </c>
      <c r="D6" s="46">
        <v>113757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113757</v>
      </c>
      <c r="O6" s="47">
        <f t="shared" si="2"/>
        <v>62.67603305785124</v>
      </c>
      <c r="P6" s="9"/>
    </row>
    <row r="7" spans="1:16" ht="15">
      <c r="A7" s="12"/>
      <c r="B7" s="25">
        <v>312.41</v>
      </c>
      <c r="C7" s="20" t="s">
        <v>73</v>
      </c>
      <c r="D7" s="46">
        <v>129940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129940</v>
      </c>
      <c r="O7" s="47">
        <f t="shared" si="2"/>
        <v>71.59228650137742</v>
      </c>
      <c r="P7" s="9"/>
    </row>
    <row r="8" spans="1:16" ht="15">
      <c r="A8" s="12"/>
      <c r="B8" s="25">
        <v>312.6</v>
      </c>
      <c r="C8" s="20" t="s">
        <v>10</v>
      </c>
      <c r="D8" s="46">
        <v>101956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101956</v>
      </c>
      <c r="O8" s="47">
        <f t="shared" si="2"/>
        <v>56.174104683195594</v>
      </c>
      <c r="P8" s="9"/>
    </row>
    <row r="9" spans="1:16" ht="15">
      <c r="A9" s="12"/>
      <c r="B9" s="25">
        <v>315</v>
      </c>
      <c r="C9" s="20" t="s">
        <v>11</v>
      </c>
      <c r="D9" s="46">
        <v>117978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117978</v>
      </c>
      <c r="O9" s="47">
        <f t="shared" si="2"/>
        <v>65.00165289256198</v>
      </c>
      <c r="P9" s="9"/>
    </row>
    <row r="10" spans="1:16" ht="15">
      <c r="A10" s="12"/>
      <c r="B10" s="25">
        <v>316</v>
      </c>
      <c r="C10" s="20" t="s">
        <v>12</v>
      </c>
      <c r="D10" s="46">
        <v>9690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9690</v>
      </c>
      <c r="O10" s="47">
        <f t="shared" si="2"/>
        <v>5.338842975206612</v>
      </c>
      <c r="P10" s="9"/>
    </row>
    <row r="11" spans="1:16" ht="15.75">
      <c r="A11" s="29" t="s">
        <v>90</v>
      </c>
      <c r="B11" s="30"/>
      <c r="C11" s="31"/>
      <c r="D11" s="32">
        <f aca="true" t="shared" si="3" ref="D11:M11">SUM(D12:D12)</f>
        <v>1350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1350</v>
      </c>
      <c r="O11" s="45">
        <f t="shared" si="2"/>
        <v>0.743801652892562</v>
      </c>
      <c r="P11" s="10"/>
    </row>
    <row r="12" spans="1:16" ht="15">
      <c r="A12" s="12"/>
      <c r="B12" s="25">
        <v>329</v>
      </c>
      <c r="C12" s="20" t="s">
        <v>91</v>
      </c>
      <c r="D12" s="46">
        <v>1350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1350</v>
      </c>
      <c r="O12" s="47">
        <f t="shared" si="2"/>
        <v>0.743801652892562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SUM(D14:D19)</f>
        <v>179017</v>
      </c>
      <c r="E13" s="32">
        <f t="shared" si="4"/>
        <v>21020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200037</v>
      </c>
      <c r="O13" s="45">
        <f t="shared" si="2"/>
        <v>110.21322314049587</v>
      </c>
      <c r="P13" s="10"/>
    </row>
    <row r="14" spans="1:16" ht="15">
      <c r="A14" s="12"/>
      <c r="B14" s="25">
        <v>331.2</v>
      </c>
      <c r="C14" s="20" t="s">
        <v>15</v>
      </c>
      <c r="D14" s="46">
        <v>0</v>
      </c>
      <c r="E14" s="46">
        <v>21020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21020</v>
      </c>
      <c r="O14" s="47">
        <f t="shared" si="2"/>
        <v>11.581267217630854</v>
      </c>
      <c r="P14" s="9"/>
    </row>
    <row r="15" spans="1:16" ht="15">
      <c r="A15" s="12"/>
      <c r="B15" s="25">
        <v>335.12</v>
      </c>
      <c r="C15" s="20" t="s">
        <v>20</v>
      </c>
      <c r="D15" s="46">
        <v>58986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58986</v>
      </c>
      <c r="O15" s="47">
        <f t="shared" si="2"/>
        <v>32.49917355371901</v>
      </c>
      <c r="P15" s="9"/>
    </row>
    <row r="16" spans="1:16" ht="15">
      <c r="A16" s="12"/>
      <c r="B16" s="25">
        <v>335.14</v>
      </c>
      <c r="C16" s="20" t="s">
        <v>21</v>
      </c>
      <c r="D16" s="46">
        <v>2022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2022</v>
      </c>
      <c r="O16" s="47">
        <f t="shared" si="2"/>
        <v>1.1140495867768596</v>
      </c>
      <c r="P16" s="9"/>
    </row>
    <row r="17" spans="1:16" ht="15">
      <c r="A17" s="12"/>
      <c r="B17" s="25">
        <v>335.15</v>
      </c>
      <c r="C17" s="20" t="s">
        <v>22</v>
      </c>
      <c r="D17" s="46">
        <v>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649</v>
      </c>
      <c r="O17" s="47">
        <f t="shared" si="2"/>
        <v>0.3575757575757576</v>
      </c>
      <c r="P17" s="9"/>
    </row>
    <row r="18" spans="1:16" ht="15">
      <c r="A18" s="12"/>
      <c r="B18" s="25">
        <v>335.18</v>
      </c>
      <c r="C18" s="20" t="s">
        <v>23</v>
      </c>
      <c r="D18" s="46">
        <v>57275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57275</v>
      </c>
      <c r="O18" s="47">
        <f t="shared" si="2"/>
        <v>31.556473829201103</v>
      </c>
      <c r="P18" s="9"/>
    </row>
    <row r="19" spans="1:16" ht="15">
      <c r="A19" s="12"/>
      <c r="B19" s="25">
        <v>338</v>
      </c>
      <c r="C19" s="20" t="s">
        <v>24</v>
      </c>
      <c r="D19" s="46">
        <v>60085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60085</v>
      </c>
      <c r="O19" s="47">
        <f t="shared" si="2"/>
        <v>33.10468319559229</v>
      </c>
      <c r="P19" s="9"/>
    </row>
    <row r="20" spans="1:16" ht="15.75">
      <c r="A20" s="29" t="s">
        <v>29</v>
      </c>
      <c r="B20" s="30"/>
      <c r="C20" s="31"/>
      <c r="D20" s="32">
        <f aca="true" t="shared" si="5" ref="D20:M20">SUM(D21:D28)</f>
        <v>54639</v>
      </c>
      <c r="E20" s="32">
        <f t="shared" si="5"/>
        <v>3193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4465122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4522954</v>
      </c>
      <c r="O20" s="45">
        <f t="shared" si="2"/>
        <v>2491.9856749311293</v>
      </c>
      <c r="P20" s="10"/>
    </row>
    <row r="21" spans="1:16" ht="15">
      <c r="A21" s="12"/>
      <c r="B21" s="25">
        <v>343.1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3300456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0">SUM(D21:M21)</f>
        <v>3300456</v>
      </c>
      <c r="O21" s="47">
        <f t="shared" si="2"/>
        <v>1818.4330578512397</v>
      </c>
      <c r="P21" s="9"/>
    </row>
    <row r="22" spans="1:16" ht="15">
      <c r="A22" s="12"/>
      <c r="B22" s="25">
        <v>343.2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358850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358850</v>
      </c>
      <c r="O22" s="47">
        <f t="shared" si="2"/>
        <v>197.71349862258953</v>
      </c>
      <c r="P22" s="9"/>
    </row>
    <row r="23" spans="1:16" ht="15">
      <c r="A23" s="12"/>
      <c r="B23" s="25">
        <v>343.3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473821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473821</v>
      </c>
      <c r="O23" s="47">
        <f t="shared" si="2"/>
        <v>261.05840220385676</v>
      </c>
      <c r="P23" s="9"/>
    </row>
    <row r="24" spans="1:16" ht="15">
      <c r="A24" s="12"/>
      <c r="B24" s="25">
        <v>343.4</v>
      </c>
      <c r="C24" s="20" t="s">
        <v>35</v>
      </c>
      <c r="D24" s="46">
        <v>10546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10546</v>
      </c>
      <c r="O24" s="47">
        <f t="shared" si="2"/>
        <v>5.810468319559229</v>
      </c>
      <c r="P24" s="9"/>
    </row>
    <row r="25" spans="1:16" ht="15">
      <c r="A25" s="12"/>
      <c r="B25" s="25">
        <v>343.5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331995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331995</v>
      </c>
      <c r="O25" s="47">
        <f t="shared" si="2"/>
        <v>182.91735537190084</v>
      </c>
      <c r="P25" s="9"/>
    </row>
    <row r="26" spans="1:16" ht="15">
      <c r="A26" s="12"/>
      <c r="B26" s="25">
        <v>343.8</v>
      </c>
      <c r="C26" s="20" t="s">
        <v>37</v>
      </c>
      <c r="D26" s="46">
        <v>4000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4000</v>
      </c>
      <c r="O26" s="47">
        <f t="shared" si="2"/>
        <v>2.203856749311295</v>
      </c>
      <c r="P26" s="9"/>
    </row>
    <row r="27" spans="1:16" ht="15">
      <c r="A27" s="12"/>
      <c r="B27" s="25">
        <v>344.9</v>
      </c>
      <c r="C27" s="20" t="s">
        <v>38</v>
      </c>
      <c r="D27" s="46">
        <v>39738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39738</v>
      </c>
      <c r="O27" s="47">
        <f t="shared" si="2"/>
        <v>21.894214876033057</v>
      </c>
      <c r="P27" s="9"/>
    </row>
    <row r="28" spans="1:16" ht="15">
      <c r="A28" s="12"/>
      <c r="B28" s="25">
        <v>347.2</v>
      </c>
      <c r="C28" s="20" t="s">
        <v>39</v>
      </c>
      <c r="D28" s="46">
        <v>355</v>
      </c>
      <c r="E28" s="46">
        <v>3193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3548</v>
      </c>
      <c r="O28" s="47">
        <f t="shared" si="2"/>
        <v>1.9548209366391185</v>
      </c>
      <c r="P28" s="9"/>
    </row>
    <row r="29" spans="1:16" ht="15.75">
      <c r="A29" s="29" t="s">
        <v>30</v>
      </c>
      <c r="B29" s="30"/>
      <c r="C29" s="31"/>
      <c r="D29" s="32">
        <f aca="true" t="shared" si="7" ref="D29:M29">SUM(D30:D30)</f>
        <v>11404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11404</v>
      </c>
      <c r="O29" s="45">
        <f t="shared" si="2"/>
        <v>6.283195592286502</v>
      </c>
      <c r="P29" s="10"/>
    </row>
    <row r="30" spans="1:16" ht="15">
      <c r="A30" s="13"/>
      <c r="B30" s="39">
        <v>351.1</v>
      </c>
      <c r="C30" s="21" t="s">
        <v>42</v>
      </c>
      <c r="D30" s="46">
        <v>11404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11404</v>
      </c>
      <c r="O30" s="47">
        <f t="shared" si="2"/>
        <v>6.283195592286502</v>
      </c>
      <c r="P30" s="9"/>
    </row>
    <row r="31" spans="1:16" ht="15.75">
      <c r="A31" s="29" t="s">
        <v>2</v>
      </c>
      <c r="B31" s="30"/>
      <c r="C31" s="31"/>
      <c r="D31" s="32">
        <f aca="true" t="shared" si="8" ref="D31:M31">SUM(D32:D36)</f>
        <v>100010</v>
      </c>
      <c r="E31" s="32">
        <f t="shared" si="8"/>
        <v>8029</v>
      </c>
      <c r="F31" s="32">
        <f t="shared" si="8"/>
        <v>0</v>
      </c>
      <c r="G31" s="32">
        <f t="shared" si="8"/>
        <v>158</v>
      </c>
      <c r="H31" s="32">
        <f t="shared" si="8"/>
        <v>0</v>
      </c>
      <c r="I31" s="32">
        <f t="shared" si="8"/>
        <v>51392</v>
      </c>
      <c r="J31" s="32">
        <f t="shared" si="8"/>
        <v>0</v>
      </c>
      <c r="K31" s="32">
        <f t="shared" si="8"/>
        <v>-39645</v>
      </c>
      <c r="L31" s="32">
        <f t="shared" si="8"/>
        <v>0</v>
      </c>
      <c r="M31" s="32">
        <f t="shared" si="8"/>
        <v>0</v>
      </c>
      <c r="N31" s="32">
        <f aca="true" t="shared" si="9" ref="N31:N41">SUM(D31:M31)</f>
        <v>119944</v>
      </c>
      <c r="O31" s="45">
        <f t="shared" si="2"/>
        <v>66.08484848484848</v>
      </c>
      <c r="P31" s="10"/>
    </row>
    <row r="32" spans="1:16" ht="15">
      <c r="A32" s="12"/>
      <c r="B32" s="25">
        <v>361.1</v>
      </c>
      <c r="C32" s="20" t="s">
        <v>43</v>
      </c>
      <c r="D32" s="46">
        <v>61955</v>
      </c>
      <c r="E32" s="46">
        <v>8029</v>
      </c>
      <c r="F32" s="46">
        <v>0</v>
      </c>
      <c r="G32" s="46">
        <v>158</v>
      </c>
      <c r="H32" s="46">
        <v>0</v>
      </c>
      <c r="I32" s="46">
        <v>0</v>
      </c>
      <c r="J32" s="46">
        <v>0</v>
      </c>
      <c r="K32" s="46">
        <v>5602</v>
      </c>
      <c r="L32" s="46">
        <v>0</v>
      </c>
      <c r="M32" s="46">
        <v>0</v>
      </c>
      <c r="N32" s="46">
        <f t="shared" si="9"/>
        <v>75744</v>
      </c>
      <c r="O32" s="47">
        <f t="shared" si="2"/>
        <v>41.732231404958675</v>
      </c>
      <c r="P32" s="9"/>
    </row>
    <row r="33" spans="1:16" ht="15">
      <c r="A33" s="12"/>
      <c r="B33" s="25">
        <v>361.3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-61043</v>
      </c>
      <c r="L33" s="46">
        <v>0</v>
      </c>
      <c r="M33" s="46">
        <v>0</v>
      </c>
      <c r="N33" s="46">
        <f t="shared" si="9"/>
        <v>-61043</v>
      </c>
      <c r="O33" s="47">
        <f t="shared" si="2"/>
        <v>-33.632506887052344</v>
      </c>
      <c r="P33" s="9"/>
    </row>
    <row r="34" spans="1:16" ht="15">
      <c r="A34" s="12"/>
      <c r="B34" s="25">
        <v>362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31356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31356</v>
      </c>
      <c r="O34" s="47">
        <f t="shared" si="2"/>
        <v>17.27603305785124</v>
      </c>
      <c r="P34" s="9"/>
    </row>
    <row r="35" spans="1:16" ht="15">
      <c r="A35" s="12"/>
      <c r="B35" s="25">
        <v>368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15796</v>
      </c>
      <c r="L35" s="46">
        <v>0</v>
      </c>
      <c r="M35" s="46">
        <v>0</v>
      </c>
      <c r="N35" s="46">
        <f t="shared" si="9"/>
        <v>15796</v>
      </c>
      <c r="O35" s="47">
        <f t="shared" si="2"/>
        <v>8.703030303030303</v>
      </c>
      <c r="P35" s="9"/>
    </row>
    <row r="36" spans="1:16" ht="15">
      <c r="A36" s="12"/>
      <c r="B36" s="25">
        <v>369.9</v>
      </c>
      <c r="C36" s="20" t="s">
        <v>47</v>
      </c>
      <c r="D36" s="46">
        <v>38055</v>
      </c>
      <c r="E36" s="46">
        <v>0</v>
      </c>
      <c r="F36" s="46">
        <v>0</v>
      </c>
      <c r="G36" s="46">
        <v>0</v>
      </c>
      <c r="H36" s="46">
        <v>0</v>
      </c>
      <c r="I36" s="46">
        <v>20036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58091</v>
      </c>
      <c r="O36" s="47">
        <f t="shared" si="2"/>
        <v>32.00606060606061</v>
      </c>
      <c r="P36" s="9"/>
    </row>
    <row r="37" spans="1:16" ht="15.75">
      <c r="A37" s="29" t="s">
        <v>31</v>
      </c>
      <c r="B37" s="30"/>
      <c r="C37" s="31"/>
      <c r="D37" s="32">
        <f aca="true" t="shared" si="10" ref="D37:M37">SUM(D38:D40)</f>
        <v>637637</v>
      </c>
      <c r="E37" s="32">
        <f t="shared" si="10"/>
        <v>16000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365012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1018649</v>
      </c>
      <c r="O37" s="45">
        <f t="shared" si="2"/>
        <v>561.2391184573003</v>
      </c>
      <c r="P37" s="9"/>
    </row>
    <row r="38" spans="1:16" ht="15">
      <c r="A38" s="12"/>
      <c r="B38" s="25">
        <v>381</v>
      </c>
      <c r="C38" s="20" t="s">
        <v>48</v>
      </c>
      <c r="D38" s="46">
        <v>0</v>
      </c>
      <c r="E38" s="46">
        <v>16000</v>
      </c>
      <c r="F38" s="46">
        <v>0</v>
      </c>
      <c r="G38" s="46">
        <v>0</v>
      </c>
      <c r="H38" s="46">
        <v>0</v>
      </c>
      <c r="I38" s="46">
        <v>160919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176919</v>
      </c>
      <c r="O38" s="47">
        <f t="shared" si="2"/>
        <v>97.47603305785124</v>
      </c>
      <c r="P38" s="9"/>
    </row>
    <row r="39" spans="1:16" ht="15">
      <c r="A39" s="12"/>
      <c r="B39" s="25">
        <v>382</v>
      </c>
      <c r="C39" s="20" t="s">
        <v>56</v>
      </c>
      <c r="D39" s="46">
        <v>637637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637637</v>
      </c>
      <c r="O39" s="47">
        <f t="shared" si="2"/>
        <v>351.3151515151515</v>
      </c>
      <c r="P39" s="9"/>
    </row>
    <row r="40" spans="1:16" ht="15.75" thickBot="1">
      <c r="A40" s="12"/>
      <c r="B40" s="25">
        <v>389.1</v>
      </c>
      <c r="C40" s="20" t="s">
        <v>92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204093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204093</v>
      </c>
      <c r="O40" s="47">
        <f t="shared" si="2"/>
        <v>112.44793388429753</v>
      </c>
      <c r="P40" s="9"/>
    </row>
    <row r="41" spans="1:119" ht="16.5" thickBot="1">
      <c r="A41" s="14" t="s">
        <v>40</v>
      </c>
      <c r="B41" s="23"/>
      <c r="C41" s="22"/>
      <c r="D41" s="15">
        <f aca="true" t="shared" si="11" ref="D41:M41">SUM(D5,D11,D13,D20,D29,D31,D37)</f>
        <v>1457378</v>
      </c>
      <c r="E41" s="15">
        <f t="shared" si="11"/>
        <v>48242</v>
      </c>
      <c r="F41" s="15">
        <f t="shared" si="11"/>
        <v>0</v>
      </c>
      <c r="G41" s="15">
        <f t="shared" si="11"/>
        <v>158</v>
      </c>
      <c r="H41" s="15">
        <f t="shared" si="11"/>
        <v>0</v>
      </c>
      <c r="I41" s="15">
        <f t="shared" si="11"/>
        <v>4881526</v>
      </c>
      <c r="J41" s="15">
        <f t="shared" si="11"/>
        <v>0</v>
      </c>
      <c r="K41" s="15">
        <f t="shared" si="11"/>
        <v>-39645</v>
      </c>
      <c r="L41" s="15">
        <f t="shared" si="11"/>
        <v>0</v>
      </c>
      <c r="M41" s="15">
        <f t="shared" si="11"/>
        <v>0</v>
      </c>
      <c r="N41" s="15">
        <f t="shared" si="9"/>
        <v>6347659</v>
      </c>
      <c r="O41" s="38">
        <f t="shared" si="2"/>
        <v>3497.332782369146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0" t="s">
        <v>93</v>
      </c>
      <c r="M43" s="50"/>
      <c r="N43" s="50"/>
      <c r="O43" s="43">
        <v>1815</v>
      </c>
    </row>
    <row r="44" spans="1:15" ht="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ht="15.75" customHeight="1" thickBot="1">
      <c r="A45" s="54" t="s">
        <v>71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397480</v>
      </c>
      <c r="E5" s="27">
        <f t="shared" si="0"/>
        <v>16592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414072</v>
      </c>
      <c r="O5" s="33">
        <f aca="true" t="shared" si="2" ref="O5:O41">(N5/O$43)</f>
        <v>220.25106382978723</v>
      </c>
      <c r="P5" s="6"/>
    </row>
    <row r="6" spans="1:16" ht="15">
      <c r="A6" s="12"/>
      <c r="B6" s="25">
        <v>311</v>
      </c>
      <c r="C6" s="20" t="s">
        <v>1</v>
      </c>
      <c r="D6" s="46">
        <v>118665</v>
      </c>
      <c r="E6" s="46">
        <v>16592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135257</v>
      </c>
      <c r="O6" s="47">
        <f t="shared" si="2"/>
        <v>71.94521276595745</v>
      </c>
      <c r="P6" s="9"/>
    </row>
    <row r="7" spans="1:16" ht="15">
      <c r="A7" s="12"/>
      <c r="B7" s="25">
        <v>312.41</v>
      </c>
      <c r="C7" s="20" t="s">
        <v>73</v>
      </c>
      <c r="D7" s="46">
        <v>214671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214671</v>
      </c>
      <c r="O7" s="47">
        <f t="shared" si="2"/>
        <v>114.18670212765957</v>
      </c>
      <c r="P7" s="9"/>
    </row>
    <row r="8" spans="1:16" ht="15">
      <c r="A8" s="12"/>
      <c r="B8" s="25">
        <v>315</v>
      </c>
      <c r="C8" s="20" t="s">
        <v>80</v>
      </c>
      <c r="D8" s="46">
        <v>56584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56584</v>
      </c>
      <c r="O8" s="47">
        <f t="shared" si="2"/>
        <v>30.097872340425532</v>
      </c>
      <c r="P8" s="9"/>
    </row>
    <row r="9" spans="1:16" ht="15">
      <c r="A9" s="12"/>
      <c r="B9" s="25">
        <v>316</v>
      </c>
      <c r="C9" s="20" t="s">
        <v>81</v>
      </c>
      <c r="D9" s="46">
        <v>7560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7560</v>
      </c>
      <c r="O9" s="47">
        <f t="shared" si="2"/>
        <v>4.0212765957446805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SUM(D11:D11)</f>
        <v>2250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2250</v>
      </c>
      <c r="O10" s="45">
        <f t="shared" si="2"/>
        <v>1.196808510638298</v>
      </c>
      <c r="P10" s="10"/>
    </row>
    <row r="11" spans="1:16" ht="15">
      <c r="A11" s="12"/>
      <c r="B11" s="25">
        <v>329</v>
      </c>
      <c r="C11" s="20" t="s">
        <v>14</v>
      </c>
      <c r="D11" s="46">
        <v>2250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2250</v>
      </c>
      <c r="O11" s="47">
        <f t="shared" si="2"/>
        <v>1.196808510638298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SUM(D13:D21)</f>
        <v>543796</v>
      </c>
      <c r="E12" s="32">
        <f t="shared" si="4"/>
        <v>84500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2634257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3262553</v>
      </c>
      <c r="O12" s="45">
        <f t="shared" si="2"/>
        <v>1735.4005319148937</v>
      </c>
      <c r="P12" s="10"/>
    </row>
    <row r="13" spans="1:16" ht="15">
      <c r="A13" s="12"/>
      <c r="B13" s="25">
        <v>334.2</v>
      </c>
      <c r="C13" s="20" t="s">
        <v>106</v>
      </c>
      <c r="D13" s="46">
        <v>25000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25000</v>
      </c>
      <c r="O13" s="47">
        <f t="shared" si="2"/>
        <v>13.297872340425531</v>
      </c>
      <c r="P13" s="9"/>
    </row>
    <row r="14" spans="1:16" ht="15">
      <c r="A14" s="12"/>
      <c r="B14" s="25">
        <v>334.31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2050224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2050224</v>
      </c>
      <c r="O14" s="47">
        <f t="shared" si="2"/>
        <v>1090.5446808510637</v>
      </c>
      <c r="P14" s="9"/>
    </row>
    <row r="15" spans="1:16" ht="15">
      <c r="A15" s="12"/>
      <c r="B15" s="25">
        <v>334.49</v>
      </c>
      <c r="C15" s="20" t="s">
        <v>107</v>
      </c>
      <c r="D15" s="46">
        <v>340926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340926</v>
      </c>
      <c r="O15" s="47">
        <f t="shared" si="2"/>
        <v>181.3436170212766</v>
      </c>
      <c r="P15" s="9"/>
    </row>
    <row r="16" spans="1:16" ht="15">
      <c r="A16" s="12"/>
      <c r="B16" s="25">
        <v>334.5</v>
      </c>
      <c r="C16" s="20" t="s">
        <v>110</v>
      </c>
      <c r="D16" s="46">
        <v>0</v>
      </c>
      <c r="E16" s="46">
        <v>84500</v>
      </c>
      <c r="F16" s="46">
        <v>0</v>
      </c>
      <c r="G16" s="46">
        <v>0</v>
      </c>
      <c r="H16" s="46">
        <v>0</v>
      </c>
      <c r="I16" s="46">
        <v>584033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668533</v>
      </c>
      <c r="O16" s="47">
        <f t="shared" si="2"/>
        <v>355.6026595744681</v>
      </c>
      <c r="P16" s="9"/>
    </row>
    <row r="17" spans="1:16" ht="15">
      <c r="A17" s="12"/>
      <c r="B17" s="25">
        <v>335.12</v>
      </c>
      <c r="C17" s="20" t="s">
        <v>82</v>
      </c>
      <c r="D17" s="46">
        <v>59788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59788</v>
      </c>
      <c r="O17" s="47">
        <f t="shared" si="2"/>
        <v>31.802127659574467</v>
      </c>
      <c r="P17" s="9"/>
    </row>
    <row r="18" spans="1:16" ht="15">
      <c r="A18" s="12"/>
      <c r="B18" s="25">
        <v>335.14</v>
      </c>
      <c r="C18" s="20" t="s">
        <v>83</v>
      </c>
      <c r="D18" s="46">
        <v>1286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1286</v>
      </c>
      <c r="O18" s="47">
        <f t="shared" si="2"/>
        <v>0.6840425531914893</v>
      </c>
      <c r="P18" s="9"/>
    </row>
    <row r="19" spans="1:16" ht="15">
      <c r="A19" s="12"/>
      <c r="B19" s="25">
        <v>335.15</v>
      </c>
      <c r="C19" s="20" t="s">
        <v>84</v>
      </c>
      <c r="D19" s="46">
        <v>1921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1921</v>
      </c>
      <c r="O19" s="47">
        <f t="shared" si="2"/>
        <v>1.021808510638298</v>
      </c>
      <c r="P19" s="9"/>
    </row>
    <row r="20" spans="1:16" ht="15">
      <c r="A20" s="12"/>
      <c r="B20" s="25">
        <v>335.18</v>
      </c>
      <c r="C20" s="20" t="s">
        <v>85</v>
      </c>
      <c r="D20" s="46">
        <v>71895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71895</v>
      </c>
      <c r="O20" s="47">
        <f t="shared" si="2"/>
        <v>38.24202127659574</v>
      </c>
      <c r="P20" s="9"/>
    </row>
    <row r="21" spans="1:16" ht="15">
      <c r="A21" s="12"/>
      <c r="B21" s="25">
        <v>338</v>
      </c>
      <c r="C21" s="20" t="s">
        <v>24</v>
      </c>
      <c r="D21" s="46">
        <v>42980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42980</v>
      </c>
      <c r="O21" s="47">
        <f t="shared" si="2"/>
        <v>22.861702127659573</v>
      </c>
      <c r="P21" s="9"/>
    </row>
    <row r="22" spans="1:16" ht="15.75">
      <c r="A22" s="29" t="s">
        <v>29</v>
      </c>
      <c r="B22" s="30"/>
      <c r="C22" s="31"/>
      <c r="D22" s="32">
        <f aca="true" t="shared" si="6" ref="D22:M22">SUM(D23:D30)</f>
        <v>78572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4198223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4276795</v>
      </c>
      <c r="O22" s="45">
        <f t="shared" si="2"/>
        <v>2274.8909574468084</v>
      </c>
      <c r="P22" s="10"/>
    </row>
    <row r="23" spans="1:16" ht="15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2692619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30">SUM(D23:M23)</f>
        <v>2692619</v>
      </c>
      <c r="O23" s="47">
        <f t="shared" si="2"/>
        <v>1432.2441489361702</v>
      </c>
      <c r="P23" s="9"/>
    </row>
    <row r="24" spans="1:16" ht="15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239435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239435</v>
      </c>
      <c r="O24" s="47">
        <f t="shared" si="2"/>
        <v>127.35904255319149</v>
      </c>
      <c r="P24" s="9"/>
    </row>
    <row r="25" spans="1:16" ht="15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484450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484450</v>
      </c>
      <c r="O25" s="47">
        <f t="shared" si="2"/>
        <v>257.68617021276594</v>
      </c>
      <c r="P25" s="9"/>
    </row>
    <row r="26" spans="1:16" ht="15">
      <c r="A26" s="12"/>
      <c r="B26" s="25">
        <v>343.4</v>
      </c>
      <c r="C26" s="20" t="s">
        <v>35</v>
      </c>
      <c r="D26" s="46">
        <v>38669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38669</v>
      </c>
      <c r="O26" s="47">
        <f t="shared" si="2"/>
        <v>20.568617021276594</v>
      </c>
      <c r="P26" s="9"/>
    </row>
    <row r="27" spans="1:16" ht="15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568108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568108</v>
      </c>
      <c r="O27" s="47">
        <f t="shared" si="2"/>
        <v>302.18510638297874</v>
      </c>
      <c r="P27" s="9"/>
    </row>
    <row r="28" spans="1:16" ht="15">
      <c r="A28" s="12"/>
      <c r="B28" s="25">
        <v>343.8</v>
      </c>
      <c r="C28" s="20" t="s">
        <v>37</v>
      </c>
      <c r="D28" s="46">
        <v>2475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2475</v>
      </c>
      <c r="O28" s="47">
        <f t="shared" si="2"/>
        <v>1.3164893617021276</v>
      </c>
      <c r="P28" s="9"/>
    </row>
    <row r="29" spans="1:16" ht="15">
      <c r="A29" s="12"/>
      <c r="B29" s="25">
        <v>347.2</v>
      </c>
      <c r="C29" s="20" t="s">
        <v>39</v>
      </c>
      <c r="D29" s="46">
        <v>1170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1170</v>
      </c>
      <c r="O29" s="47">
        <f t="shared" si="2"/>
        <v>0.6223404255319149</v>
      </c>
      <c r="P29" s="9"/>
    </row>
    <row r="30" spans="1:16" ht="15">
      <c r="A30" s="12"/>
      <c r="B30" s="25">
        <v>349</v>
      </c>
      <c r="C30" s="20" t="s">
        <v>75</v>
      </c>
      <c r="D30" s="46">
        <v>36258</v>
      </c>
      <c r="E30" s="46">
        <v>0</v>
      </c>
      <c r="F30" s="46">
        <v>0</v>
      </c>
      <c r="G30" s="46">
        <v>0</v>
      </c>
      <c r="H30" s="46">
        <v>0</v>
      </c>
      <c r="I30" s="46">
        <v>213611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249869</v>
      </c>
      <c r="O30" s="47">
        <f t="shared" si="2"/>
        <v>132.90904255319148</v>
      </c>
      <c r="P30" s="9"/>
    </row>
    <row r="31" spans="1:16" ht="15.75">
      <c r="A31" s="29" t="s">
        <v>30</v>
      </c>
      <c r="B31" s="30"/>
      <c r="C31" s="31"/>
      <c r="D31" s="32">
        <f aca="true" t="shared" si="8" ref="D31:M31">SUM(D32:D32)</f>
        <v>4165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aca="true" t="shared" si="9" ref="N31:N41">SUM(D31:M31)</f>
        <v>4165</v>
      </c>
      <c r="O31" s="45">
        <f t="shared" si="2"/>
        <v>2.2154255319148937</v>
      </c>
      <c r="P31" s="10"/>
    </row>
    <row r="32" spans="1:16" ht="15">
      <c r="A32" s="13"/>
      <c r="B32" s="39">
        <v>351.1</v>
      </c>
      <c r="C32" s="21" t="s">
        <v>42</v>
      </c>
      <c r="D32" s="46">
        <v>4165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4165</v>
      </c>
      <c r="O32" s="47">
        <f t="shared" si="2"/>
        <v>2.2154255319148937</v>
      </c>
      <c r="P32" s="9"/>
    </row>
    <row r="33" spans="1:16" ht="15.75">
      <c r="A33" s="29" t="s">
        <v>2</v>
      </c>
      <c r="B33" s="30"/>
      <c r="C33" s="31"/>
      <c r="D33" s="32">
        <f aca="true" t="shared" si="10" ref="D33:M33">SUM(D34:D38)</f>
        <v>76711</v>
      </c>
      <c r="E33" s="32">
        <f t="shared" si="10"/>
        <v>89163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114830</v>
      </c>
      <c r="J33" s="32">
        <f t="shared" si="10"/>
        <v>0</v>
      </c>
      <c r="K33" s="32">
        <f t="shared" si="10"/>
        <v>48438</v>
      </c>
      <c r="L33" s="32">
        <f t="shared" si="10"/>
        <v>0</v>
      </c>
      <c r="M33" s="32">
        <f t="shared" si="10"/>
        <v>0</v>
      </c>
      <c r="N33" s="32">
        <f t="shared" si="9"/>
        <v>329142</v>
      </c>
      <c r="O33" s="45">
        <f t="shared" si="2"/>
        <v>175.07553191489362</v>
      </c>
      <c r="P33" s="10"/>
    </row>
    <row r="34" spans="1:16" ht="15">
      <c r="A34" s="12"/>
      <c r="B34" s="25">
        <v>361.1</v>
      </c>
      <c r="C34" s="20" t="s">
        <v>43</v>
      </c>
      <c r="D34" s="46">
        <v>6862</v>
      </c>
      <c r="E34" s="46">
        <v>273</v>
      </c>
      <c r="F34" s="46">
        <v>0</v>
      </c>
      <c r="G34" s="46">
        <v>0</v>
      </c>
      <c r="H34" s="46">
        <v>0</v>
      </c>
      <c r="I34" s="46">
        <v>18878</v>
      </c>
      <c r="J34" s="46">
        <v>0</v>
      </c>
      <c r="K34" s="46">
        <v>29828</v>
      </c>
      <c r="L34" s="46">
        <v>0</v>
      </c>
      <c r="M34" s="46">
        <v>0</v>
      </c>
      <c r="N34" s="46">
        <f t="shared" si="9"/>
        <v>55841</v>
      </c>
      <c r="O34" s="47">
        <f t="shared" si="2"/>
        <v>29.702659574468086</v>
      </c>
      <c r="P34" s="9"/>
    </row>
    <row r="35" spans="1:16" ht="15">
      <c r="A35" s="12"/>
      <c r="B35" s="25">
        <v>361.3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18565</v>
      </c>
      <c r="L35" s="46">
        <v>0</v>
      </c>
      <c r="M35" s="46">
        <v>0</v>
      </c>
      <c r="N35" s="46">
        <f t="shared" si="9"/>
        <v>18565</v>
      </c>
      <c r="O35" s="47">
        <f t="shared" si="2"/>
        <v>9.875</v>
      </c>
      <c r="P35" s="9"/>
    </row>
    <row r="36" spans="1:16" ht="15">
      <c r="A36" s="12"/>
      <c r="B36" s="25">
        <v>362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48561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48561</v>
      </c>
      <c r="O36" s="47">
        <f t="shared" si="2"/>
        <v>25.83031914893617</v>
      </c>
      <c r="P36" s="9"/>
    </row>
    <row r="37" spans="1:16" ht="15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45</v>
      </c>
      <c r="L37" s="46">
        <v>0</v>
      </c>
      <c r="M37" s="46">
        <v>0</v>
      </c>
      <c r="N37" s="46">
        <f t="shared" si="9"/>
        <v>45</v>
      </c>
      <c r="O37" s="47">
        <f t="shared" si="2"/>
        <v>0.023936170212765957</v>
      </c>
      <c r="P37" s="9"/>
    </row>
    <row r="38" spans="1:16" ht="15">
      <c r="A38" s="12"/>
      <c r="B38" s="25">
        <v>369.9</v>
      </c>
      <c r="C38" s="20" t="s">
        <v>47</v>
      </c>
      <c r="D38" s="46">
        <v>69849</v>
      </c>
      <c r="E38" s="46">
        <v>88890</v>
      </c>
      <c r="F38" s="46">
        <v>0</v>
      </c>
      <c r="G38" s="46">
        <v>0</v>
      </c>
      <c r="H38" s="46">
        <v>0</v>
      </c>
      <c r="I38" s="46">
        <v>47391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206130</v>
      </c>
      <c r="O38" s="47">
        <f t="shared" si="2"/>
        <v>109.6436170212766</v>
      </c>
      <c r="P38" s="9"/>
    </row>
    <row r="39" spans="1:16" ht="15.75">
      <c r="A39" s="29" t="s">
        <v>31</v>
      </c>
      <c r="B39" s="30"/>
      <c r="C39" s="31"/>
      <c r="D39" s="32">
        <f aca="true" t="shared" si="11" ref="D39:M39">SUM(D40:D40)</f>
        <v>1040490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5500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1045990</v>
      </c>
      <c r="O39" s="45">
        <f t="shared" si="2"/>
        <v>556.3776595744681</v>
      </c>
      <c r="P39" s="9"/>
    </row>
    <row r="40" spans="1:16" ht="15.75" thickBot="1">
      <c r="A40" s="12"/>
      <c r="B40" s="25">
        <v>381</v>
      </c>
      <c r="C40" s="20" t="s">
        <v>48</v>
      </c>
      <c r="D40" s="46">
        <v>1040490</v>
      </c>
      <c r="E40" s="46">
        <v>0</v>
      </c>
      <c r="F40" s="46">
        <v>0</v>
      </c>
      <c r="G40" s="46">
        <v>0</v>
      </c>
      <c r="H40" s="46">
        <v>0</v>
      </c>
      <c r="I40" s="46">
        <v>5500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1045990</v>
      </c>
      <c r="O40" s="47">
        <f t="shared" si="2"/>
        <v>556.3776595744681</v>
      </c>
      <c r="P40" s="9"/>
    </row>
    <row r="41" spans="1:119" ht="16.5" thickBot="1">
      <c r="A41" s="14" t="s">
        <v>40</v>
      </c>
      <c r="B41" s="23"/>
      <c r="C41" s="22"/>
      <c r="D41" s="15">
        <f aca="true" t="shared" si="12" ref="D41:M41">SUM(D5,D10,D12,D22,D31,D33,D39)</f>
        <v>2143464</v>
      </c>
      <c r="E41" s="15">
        <f t="shared" si="12"/>
        <v>190255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6952810</v>
      </c>
      <c r="J41" s="15">
        <f t="shared" si="12"/>
        <v>0</v>
      </c>
      <c r="K41" s="15">
        <f t="shared" si="12"/>
        <v>48438</v>
      </c>
      <c r="L41" s="15">
        <f t="shared" si="12"/>
        <v>0</v>
      </c>
      <c r="M41" s="15">
        <f t="shared" si="12"/>
        <v>0</v>
      </c>
      <c r="N41" s="15">
        <f t="shared" si="9"/>
        <v>9334967</v>
      </c>
      <c r="O41" s="38">
        <f t="shared" si="2"/>
        <v>4965.407978723404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0" t="s">
        <v>310</v>
      </c>
      <c r="M43" s="50"/>
      <c r="N43" s="50"/>
      <c r="O43" s="43">
        <v>1880</v>
      </c>
    </row>
    <row r="44" spans="1:15" ht="1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5" ht="15.75" customHeight="1" thickBot="1">
      <c r="A45" s="54" t="s">
        <v>71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404163</v>
      </c>
      <c r="E5" s="27">
        <f t="shared" si="0"/>
        <v>19688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423851</v>
      </c>
      <c r="O5" s="33">
        <f aca="true" t="shared" si="2" ref="O5:O40">(N5/O$42)</f>
        <v>224.73541887592788</v>
      </c>
      <c r="P5" s="6"/>
    </row>
    <row r="6" spans="1:16" ht="15">
      <c r="A6" s="12"/>
      <c r="B6" s="25">
        <v>311</v>
      </c>
      <c r="C6" s="20" t="s">
        <v>1</v>
      </c>
      <c r="D6" s="46">
        <v>118387</v>
      </c>
      <c r="E6" s="46">
        <v>19688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138075</v>
      </c>
      <c r="O6" s="47">
        <f t="shared" si="2"/>
        <v>73.21049840933192</v>
      </c>
      <c r="P6" s="9"/>
    </row>
    <row r="7" spans="1:16" ht="15">
      <c r="A7" s="12"/>
      <c r="B7" s="25">
        <v>312.41</v>
      </c>
      <c r="C7" s="20" t="s">
        <v>73</v>
      </c>
      <c r="D7" s="46">
        <v>222103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222103</v>
      </c>
      <c r="O7" s="47">
        <f t="shared" si="2"/>
        <v>117.76405090137858</v>
      </c>
      <c r="P7" s="9"/>
    </row>
    <row r="8" spans="1:16" ht="15">
      <c r="A8" s="12"/>
      <c r="B8" s="25">
        <v>315</v>
      </c>
      <c r="C8" s="20" t="s">
        <v>80</v>
      </c>
      <c r="D8" s="46">
        <v>56642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56642</v>
      </c>
      <c r="O8" s="47">
        <f t="shared" si="2"/>
        <v>30.03287380699894</v>
      </c>
      <c r="P8" s="9"/>
    </row>
    <row r="9" spans="1:16" ht="15">
      <c r="A9" s="12"/>
      <c r="B9" s="25">
        <v>316</v>
      </c>
      <c r="C9" s="20" t="s">
        <v>81</v>
      </c>
      <c r="D9" s="46">
        <v>7031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7031</v>
      </c>
      <c r="O9" s="47">
        <f t="shared" si="2"/>
        <v>3.727995758218452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SUM(D11:D11)</f>
        <v>1350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1350</v>
      </c>
      <c r="O10" s="45">
        <f t="shared" si="2"/>
        <v>0.7158006362672322</v>
      </c>
      <c r="P10" s="10"/>
    </row>
    <row r="11" spans="1:16" ht="15">
      <c r="A11" s="12"/>
      <c r="B11" s="25">
        <v>329</v>
      </c>
      <c r="C11" s="20" t="s">
        <v>14</v>
      </c>
      <c r="D11" s="46">
        <v>1350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1350</v>
      </c>
      <c r="O11" s="47">
        <f t="shared" si="2"/>
        <v>0.7158006362672322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SUM(D13:D21)</f>
        <v>216180</v>
      </c>
      <c r="E12" s="32">
        <f t="shared" si="4"/>
        <v>1225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1962632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2180037</v>
      </c>
      <c r="O12" s="45">
        <f t="shared" si="2"/>
        <v>1155.905090137858</v>
      </c>
      <c r="P12" s="10"/>
    </row>
    <row r="13" spans="1:16" ht="15">
      <c r="A13" s="12"/>
      <c r="B13" s="25">
        <v>331.31</v>
      </c>
      <c r="C13" s="20" t="s">
        <v>66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322263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322263</v>
      </c>
      <c r="O13" s="47">
        <f t="shared" si="2"/>
        <v>170.8711558854719</v>
      </c>
      <c r="P13" s="9"/>
    </row>
    <row r="14" spans="1:16" ht="15">
      <c r="A14" s="12"/>
      <c r="B14" s="25">
        <v>334.31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1233675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1233675</v>
      </c>
      <c r="O14" s="47">
        <f t="shared" si="2"/>
        <v>654.1224814422058</v>
      </c>
      <c r="P14" s="9"/>
    </row>
    <row r="15" spans="1:16" ht="15">
      <c r="A15" s="12"/>
      <c r="B15" s="25">
        <v>334.49</v>
      </c>
      <c r="C15" s="20" t="s">
        <v>107</v>
      </c>
      <c r="D15" s="46">
        <v>29800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29800</v>
      </c>
      <c r="O15" s="47">
        <f t="shared" si="2"/>
        <v>15.800636267232237</v>
      </c>
      <c r="P15" s="9"/>
    </row>
    <row r="16" spans="1:16" ht="15">
      <c r="A16" s="12"/>
      <c r="B16" s="25">
        <v>334.5</v>
      </c>
      <c r="C16" s="20" t="s">
        <v>110</v>
      </c>
      <c r="D16" s="46">
        <v>0</v>
      </c>
      <c r="E16" s="46">
        <v>1225</v>
      </c>
      <c r="F16" s="46">
        <v>0</v>
      </c>
      <c r="G16" s="46">
        <v>0</v>
      </c>
      <c r="H16" s="46">
        <v>0</v>
      </c>
      <c r="I16" s="46">
        <v>406694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407919</v>
      </c>
      <c r="O16" s="47">
        <f t="shared" si="2"/>
        <v>216.28791092258749</v>
      </c>
      <c r="P16" s="9"/>
    </row>
    <row r="17" spans="1:16" ht="15">
      <c r="A17" s="12"/>
      <c r="B17" s="25">
        <v>335.12</v>
      </c>
      <c r="C17" s="20" t="s">
        <v>82</v>
      </c>
      <c r="D17" s="46">
        <v>64113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64113</v>
      </c>
      <c r="O17" s="47">
        <f t="shared" si="2"/>
        <v>33.99416755037116</v>
      </c>
      <c r="P17" s="9"/>
    </row>
    <row r="18" spans="1:16" ht="15">
      <c r="A18" s="12"/>
      <c r="B18" s="25">
        <v>335.14</v>
      </c>
      <c r="C18" s="20" t="s">
        <v>83</v>
      </c>
      <c r="D18" s="46">
        <v>1624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1624</v>
      </c>
      <c r="O18" s="47">
        <f t="shared" si="2"/>
        <v>0.8610816542948038</v>
      </c>
      <c r="P18" s="9"/>
    </row>
    <row r="19" spans="1:16" ht="15">
      <c r="A19" s="12"/>
      <c r="B19" s="25">
        <v>335.15</v>
      </c>
      <c r="C19" s="20" t="s">
        <v>84</v>
      </c>
      <c r="D19" s="46">
        <v>1899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1899</v>
      </c>
      <c r="O19" s="47">
        <f t="shared" si="2"/>
        <v>1.0068928950159066</v>
      </c>
      <c r="P19" s="9"/>
    </row>
    <row r="20" spans="1:16" ht="15">
      <c r="A20" s="12"/>
      <c r="B20" s="25">
        <v>335.18</v>
      </c>
      <c r="C20" s="20" t="s">
        <v>85</v>
      </c>
      <c r="D20" s="46">
        <v>75946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75946</v>
      </c>
      <c r="O20" s="47">
        <f t="shared" si="2"/>
        <v>40.26829268292683</v>
      </c>
      <c r="P20" s="9"/>
    </row>
    <row r="21" spans="1:16" ht="15">
      <c r="A21" s="12"/>
      <c r="B21" s="25">
        <v>338</v>
      </c>
      <c r="C21" s="20" t="s">
        <v>24</v>
      </c>
      <c r="D21" s="46">
        <v>42798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42798</v>
      </c>
      <c r="O21" s="47">
        <f t="shared" si="2"/>
        <v>22.692470837751856</v>
      </c>
      <c r="P21" s="9"/>
    </row>
    <row r="22" spans="1:16" ht="15.75">
      <c r="A22" s="29" t="s">
        <v>29</v>
      </c>
      <c r="B22" s="30"/>
      <c r="C22" s="31"/>
      <c r="D22" s="32">
        <f aca="true" t="shared" si="6" ref="D22:M22">SUM(D23:D29)</f>
        <v>47938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3686909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3734847</v>
      </c>
      <c r="O22" s="45">
        <f t="shared" si="2"/>
        <v>1980.3006362672322</v>
      </c>
      <c r="P22" s="10"/>
    </row>
    <row r="23" spans="1:16" ht="15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2651968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9">SUM(D23:M23)</f>
        <v>2651968</v>
      </c>
      <c r="O23" s="47">
        <f t="shared" si="2"/>
        <v>1406.1336161187699</v>
      </c>
      <c r="P23" s="9"/>
    </row>
    <row r="24" spans="1:16" ht="15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231369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231369</v>
      </c>
      <c r="O24" s="47">
        <f t="shared" si="2"/>
        <v>122.67709437963944</v>
      </c>
      <c r="P24" s="9"/>
    </row>
    <row r="25" spans="1:16" ht="15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425086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425086</v>
      </c>
      <c r="O25" s="47">
        <f t="shared" si="2"/>
        <v>225.390243902439</v>
      </c>
      <c r="P25" s="9"/>
    </row>
    <row r="26" spans="1:16" ht="15">
      <c r="A26" s="12"/>
      <c r="B26" s="25">
        <v>343.4</v>
      </c>
      <c r="C26" s="20" t="s">
        <v>35</v>
      </c>
      <c r="D26" s="46">
        <v>10251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10251</v>
      </c>
      <c r="O26" s="47">
        <f t="shared" si="2"/>
        <v>5.435312831389184</v>
      </c>
      <c r="P26" s="9"/>
    </row>
    <row r="27" spans="1:16" ht="15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313599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313599</v>
      </c>
      <c r="O27" s="47">
        <f t="shared" si="2"/>
        <v>166.27730646871686</v>
      </c>
      <c r="P27" s="9"/>
    </row>
    <row r="28" spans="1:16" ht="15">
      <c r="A28" s="12"/>
      <c r="B28" s="25">
        <v>347.2</v>
      </c>
      <c r="C28" s="20" t="s">
        <v>39</v>
      </c>
      <c r="D28" s="46">
        <v>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120</v>
      </c>
      <c r="O28" s="47">
        <f t="shared" si="2"/>
        <v>0.06362672322375397</v>
      </c>
      <c r="P28" s="9"/>
    </row>
    <row r="29" spans="1:16" ht="15">
      <c r="A29" s="12"/>
      <c r="B29" s="25">
        <v>349</v>
      </c>
      <c r="C29" s="20" t="s">
        <v>75</v>
      </c>
      <c r="D29" s="46">
        <v>37567</v>
      </c>
      <c r="E29" s="46">
        <v>0</v>
      </c>
      <c r="F29" s="46">
        <v>0</v>
      </c>
      <c r="G29" s="46">
        <v>0</v>
      </c>
      <c r="H29" s="46">
        <v>0</v>
      </c>
      <c r="I29" s="46">
        <v>64887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102454</v>
      </c>
      <c r="O29" s="47">
        <f t="shared" si="2"/>
        <v>54.323435843054085</v>
      </c>
      <c r="P29" s="9"/>
    </row>
    <row r="30" spans="1:16" ht="15.75">
      <c r="A30" s="29" t="s">
        <v>30</v>
      </c>
      <c r="B30" s="30"/>
      <c r="C30" s="31"/>
      <c r="D30" s="32">
        <f aca="true" t="shared" si="8" ref="D30:M30">SUM(D31:D31)</f>
        <v>7357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aca="true" t="shared" si="9" ref="N30:N40">SUM(D30:M30)</f>
        <v>7357</v>
      </c>
      <c r="O30" s="45">
        <f t="shared" si="2"/>
        <v>3.90084835630965</v>
      </c>
      <c r="P30" s="10"/>
    </row>
    <row r="31" spans="1:16" ht="15">
      <c r="A31" s="13"/>
      <c r="B31" s="39">
        <v>351.1</v>
      </c>
      <c r="C31" s="21" t="s">
        <v>42</v>
      </c>
      <c r="D31" s="46">
        <v>7357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7357</v>
      </c>
      <c r="O31" s="47">
        <f t="shared" si="2"/>
        <v>3.90084835630965</v>
      </c>
      <c r="P31" s="9"/>
    </row>
    <row r="32" spans="1:16" ht="15.75">
      <c r="A32" s="29" t="s">
        <v>2</v>
      </c>
      <c r="B32" s="30"/>
      <c r="C32" s="31"/>
      <c r="D32" s="32">
        <f aca="true" t="shared" si="10" ref="D32:M32">SUM(D33:D37)</f>
        <v>112731</v>
      </c>
      <c r="E32" s="32">
        <f t="shared" si="10"/>
        <v>143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89943</v>
      </c>
      <c r="J32" s="32">
        <f t="shared" si="10"/>
        <v>0</v>
      </c>
      <c r="K32" s="32">
        <f t="shared" si="10"/>
        <v>31493</v>
      </c>
      <c r="L32" s="32">
        <f t="shared" si="10"/>
        <v>0</v>
      </c>
      <c r="M32" s="32">
        <f t="shared" si="10"/>
        <v>0</v>
      </c>
      <c r="N32" s="32">
        <f t="shared" si="9"/>
        <v>234310</v>
      </c>
      <c r="O32" s="45">
        <f t="shared" si="2"/>
        <v>124.23647932131495</v>
      </c>
      <c r="P32" s="10"/>
    </row>
    <row r="33" spans="1:16" ht="15">
      <c r="A33" s="12"/>
      <c r="B33" s="25">
        <v>361.1</v>
      </c>
      <c r="C33" s="20" t="s">
        <v>43</v>
      </c>
      <c r="D33" s="46">
        <v>7940</v>
      </c>
      <c r="E33" s="46">
        <v>143</v>
      </c>
      <c r="F33" s="46">
        <v>0</v>
      </c>
      <c r="G33" s="46">
        <v>0</v>
      </c>
      <c r="H33" s="46">
        <v>0</v>
      </c>
      <c r="I33" s="46">
        <v>25772</v>
      </c>
      <c r="J33" s="46">
        <v>0</v>
      </c>
      <c r="K33" s="46">
        <v>26799</v>
      </c>
      <c r="L33" s="46">
        <v>0</v>
      </c>
      <c r="M33" s="46">
        <v>0</v>
      </c>
      <c r="N33" s="46">
        <f t="shared" si="9"/>
        <v>60654</v>
      </c>
      <c r="O33" s="47">
        <f t="shared" si="2"/>
        <v>32.16012725344645</v>
      </c>
      <c r="P33" s="9"/>
    </row>
    <row r="34" spans="1:16" ht="15">
      <c r="A34" s="12"/>
      <c r="B34" s="25">
        <v>361.3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-3459</v>
      </c>
      <c r="L34" s="46">
        <v>0</v>
      </c>
      <c r="M34" s="46">
        <v>0</v>
      </c>
      <c r="N34" s="46">
        <f t="shared" si="9"/>
        <v>-3459</v>
      </c>
      <c r="O34" s="47">
        <f t="shared" si="2"/>
        <v>-1.8340402969247083</v>
      </c>
      <c r="P34" s="9"/>
    </row>
    <row r="35" spans="1:16" ht="15">
      <c r="A35" s="12"/>
      <c r="B35" s="25">
        <v>362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58329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58329</v>
      </c>
      <c r="O35" s="47">
        <f t="shared" si="2"/>
        <v>30.927359490986213</v>
      </c>
      <c r="P35" s="9"/>
    </row>
    <row r="36" spans="1:16" ht="15">
      <c r="A36" s="12"/>
      <c r="B36" s="25">
        <v>368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8153</v>
      </c>
      <c r="L36" s="46">
        <v>0</v>
      </c>
      <c r="M36" s="46">
        <v>0</v>
      </c>
      <c r="N36" s="46">
        <f t="shared" si="9"/>
        <v>8153</v>
      </c>
      <c r="O36" s="47">
        <f t="shared" si="2"/>
        <v>4.322905620360552</v>
      </c>
      <c r="P36" s="9"/>
    </row>
    <row r="37" spans="1:16" ht="15">
      <c r="A37" s="12"/>
      <c r="B37" s="25">
        <v>369.9</v>
      </c>
      <c r="C37" s="20" t="s">
        <v>47</v>
      </c>
      <c r="D37" s="46">
        <v>104791</v>
      </c>
      <c r="E37" s="46">
        <v>0</v>
      </c>
      <c r="F37" s="46">
        <v>0</v>
      </c>
      <c r="G37" s="46">
        <v>0</v>
      </c>
      <c r="H37" s="46">
        <v>0</v>
      </c>
      <c r="I37" s="46">
        <v>5842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110633</v>
      </c>
      <c r="O37" s="47">
        <f t="shared" si="2"/>
        <v>58.66012725344645</v>
      </c>
      <c r="P37" s="9"/>
    </row>
    <row r="38" spans="1:16" ht="15.75">
      <c r="A38" s="29" t="s">
        <v>31</v>
      </c>
      <c r="B38" s="30"/>
      <c r="C38" s="31"/>
      <c r="D38" s="32">
        <f aca="true" t="shared" si="11" ref="D38:M38">SUM(D39:D39)</f>
        <v>822000</v>
      </c>
      <c r="E38" s="32">
        <f t="shared" si="11"/>
        <v>24325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24000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870325</v>
      </c>
      <c r="O38" s="45">
        <f t="shared" si="2"/>
        <v>461.466065747614</v>
      </c>
      <c r="P38" s="9"/>
    </row>
    <row r="39" spans="1:16" ht="15.75" thickBot="1">
      <c r="A39" s="12"/>
      <c r="B39" s="25">
        <v>381</v>
      </c>
      <c r="C39" s="20" t="s">
        <v>48</v>
      </c>
      <c r="D39" s="46">
        <v>822000</v>
      </c>
      <c r="E39" s="46">
        <v>24325</v>
      </c>
      <c r="F39" s="46">
        <v>0</v>
      </c>
      <c r="G39" s="46">
        <v>0</v>
      </c>
      <c r="H39" s="46">
        <v>0</v>
      </c>
      <c r="I39" s="46">
        <v>24000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870325</v>
      </c>
      <c r="O39" s="47">
        <f t="shared" si="2"/>
        <v>461.466065747614</v>
      </c>
      <c r="P39" s="9"/>
    </row>
    <row r="40" spans="1:119" ht="16.5" thickBot="1">
      <c r="A40" s="14" t="s">
        <v>40</v>
      </c>
      <c r="B40" s="23"/>
      <c r="C40" s="22"/>
      <c r="D40" s="15">
        <f aca="true" t="shared" si="12" ref="D40:M40">SUM(D5,D10,D12,D22,D30,D32,D38)</f>
        <v>1611719</v>
      </c>
      <c r="E40" s="15">
        <f t="shared" si="12"/>
        <v>45381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5763484</v>
      </c>
      <c r="J40" s="15">
        <f t="shared" si="12"/>
        <v>0</v>
      </c>
      <c r="K40" s="15">
        <f t="shared" si="12"/>
        <v>31493</v>
      </c>
      <c r="L40" s="15">
        <f t="shared" si="12"/>
        <v>0</v>
      </c>
      <c r="M40" s="15">
        <f t="shared" si="12"/>
        <v>0</v>
      </c>
      <c r="N40" s="15">
        <f t="shared" si="9"/>
        <v>7452077</v>
      </c>
      <c r="O40" s="38">
        <f t="shared" si="2"/>
        <v>3951.260339342524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0" t="s">
        <v>114</v>
      </c>
      <c r="M42" s="50"/>
      <c r="N42" s="50"/>
      <c r="O42" s="43">
        <v>1886</v>
      </c>
    </row>
    <row r="43" spans="1:15" ht="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</row>
    <row r="44" spans="1:15" ht="15.75" customHeight="1" thickBot="1">
      <c r="A44" s="54" t="s">
        <v>71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379658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18948</v>
      </c>
      <c r="N5" s="28">
        <f aca="true" t="shared" si="1" ref="N5:N22">SUM(D5:M5)</f>
        <v>398606</v>
      </c>
      <c r="O5" s="33">
        <f aca="true" t="shared" si="2" ref="O5:O42">(N5/O$44)</f>
        <v>221.4477777777778</v>
      </c>
      <c r="P5" s="6"/>
    </row>
    <row r="6" spans="1:16" ht="15">
      <c r="A6" s="12"/>
      <c r="B6" s="25">
        <v>311</v>
      </c>
      <c r="C6" s="20" t="s">
        <v>1</v>
      </c>
      <c r="D6" s="46">
        <v>113558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18948</v>
      </c>
      <c r="N6" s="46">
        <f t="shared" si="1"/>
        <v>132506</v>
      </c>
      <c r="O6" s="47">
        <f t="shared" si="2"/>
        <v>73.61444444444444</v>
      </c>
      <c r="P6" s="9"/>
    </row>
    <row r="7" spans="1:16" ht="15">
      <c r="A7" s="12"/>
      <c r="B7" s="25">
        <v>312.1</v>
      </c>
      <c r="C7" s="20" t="s">
        <v>9</v>
      </c>
      <c r="D7" s="46">
        <v>197269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197269</v>
      </c>
      <c r="O7" s="47">
        <f t="shared" si="2"/>
        <v>109.59388888888888</v>
      </c>
      <c r="P7" s="9"/>
    </row>
    <row r="8" spans="1:16" ht="15">
      <c r="A8" s="12"/>
      <c r="B8" s="25">
        <v>315</v>
      </c>
      <c r="C8" s="20" t="s">
        <v>80</v>
      </c>
      <c r="D8" s="46">
        <v>61919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61919</v>
      </c>
      <c r="O8" s="47">
        <f t="shared" si="2"/>
        <v>34.39944444444444</v>
      </c>
      <c r="P8" s="9"/>
    </row>
    <row r="9" spans="1:16" ht="15">
      <c r="A9" s="12"/>
      <c r="B9" s="25">
        <v>316</v>
      </c>
      <c r="C9" s="20" t="s">
        <v>81</v>
      </c>
      <c r="D9" s="46">
        <v>6912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6912</v>
      </c>
      <c r="O9" s="47">
        <f t="shared" si="2"/>
        <v>3.84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SUM(D11:D11)</f>
        <v>1200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1200</v>
      </c>
      <c r="O10" s="45">
        <f t="shared" si="2"/>
        <v>0.6666666666666666</v>
      </c>
      <c r="P10" s="10"/>
    </row>
    <row r="11" spans="1:16" ht="15">
      <c r="A11" s="12"/>
      <c r="B11" s="25">
        <v>329</v>
      </c>
      <c r="C11" s="20" t="s">
        <v>14</v>
      </c>
      <c r="D11" s="46">
        <v>1200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1200</v>
      </c>
      <c r="O11" s="47">
        <f t="shared" si="2"/>
        <v>0.6666666666666666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SUM(D13:D21)</f>
        <v>165719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823772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35500</v>
      </c>
      <c r="N12" s="44">
        <f t="shared" si="1"/>
        <v>1024991</v>
      </c>
      <c r="O12" s="45">
        <f t="shared" si="2"/>
        <v>569.4394444444445</v>
      </c>
      <c r="P12" s="10"/>
    </row>
    <row r="13" spans="1:16" ht="15">
      <c r="A13" s="12"/>
      <c r="B13" s="25">
        <v>331.31</v>
      </c>
      <c r="C13" s="20" t="s">
        <v>66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223020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223020</v>
      </c>
      <c r="O13" s="47">
        <f t="shared" si="2"/>
        <v>123.9</v>
      </c>
      <c r="P13" s="9"/>
    </row>
    <row r="14" spans="1:16" ht="15">
      <c r="A14" s="12"/>
      <c r="B14" s="25">
        <v>334.31</v>
      </c>
      <c r="C14" s="20" t="s">
        <v>18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202952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202952</v>
      </c>
      <c r="O14" s="47">
        <f t="shared" si="2"/>
        <v>112.75111111111111</v>
      </c>
      <c r="P14" s="9"/>
    </row>
    <row r="15" spans="1:16" ht="15">
      <c r="A15" s="12"/>
      <c r="B15" s="25">
        <v>334.35</v>
      </c>
      <c r="C15" s="20" t="s">
        <v>101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397800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397800</v>
      </c>
      <c r="O15" s="47">
        <f t="shared" si="2"/>
        <v>221</v>
      </c>
      <c r="P15" s="9"/>
    </row>
    <row r="16" spans="1:16" ht="15">
      <c r="A16" s="12"/>
      <c r="B16" s="25">
        <v>334.5</v>
      </c>
      <c r="C16" s="20" t="s">
        <v>110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35500</v>
      </c>
      <c r="N16" s="46">
        <f t="shared" si="1"/>
        <v>35500</v>
      </c>
      <c r="O16" s="47">
        <f t="shared" si="2"/>
        <v>19.72222222222222</v>
      </c>
      <c r="P16" s="9"/>
    </row>
    <row r="17" spans="1:16" ht="15">
      <c r="A17" s="12"/>
      <c r="B17" s="25">
        <v>335.12</v>
      </c>
      <c r="C17" s="20" t="s">
        <v>82</v>
      </c>
      <c r="D17" s="46">
        <v>59009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59009</v>
      </c>
      <c r="O17" s="47">
        <f t="shared" si="2"/>
        <v>32.78277777777778</v>
      </c>
      <c r="P17" s="9"/>
    </row>
    <row r="18" spans="1:16" ht="15">
      <c r="A18" s="12"/>
      <c r="B18" s="25">
        <v>335.14</v>
      </c>
      <c r="C18" s="20" t="s">
        <v>83</v>
      </c>
      <c r="D18" s="46">
        <v>2654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2654</v>
      </c>
      <c r="O18" s="47">
        <f t="shared" si="2"/>
        <v>1.4744444444444444</v>
      </c>
      <c r="P18" s="9"/>
    </row>
    <row r="19" spans="1:16" ht="15">
      <c r="A19" s="12"/>
      <c r="B19" s="25">
        <v>335.15</v>
      </c>
      <c r="C19" s="20" t="s">
        <v>84</v>
      </c>
      <c r="D19" s="46">
        <v>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617</v>
      </c>
      <c r="O19" s="47">
        <f t="shared" si="2"/>
        <v>0.3427777777777778</v>
      </c>
      <c r="P19" s="9"/>
    </row>
    <row r="20" spans="1:16" ht="15">
      <c r="A20" s="12"/>
      <c r="B20" s="25">
        <v>335.18</v>
      </c>
      <c r="C20" s="20" t="s">
        <v>85</v>
      </c>
      <c r="D20" s="46">
        <v>60890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60890</v>
      </c>
      <c r="O20" s="47">
        <f t="shared" si="2"/>
        <v>33.827777777777776</v>
      </c>
      <c r="P20" s="9"/>
    </row>
    <row r="21" spans="1:16" ht="15">
      <c r="A21" s="12"/>
      <c r="B21" s="25">
        <v>338</v>
      </c>
      <c r="C21" s="20" t="s">
        <v>24</v>
      </c>
      <c r="D21" s="46">
        <v>42549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42549</v>
      </c>
      <c r="O21" s="47">
        <f t="shared" si="2"/>
        <v>23.638333333333332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SUM(D23:D30)</f>
        <v>53714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3567687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3621401</v>
      </c>
      <c r="O22" s="45">
        <f t="shared" si="2"/>
        <v>2011.8894444444445</v>
      </c>
      <c r="P22" s="10"/>
    </row>
    <row r="23" spans="1:16" ht="15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2574885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2574885</v>
      </c>
      <c r="O23" s="47">
        <f t="shared" si="2"/>
        <v>1430.4916666666666</v>
      </c>
      <c r="P23" s="9"/>
    </row>
    <row r="24" spans="1:16" ht="15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218314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218314</v>
      </c>
      <c r="O24" s="47">
        <f t="shared" si="2"/>
        <v>121.28555555555556</v>
      </c>
      <c r="P24" s="9"/>
    </row>
    <row r="25" spans="1:16" ht="15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393118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393118</v>
      </c>
      <c r="O25" s="47">
        <f t="shared" si="2"/>
        <v>218.39888888888888</v>
      </c>
      <c r="P25" s="9"/>
    </row>
    <row r="26" spans="1:16" ht="15">
      <c r="A26" s="12"/>
      <c r="B26" s="25">
        <v>343.4</v>
      </c>
      <c r="C26" s="20" t="s">
        <v>35</v>
      </c>
      <c r="D26" s="46">
        <v>6963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6963</v>
      </c>
      <c r="O26" s="47">
        <f t="shared" si="2"/>
        <v>3.868333333333333</v>
      </c>
      <c r="P26" s="9"/>
    </row>
    <row r="27" spans="1:16" ht="15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333524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333524</v>
      </c>
      <c r="O27" s="47">
        <f t="shared" si="2"/>
        <v>185.29111111111112</v>
      </c>
      <c r="P27" s="9"/>
    </row>
    <row r="28" spans="1:16" ht="15">
      <c r="A28" s="12"/>
      <c r="B28" s="25">
        <v>343.8</v>
      </c>
      <c r="C28" s="20" t="s">
        <v>37</v>
      </c>
      <c r="D28" s="46">
        <v>1800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1800</v>
      </c>
      <c r="O28" s="47">
        <f t="shared" si="2"/>
        <v>1</v>
      </c>
      <c r="P28" s="9"/>
    </row>
    <row r="29" spans="1:16" ht="15">
      <c r="A29" s="12"/>
      <c r="B29" s="25">
        <v>347.2</v>
      </c>
      <c r="C29" s="20" t="s">
        <v>39</v>
      </c>
      <c r="D29" s="46">
        <v>4531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4531</v>
      </c>
      <c r="O29" s="47">
        <f t="shared" si="2"/>
        <v>2.5172222222222222</v>
      </c>
      <c r="P29" s="9"/>
    </row>
    <row r="30" spans="1:16" ht="15">
      <c r="A30" s="12"/>
      <c r="B30" s="25">
        <v>349</v>
      </c>
      <c r="C30" s="20" t="s">
        <v>75</v>
      </c>
      <c r="D30" s="46">
        <v>40420</v>
      </c>
      <c r="E30" s="46">
        <v>0</v>
      </c>
      <c r="F30" s="46">
        <v>0</v>
      </c>
      <c r="G30" s="46">
        <v>0</v>
      </c>
      <c r="H30" s="46">
        <v>0</v>
      </c>
      <c r="I30" s="46">
        <v>47846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88266</v>
      </c>
      <c r="O30" s="47">
        <f t="shared" si="2"/>
        <v>49.03666666666667</v>
      </c>
      <c r="P30" s="9"/>
    </row>
    <row r="31" spans="1:16" ht="15.75">
      <c r="A31" s="29" t="s">
        <v>30</v>
      </c>
      <c r="B31" s="30"/>
      <c r="C31" s="31"/>
      <c r="D31" s="32">
        <f aca="true" t="shared" si="7" ref="D31:M31">SUM(D32:D33)</f>
        <v>38538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aca="true" t="shared" si="8" ref="N31:N42">SUM(D31:M31)</f>
        <v>38538</v>
      </c>
      <c r="O31" s="45">
        <f t="shared" si="2"/>
        <v>21.41</v>
      </c>
      <c r="P31" s="10"/>
    </row>
    <row r="32" spans="1:16" ht="15">
      <c r="A32" s="13"/>
      <c r="B32" s="39">
        <v>351.1</v>
      </c>
      <c r="C32" s="21" t="s">
        <v>42</v>
      </c>
      <c r="D32" s="46">
        <v>6681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6681</v>
      </c>
      <c r="O32" s="47">
        <f t="shared" si="2"/>
        <v>3.7116666666666664</v>
      </c>
      <c r="P32" s="9"/>
    </row>
    <row r="33" spans="1:16" ht="15">
      <c r="A33" s="13"/>
      <c r="B33" s="39">
        <v>359</v>
      </c>
      <c r="C33" s="21" t="s">
        <v>111</v>
      </c>
      <c r="D33" s="46">
        <v>31857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31857</v>
      </c>
      <c r="O33" s="47">
        <f t="shared" si="2"/>
        <v>17.698333333333334</v>
      </c>
      <c r="P33" s="9"/>
    </row>
    <row r="34" spans="1:16" ht="15.75">
      <c r="A34" s="29" t="s">
        <v>2</v>
      </c>
      <c r="B34" s="30"/>
      <c r="C34" s="31"/>
      <c r="D34" s="32">
        <f aca="true" t="shared" si="9" ref="D34:M34">SUM(D35:D39)</f>
        <v>42316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105066</v>
      </c>
      <c r="J34" s="32">
        <f t="shared" si="9"/>
        <v>0</v>
      </c>
      <c r="K34" s="32">
        <f t="shared" si="9"/>
        <v>71023</v>
      </c>
      <c r="L34" s="32">
        <f t="shared" si="9"/>
        <v>0</v>
      </c>
      <c r="M34" s="32">
        <f t="shared" si="9"/>
        <v>1252</v>
      </c>
      <c r="N34" s="32">
        <f t="shared" si="8"/>
        <v>219657</v>
      </c>
      <c r="O34" s="45">
        <f t="shared" si="2"/>
        <v>122.03166666666667</v>
      </c>
      <c r="P34" s="10"/>
    </row>
    <row r="35" spans="1:16" ht="15">
      <c r="A35" s="12"/>
      <c r="B35" s="25">
        <v>361.1</v>
      </c>
      <c r="C35" s="20" t="s">
        <v>43</v>
      </c>
      <c r="D35" s="46">
        <v>6453</v>
      </c>
      <c r="E35" s="46">
        <v>0</v>
      </c>
      <c r="F35" s="46">
        <v>0</v>
      </c>
      <c r="G35" s="46">
        <v>0</v>
      </c>
      <c r="H35" s="46">
        <v>0</v>
      </c>
      <c r="I35" s="46">
        <v>20483</v>
      </c>
      <c r="J35" s="46">
        <v>0</v>
      </c>
      <c r="K35" s="46">
        <v>21808</v>
      </c>
      <c r="L35" s="46">
        <v>0</v>
      </c>
      <c r="M35" s="46">
        <v>1252</v>
      </c>
      <c r="N35" s="46">
        <f t="shared" si="8"/>
        <v>49996</v>
      </c>
      <c r="O35" s="47">
        <f t="shared" si="2"/>
        <v>27.775555555555556</v>
      </c>
      <c r="P35" s="9"/>
    </row>
    <row r="36" spans="1:16" ht="15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41547</v>
      </c>
      <c r="L36" s="46">
        <v>0</v>
      </c>
      <c r="M36" s="46">
        <v>0</v>
      </c>
      <c r="N36" s="46">
        <f t="shared" si="8"/>
        <v>41547</v>
      </c>
      <c r="O36" s="47">
        <f t="shared" si="2"/>
        <v>23.081666666666667</v>
      </c>
      <c r="P36" s="9"/>
    </row>
    <row r="37" spans="1:16" ht="15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32281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32281</v>
      </c>
      <c r="O37" s="47">
        <f t="shared" si="2"/>
        <v>17.933888888888887</v>
      </c>
      <c r="P37" s="9"/>
    </row>
    <row r="38" spans="1:16" ht="15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7668</v>
      </c>
      <c r="L38" s="46">
        <v>0</v>
      </c>
      <c r="M38" s="46">
        <v>0</v>
      </c>
      <c r="N38" s="46">
        <f t="shared" si="8"/>
        <v>7668</v>
      </c>
      <c r="O38" s="47">
        <f t="shared" si="2"/>
        <v>4.26</v>
      </c>
      <c r="P38" s="9"/>
    </row>
    <row r="39" spans="1:16" ht="15">
      <c r="A39" s="12"/>
      <c r="B39" s="25">
        <v>369.9</v>
      </c>
      <c r="C39" s="20" t="s">
        <v>47</v>
      </c>
      <c r="D39" s="46">
        <v>35863</v>
      </c>
      <c r="E39" s="46">
        <v>0</v>
      </c>
      <c r="F39" s="46">
        <v>0</v>
      </c>
      <c r="G39" s="46">
        <v>0</v>
      </c>
      <c r="H39" s="46">
        <v>0</v>
      </c>
      <c r="I39" s="46">
        <v>52302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88165</v>
      </c>
      <c r="O39" s="47">
        <f t="shared" si="2"/>
        <v>48.980555555555554</v>
      </c>
      <c r="P39" s="9"/>
    </row>
    <row r="40" spans="1:16" ht="15.75">
      <c r="A40" s="29" t="s">
        <v>31</v>
      </c>
      <c r="B40" s="30"/>
      <c r="C40" s="31"/>
      <c r="D40" s="32">
        <f aca="true" t="shared" si="10" ref="D40:M40">SUM(D41:D41)</f>
        <v>770000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60136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830136</v>
      </c>
      <c r="O40" s="45">
        <f t="shared" si="2"/>
        <v>461.18666666666667</v>
      </c>
      <c r="P40" s="9"/>
    </row>
    <row r="41" spans="1:16" ht="15.75" thickBot="1">
      <c r="A41" s="12"/>
      <c r="B41" s="25">
        <v>381</v>
      </c>
      <c r="C41" s="20" t="s">
        <v>48</v>
      </c>
      <c r="D41" s="46">
        <v>770000</v>
      </c>
      <c r="E41" s="46">
        <v>0</v>
      </c>
      <c r="F41" s="46">
        <v>0</v>
      </c>
      <c r="G41" s="46">
        <v>0</v>
      </c>
      <c r="H41" s="46">
        <v>0</v>
      </c>
      <c r="I41" s="46">
        <v>60136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830136</v>
      </c>
      <c r="O41" s="47">
        <f t="shared" si="2"/>
        <v>461.18666666666667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1" ref="D42:M42">SUM(D5,D10,D12,D22,D31,D34,D40)</f>
        <v>1451145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4556661</v>
      </c>
      <c r="J42" s="15">
        <f t="shared" si="11"/>
        <v>0</v>
      </c>
      <c r="K42" s="15">
        <f t="shared" si="11"/>
        <v>71023</v>
      </c>
      <c r="L42" s="15">
        <f t="shared" si="11"/>
        <v>0</v>
      </c>
      <c r="M42" s="15">
        <f t="shared" si="11"/>
        <v>55700</v>
      </c>
      <c r="N42" s="15">
        <f t="shared" si="8"/>
        <v>6134529</v>
      </c>
      <c r="O42" s="38">
        <f t="shared" si="2"/>
        <v>3408.0716666666667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112</v>
      </c>
      <c r="M44" s="50"/>
      <c r="N44" s="50"/>
      <c r="O44" s="43">
        <v>1800</v>
      </c>
    </row>
    <row r="45" spans="1:15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5" ht="15.75" customHeight="1" thickBot="1">
      <c r="A46" s="54" t="s">
        <v>71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104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377104</v>
      </c>
      <c r="E5" s="27">
        <f t="shared" si="0"/>
        <v>19794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7637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404535</v>
      </c>
      <c r="O5" s="33">
        <f aca="true" t="shared" si="2" ref="O5:O42">(N5/O$44)</f>
        <v>220.9366466411797</v>
      </c>
      <c r="P5" s="6"/>
    </row>
    <row r="6" spans="1:16" ht="15">
      <c r="A6" s="12"/>
      <c r="B6" s="25">
        <v>311</v>
      </c>
      <c r="C6" s="20" t="s">
        <v>1</v>
      </c>
      <c r="D6" s="46">
        <v>112377</v>
      </c>
      <c r="E6" s="46">
        <v>19794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132171</v>
      </c>
      <c r="O6" s="47">
        <f t="shared" si="2"/>
        <v>72.18514472965593</v>
      </c>
      <c r="P6" s="9"/>
    </row>
    <row r="7" spans="1:16" ht="15">
      <c r="A7" s="12"/>
      <c r="B7" s="25">
        <v>312.41</v>
      </c>
      <c r="C7" s="20" t="s">
        <v>73</v>
      </c>
      <c r="D7" s="46">
        <v>87270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87270</v>
      </c>
      <c r="O7" s="47">
        <f t="shared" si="2"/>
        <v>47.66247951938831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7637</v>
      </c>
      <c r="L8" s="46">
        <v>0</v>
      </c>
      <c r="M8" s="46">
        <v>0</v>
      </c>
      <c r="N8" s="46">
        <f>SUM(D8:M8)</f>
        <v>7637</v>
      </c>
      <c r="O8" s="47">
        <f t="shared" si="2"/>
        <v>4.1709448388858545</v>
      </c>
      <c r="P8" s="9"/>
    </row>
    <row r="9" spans="1:16" ht="15">
      <c r="A9" s="12"/>
      <c r="B9" s="25">
        <v>312.6</v>
      </c>
      <c r="C9" s="20" t="s">
        <v>10</v>
      </c>
      <c r="D9" s="46">
        <v>110231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110231</v>
      </c>
      <c r="O9" s="47">
        <f t="shared" si="2"/>
        <v>60.20262151829601</v>
      </c>
      <c r="P9" s="9"/>
    </row>
    <row r="10" spans="1:16" ht="15">
      <c r="A10" s="12"/>
      <c r="B10" s="25">
        <v>315</v>
      </c>
      <c r="C10" s="20" t="s">
        <v>80</v>
      </c>
      <c r="D10" s="46">
        <v>59038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59038</v>
      </c>
      <c r="O10" s="47">
        <f t="shared" si="2"/>
        <v>32.24358274167122</v>
      </c>
      <c r="P10" s="9"/>
    </row>
    <row r="11" spans="1:16" ht="15">
      <c r="A11" s="12"/>
      <c r="B11" s="25">
        <v>316</v>
      </c>
      <c r="C11" s="20" t="s">
        <v>81</v>
      </c>
      <c r="D11" s="46">
        <v>8188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8188</v>
      </c>
      <c r="O11" s="47">
        <f t="shared" si="2"/>
        <v>4.47187329328236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SUM(D13:D13)</f>
        <v>900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900</v>
      </c>
      <c r="O12" s="45">
        <f t="shared" si="2"/>
        <v>0.4915346805024577</v>
      </c>
      <c r="P12" s="10"/>
    </row>
    <row r="13" spans="1:16" ht="15">
      <c r="A13" s="12"/>
      <c r="B13" s="25">
        <v>329</v>
      </c>
      <c r="C13" s="20" t="s">
        <v>14</v>
      </c>
      <c r="D13" s="46">
        <v>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900</v>
      </c>
      <c r="O13" s="47">
        <f t="shared" si="2"/>
        <v>0.4915346805024577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SUM(D15:D23)</f>
        <v>162893</v>
      </c>
      <c r="E14" s="32">
        <f t="shared" si="4"/>
        <v>160519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724347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1047759</v>
      </c>
      <c r="O14" s="45">
        <f t="shared" si="2"/>
        <v>572.2332058984161</v>
      </c>
      <c r="P14" s="10"/>
    </row>
    <row r="15" spans="1:16" ht="15">
      <c r="A15" s="12"/>
      <c r="B15" s="25">
        <v>331.31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716995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716995</v>
      </c>
      <c r="O15" s="47">
        <f t="shared" si="2"/>
        <v>391.5865647187329</v>
      </c>
      <c r="P15" s="9"/>
    </row>
    <row r="16" spans="1:16" ht="15">
      <c r="A16" s="12"/>
      <c r="B16" s="25">
        <v>331.35</v>
      </c>
      <c r="C16" s="20" t="s">
        <v>105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7352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7352</v>
      </c>
      <c r="O16" s="47">
        <f t="shared" si="2"/>
        <v>4.015292190060077</v>
      </c>
      <c r="P16" s="9"/>
    </row>
    <row r="17" spans="1:16" ht="15">
      <c r="A17" s="12"/>
      <c r="B17" s="25">
        <v>334.2</v>
      </c>
      <c r="C17" s="20" t="s">
        <v>106</v>
      </c>
      <c r="D17" s="46">
        <v>0</v>
      </c>
      <c r="E17" s="46">
        <v>2652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2652</v>
      </c>
      <c r="O17" s="47">
        <f t="shared" si="2"/>
        <v>1.448388858547242</v>
      </c>
      <c r="P17" s="9"/>
    </row>
    <row r="18" spans="1:16" ht="15">
      <c r="A18" s="12"/>
      <c r="B18" s="25">
        <v>334.49</v>
      </c>
      <c r="C18" s="20" t="s">
        <v>107</v>
      </c>
      <c r="D18" s="46">
        <v>0</v>
      </c>
      <c r="E18" s="46">
        <v>157867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157867</v>
      </c>
      <c r="O18" s="47">
        <f t="shared" si="2"/>
        <v>86.2190060076461</v>
      </c>
      <c r="P18" s="9"/>
    </row>
    <row r="19" spans="1:16" ht="15">
      <c r="A19" s="12"/>
      <c r="B19" s="25">
        <v>335.12</v>
      </c>
      <c r="C19" s="20" t="s">
        <v>82</v>
      </c>
      <c r="D19" s="46">
        <v>56287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56287</v>
      </c>
      <c r="O19" s="47">
        <f t="shared" si="2"/>
        <v>30.741125068268705</v>
      </c>
      <c r="P19" s="9"/>
    </row>
    <row r="20" spans="1:16" ht="15">
      <c r="A20" s="12"/>
      <c r="B20" s="25">
        <v>335.14</v>
      </c>
      <c r="C20" s="20" t="s">
        <v>83</v>
      </c>
      <c r="D20" s="46">
        <v>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934</v>
      </c>
      <c r="O20" s="47">
        <f t="shared" si="2"/>
        <v>0.5101037684325506</v>
      </c>
      <c r="P20" s="9"/>
    </row>
    <row r="21" spans="1:16" ht="15">
      <c r="A21" s="12"/>
      <c r="B21" s="25">
        <v>335.15</v>
      </c>
      <c r="C21" s="20" t="s">
        <v>84</v>
      </c>
      <c r="D21" s="46">
        <v>586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586</v>
      </c>
      <c r="O21" s="47">
        <f t="shared" si="2"/>
        <v>0.3200436919716002</v>
      </c>
      <c r="P21" s="9"/>
    </row>
    <row r="22" spans="1:16" ht="15">
      <c r="A22" s="12"/>
      <c r="B22" s="25">
        <v>335.18</v>
      </c>
      <c r="C22" s="20" t="s">
        <v>85</v>
      </c>
      <c r="D22" s="46">
        <v>63086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63086</v>
      </c>
      <c r="O22" s="47">
        <f t="shared" si="2"/>
        <v>34.45439650464227</v>
      </c>
      <c r="P22" s="9"/>
    </row>
    <row r="23" spans="1:16" ht="15">
      <c r="A23" s="12"/>
      <c r="B23" s="25">
        <v>338</v>
      </c>
      <c r="C23" s="20" t="s">
        <v>24</v>
      </c>
      <c r="D23" s="46">
        <v>42000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42000</v>
      </c>
      <c r="O23" s="47">
        <f t="shared" si="2"/>
        <v>22.938285090114693</v>
      </c>
      <c r="P23" s="9"/>
    </row>
    <row r="24" spans="1:16" ht="15.75">
      <c r="A24" s="29" t="s">
        <v>29</v>
      </c>
      <c r="B24" s="30"/>
      <c r="C24" s="31"/>
      <c r="D24" s="32">
        <f aca="true" t="shared" si="5" ref="D24:M24">SUM(D25:D31)</f>
        <v>44822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3571734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3616556</v>
      </c>
      <c r="O24" s="45">
        <f t="shared" si="2"/>
        <v>1975.180775532496</v>
      </c>
      <c r="P24" s="10"/>
    </row>
    <row r="25" spans="1:16" ht="15">
      <c r="A25" s="12"/>
      <c r="B25" s="25">
        <v>343.1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2602725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1">SUM(D25:M25)</f>
        <v>2602725</v>
      </c>
      <c r="O25" s="47">
        <f t="shared" si="2"/>
        <v>1421.4773347897324</v>
      </c>
      <c r="P25" s="9"/>
    </row>
    <row r="26" spans="1:16" ht="15">
      <c r="A26" s="12"/>
      <c r="B26" s="25">
        <v>343.2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186193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186193</v>
      </c>
      <c r="O26" s="47">
        <f t="shared" si="2"/>
        <v>101.68924085199345</v>
      </c>
      <c r="P26" s="9"/>
    </row>
    <row r="27" spans="1:16" ht="15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456268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456268</v>
      </c>
      <c r="O27" s="47">
        <f t="shared" si="2"/>
        <v>249.19060622610596</v>
      </c>
      <c r="P27" s="9"/>
    </row>
    <row r="28" spans="1:16" ht="15">
      <c r="A28" s="12"/>
      <c r="B28" s="25">
        <v>343.4</v>
      </c>
      <c r="C28" s="20" t="s">
        <v>35</v>
      </c>
      <c r="D28" s="46">
        <v>9958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9958</v>
      </c>
      <c r="O28" s="47">
        <f t="shared" si="2"/>
        <v>5.438558164937192</v>
      </c>
      <c r="P28" s="9"/>
    </row>
    <row r="29" spans="1:16" ht="15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326548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326548</v>
      </c>
      <c r="O29" s="47">
        <f t="shared" si="2"/>
        <v>178.34407427635173</v>
      </c>
      <c r="P29" s="9"/>
    </row>
    <row r="30" spans="1:16" ht="15">
      <c r="A30" s="12"/>
      <c r="B30" s="25">
        <v>343.8</v>
      </c>
      <c r="C30" s="20" t="s">
        <v>37</v>
      </c>
      <c r="D30" s="46">
        <v>2150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2150</v>
      </c>
      <c r="O30" s="47">
        <f t="shared" si="2"/>
        <v>1.1742217367558712</v>
      </c>
      <c r="P30" s="9"/>
    </row>
    <row r="31" spans="1:16" ht="15">
      <c r="A31" s="12"/>
      <c r="B31" s="25">
        <v>349</v>
      </c>
      <c r="C31" s="20" t="s">
        <v>75</v>
      </c>
      <c r="D31" s="46">
        <v>32714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32714</v>
      </c>
      <c r="O31" s="47">
        <f t="shared" si="2"/>
        <v>17.866739486619334</v>
      </c>
      <c r="P31" s="9"/>
    </row>
    <row r="32" spans="1:16" ht="15.75">
      <c r="A32" s="29" t="s">
        <v>30</v>
      </c>
      <c r="B32" s="30"/>
      <c r="C32" s="31"/>
      <c r="D32" s="32">
        <f aca="true" t="shared" si="7" ref="D32:M32">SUM(D33:D33)</f>
        <v>8539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aca="true" t="shared" si="8" ref="N32:N42">SUM(D32:M32)</f>
        <v>8539</v>
      </c>
      <c r="O32" s="45">
        <f t="shared" si="2"/>
        <v>4.663571818678318</v>
      </c>
      <c r="P32" s="10"/>
    </row>
    <row r="33" spans="1:16" ht="15">
      <c r="A33" s="13"/>
      <c r="B33" s="39">
        <v>351.1</v>
      </c>
      <c r="C33" s="21" t="s">
        <v>42</v>
      </c>
      <c r="D33" s="46">
        <v>8539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8539</v>
      </c>
      <c r="O33" s="47">
        <f t="shared" si="2"/>
        <v>4.663571818678318</v>
      </c>
      <c r="P33" s="9"/>
    </row>
    <row r="34" spans="1:16" ht="15.75">
      <c r="A34" s="29" t="s">
        <v>2</v>
      </c>
      <c r="B34" s="30"/>
      <c r="C34" s="31"/>
      <c r="D34" s="32">
        <f aca="true" t="shared" si="9" ref="D34:M34">SUM(D35:D38)</f>
        <v>51623</v>
      </c>
      <c r="E34" s="32">
        <f t="shared" si="9"/>
        <v>16307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78266</v>
      </c>
      <c r="J34" s="32">
        <f t="shared" si="9"/>
        <v>0</v>
      </c>
      <c r="K34" s="32">
        <f t="shared" si="9"/>
        <v>86306</v>
      </c>
      <c r="L34" s="32">
        <f t="shared" si="9"/>
        <v>0</v>
      </c>
      <c r="M34" s="32">
        <f t="shared" si="9"/>
        <v>0</v>
      </c>
      <c r="N34" s="32">
        <f t="shared" si="8"/>
        <v>232502</v>
      </c>
      <c r="O34" s="45">
        <f t="shared" si="2"/>
        <v>126.9808847624249</v>
      </c>
      <c r="P34" s="10"/>
    </row>
    <row r="35" spans="1:16" ht="15">
      <c r="A35" s="12"/>
      <c r="B35" s="25">
        <v>361.1</v>
      </c>
      <c r="C35" s="20" t="s">
        <v>43</v>
      </c>
      <c r="D35" s="46">
        <v>5952</v>
      </c>
      <c r="E35" s="46">
        <v>1307</v>
      </c>
      <c r="F35" s="46">
        <v>0</v>
      </c>
      <c r="G35" s="46">
        <v>0</v>
      </c>
      <c r="H35" s="46">
        <v>0</v>
      </c>
      <c r="I35" s="46">
        <v>12401</v>
      </c>
      <c r="J35" s="46">
        <v>0</v>
      </c>
      <c r="K35" s="46">
        <v>16488</v>
      </c>
      <c r="L35" s="46">
        <v>0</v>
      </c>
      <c r="M35" s="46">
        <v>0</v>
      </c>
      <c r="N35" s="46">
        <f t="shared" si="8"/>
        <v>36148</v>
      </c>
      <c r="O35" s="47">
        <f t="shared" si="2"/>
        <v>19.742217367558712</v>
      </c>
      <c r="P35" s="9"/>
    </row>
    <row r="36" spans="1:16" ht="15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69818</v>
      </c>
      <c r="L36" s="46">
        <v>0</v>
      </c>
      <c r="M36" s="46">
        <v>0</v>
      </c>
      <c r="N36" s="46">
        <f>SUM(D36:M36)</f>
        <v>69818</v>
      </c>
      <c r="O36" s="47">
        <f t="shared" si="2"/>
        <v>38.131075914800654</v>
      </c>
      <c r="P36" s="9"/>
    </row>
    <row r="37" spans="1:16" ht="15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47023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47023</v>
      </c>
      <c r="O37" s="47">
        <f t="shared" si="2"/>
        <v>25.681594756963406</v>
      </c>
      <c r="P37" s="9"/>
    </row>
    <row r="38" spans="1:16" ht="15">
      <c r="A38" s="12"/>
      <c r="B38" s="25">
        <v>369.9</v>
      </c>
      <c r="C38" s="20" t="s">
        <v>47</v>
      </c>
      <c r="D38" s="46">
        <v>45671</v>
      </c>
      <c r="E38" s="46">
        <v>15000</v>
      </c>
      <c r="F38" s="46">
        <v>0</v>
      </c>
      <c r="G38" s="46">
        <v>0</v>
      </c>
      <c r="H38" s="46">
        <v>0</v>
      </c>
      <c r="I38" s="46">
        <v>18842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79513</v>
      </c>
      <c r="O38" s="47">
        <f t="shared" si="2"/>
        <v>43.42599672310213</v>
      </c>
      <c r="P38" s="9"/>
    </row>
    <row r="39" spans="1:16" ht="15.75">
      <c r="A39" s="29" t="s">
        <v>31</v>
      </c>
      <c r="B39" s="30"/>
      <c r="C39" s="31"/>
      <c r="D39" s="32">
        <f aca="true" t="shared" si="10" ref="D39:M39">SUM(D40:D41)</f>
        <v>914000</v>
      </c>
      <c r="E39" s="32">
        <f t="shared" si="10"/>
        <v>506067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684111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2104178</v>
      </c>
      <c r="O39" s="45">
        <f t="shared" si="2"/>
        <v>1149.1960677225559</v>
      </c>
      <c r="P39" s="9"/>
    </row>
    <row r="40" spans="1:16" ht="15">
      <c r="A40" s="12"/>
      <c r="B40" s="25">
        <v>381</v>
      </c>
      <c r="C40" s="20" t="s">
        <v>48</v>
      </c>
      <c r="D40" s="46">
        <v>0</v>
      </c>
      <c r="E40" s="46">
        <v>506067</v>
      </c>
      <c r="F40" s="46">
        <v>0</v>
      </c>
      <c r="G40" s="46">
        <v>0</v>
      </c>
      <c r="H40" s="46">
        <v>0</v>
      </c>
      <c r="I40" s="46">
        <v>684111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1190178</v>
      </c>
      <c r="O40" s="47">
        <f t="shared" si="2"/>
        <v>650.0152921900601</v>
      </c>
      <c r="P40" s="9"/>
    </row>
    <row r="41" spans="1:16" ht="15.75" thickBot="1">
      <c r="A41" s="12"/>
      <c r="B41" s="25">
        <v>382</v>
      </c>
      <c r="C41" s="20" t="s">
        <v>56</v>
      </c>
      <c r="D41" s="46">
        <v>914000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914000</v>
      </c>
      <c r="O41" s="47">
        <f t="shared" si="2"/>
        <v>499.1807755324959</v>
      </c>
      <c r="P41" s="9"/>
    </row>
    <row r="42" spans="1:119" ht="16.5" thickBot="1">
      <c r="A42" s="14" t="s">
        <v>40</v>
      </c>
      <c r="B42" s="23"/>
      <c r="C42" s="22"/>
      <c r="D42" s="15">
        <f aca="true" t="shared" si="11" ref="D42:M42">SUM(D5,D12,D14,D24,D32,D34,D39)</f>
        <v>1559881</v>
      </c>
      <c r="E42" s="15">
        <f t="shared" si="11"/>
        <v>702687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5058458</v>
      </c>
      <c r="J42" s="15">
        <f t="shared" si="11"/>
        <v>0</v>
      </c>
      <c r="K42" s="15">
        <f t="shared" si="11"/>
        <v>93943</v>
      </c>
      <c r="L42" s="15">
        <f t="shared" si="11"/>
        <v>0</v>
      </c>
      <c r="M42" s="15">
        <f t="shared" si="11"/>
        <v>0</v>
      </c>
      <c r="N42" s="15">
        <f t="shared" si="8"/>
        <v>7414969</v>
      </c>
      <c r="O42" s="38">
        <f t="shared" si="2"/>
        <v>4049.6826870562536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108</v>
      </c>
      <c r="M44" s="50"/>
      <c r="N44" s="50"/>
      <c r="O44" s="43">
        <v>1831</v>
      </c>
    </row>
    <row r="45" spans="1:15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5" ht="15.75" customHeight="1" thickBot="1">
      <c r="A46" s="54" t="s">
        <v>71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100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363297</v>
      </c>
      <c r="E5" s="27">
        <f t="shared" si="0"/>
        <v>16294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46859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426450</v>
      </c>
      <c r="O5" s="33">
        <f aca="true" t="shared" si="2" ref="O5:O40">(N5/O$42)</f>
        <v>243.40753424657535</v>
      </c>
      <c r="P5" s="6"/>
    </row>
    <row r="6" spans="1:16" ht="15">
      <c r="A6" s="12"/>
      <c r="B6" s="25">
        <v>311</v>
      </c>
      <c r="C6" s="20" t="s">
        <v>1</v>
      </c>
      <c r="D6" s="46">
        <v>107721</v>
      </c>
      <c r="E6" s="46">
        <v>16294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124015</v>
      </c>
      <c r="O6" s="47">
        <f t="shared" si="2"/>
        <v>70.78481735159818</v>
      </c>
      <c r="P6" s="9"/>
    </row>
    <row r="7" spans="1:16" ht="15">
      <c r="A7" s="12"/>
      <c r="B7" s="25">
        <v>312.41</v>
      </c>
      <c r="C7" s="20" t="s">
        <v>73</v>
      </c>
      <c r="D7" s="46">
        <v>85512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85512</v>
      </c>
      <c r="O7" s="47">
        <f t="shared" si="2"/>
        <v>48.80821917808219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46859</v>
      </c>
      <c r="L8" s="46">
        <v>0</v>
      </c>
      <c r="M8" s="46">
        <v>0</v>
      </c>
      <c r="N8" s="46">
        <f t="shared" si="1"/>
        <v>46859</v>
      </c>
      <c r="O8" s="47">
        <f t="shared" si="2"/>
        <v>26.746004566210047</v>
      </c>
      <c r="P8" s="9"/>
    </row>
    <row r="9" spans="1:16" ht="15">
      <c r="A9" s="12"/>
      <c r="B9" s="25">
        <v>312.6</v>
      </c>
      <c r="C9" s="20" t="s">
        <v>10</v>
      </c>
      <c r="D9" s="46">
        <v>103671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103671</v>
      </c>
      <c r="O9" s="47">
        <f t="shared" si="2"/>
        <v>59.17294520547945</v>
      </c>
      <c r="P9" s="9"/>
    </row>
    <row r="10" spans="1:16" ht="15">
      <c r="A10" s="12"/>
      <c r="B10" s="25">
        <v>315</v>
      </c>
      <c r="C10" s="20" t="s">
        <v>80</v>
      </c>
      <c r="D10" s="46">
        <v>58477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58477</v>
      </c>
      <c r="O10" s="47">
        <f t="shared" si="2"/>
        <v>33.37728310502283</v>
      </c>
      <c r="P10" s="9"/>
    </row>
    <row r="11" spans="1:16" ht="15">
      <c r="A11" s="12"/>
      <c r="B11" s="25">
        <v>316</v>
      </c>
      <c r="C11" s="20" t="s">
        <v>81</v>
      </c>
      <c r="D11" s="46">
        <v>7916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7916</v>
      </c>
      <c r="O11" s="47">
        <f t="shared" si="2"/>
        <v>4.518264840182648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SUM(D13:D13)</f>
        <v>2100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2100</v>
      </c>
      <c r="O12" s="45">
        <f t="shared" si="2"/>
        <v>1.1986301369863013</v>
      </c>
      <c r="P12" s="10"/>
    </row>
    <row r="13" spans="1:16" ht="15">
      <c r="A13" s="12"/>
      <c r="B13" s="25">
        <v>329</v>
      </c>
      <c r="C13" s="20" t="s">
        <v>14</v>
      </c>
      <c r="D13" s="46">
        <v>2100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2100</v>
      </c>
      <c r="O13" s="47">
        <f t="shared" si="2"/>
        <v>1.1986301369863013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111385</v>
      </c>
      <c r="E14" s="32">
        <f t="shared" si="4"/>
        <v>2500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57848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171733</v>
      </c>
      <c r="O14" s="45">
        <f t="shared" si="2"/>
        <v>98.02111872146119</v>
      </c>
      <c r="P14" s="10"/>
    </row>
    <row r="15" spans="1:16" ht="15">
      <c r="A15" s="12"/>
      <c r="B15" s="25">
        <v>331.39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34790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34790</v>
      </c>
      <c r="O15" s="47">
        <f t="shared" si="2"/>
        <v>19.85730593607306</v>
      </c>
      <c r="P15" s="9"/>
    </row>
    <row r="16" spans="1:16" ht="15">
      <c r="A16" s="12"/>
      <c r="B16" s="25">
        <v>334.35</v>
      </c>
      <c r="C16" s="20" t="s">
        <v>101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23058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23058</v>
      </c>
      <c r="O16" s="47">
        <f t="shared" si="2"/>
        <v>13.16095890410959</v>
      </c>
      <c r="P16" s="9"/>
    </row>
    <row r="17" spans="1:16" ht="15">
      <c r="A17" s="12"/>
      <c r="B17" s="25">
        <v>334.39</v>
      </c>
      <c r="C17" s="20" t="s">
        <v>98</v>
      </c>
      <c r="D17" s="46">
        <v>0</v>
      </c>
      <c r="E17" s="46">
        <v>2500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2500</v>
      </c>
      <c r="O17" s="47">
        <f t="shared" si="2"/>
        <v>1.4269406392694064</v>
      </c>
      <c r="P17" s="9"/>
    </row>
    <row r="18" spans="1:16" ht="15">
      <c r="A18" s="12"/>
      <c r="B18" s="25">
        <v>335.12</v>
      </c>
      <c r="C18" s="20" t="s">
        <v>82</v>
      </c>
      <c r="D18" s="46">
        <v>52871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52871</v>
      </c>
      <c r="O18" s="47">
        <f t="shared" si="2"/>
        <v>30.177511415525114</v>
      </c>
      <c r="P18" s="9"/>
    </row>
    <row r="19" spans="1:16" ht="15">
      <c r="A19" s="12"/>
      <c r="B19" s="25">
        <v>335.14</v>
      </c>
      <c r="C19" s="20" t="s">
        <v>83</v>
      </c>
      <c r="D19" s="46">
        <v>969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969</v>
      </c>
      <c r="O19" s="47">
        <f t="shared" si="2"/>
        <v>0.553082191780822</v>
      </c>
      <c r="P19" s="9"/>
    </row>
    <row r="20" spans="1:16" ht="15">
      <c r="A20" s="12"/>
      <c r="B20" s="25">
        <v>335.15</v>
      </c>
      <c r="C20" s="20" t="s">
        <v>84</v>
      </c>
      <c r="D20" s="46">
        <v>1065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1065</v>
      </c>
      <c r="O20" s="47">
        <f t="shared" si="2"/>
        <v>0.6078767123287672</v>
      </c>
      <c r="P20" s="9"/>
    </row>
    <row r="21" spans="1:16" ht="15">
      <c r="A21" s="12"/>
      <c r="B21" s="25">
        <v>335.18</v>
      </c>
      <c r="C21" s="20" t="s">
        <v>85</v>
      </c>
      <c r="D21" s="46">
        <v>56480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56480</v>
      </c>
      <c r="O21" s="47">
        <f t="shared" si="2"/>
        <v>32.23744292237443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SUM(D23:D31)</f>
        <v>89900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3600264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3690164</v>
      </c>
      <c r="O22" s="45">
        <f t="shared" si="2"/>
        <v>2106.25799086758</v>
      </c>
      <c r="P22" s="10"/>
    </row>
    <row r="23" spans="1:16" ht="15">
      <c r="A23" s="12"/>
      <c r="B23" s="25">
        <v>341.1</v>
      </c>
      <c r="C23" s="20" t="s">
        <v>102</v>
      </c>
      <c r="D23" s="46">
        <v>42000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42000</v>
      </c>
      <c r="O23" s="47">
        <f t="shared" si="2"/>
        <v>23.972602739726028</v>
      </c>
      <c r="P23" s="9"/>
    </row>
    <row r="24" spans="1:16" ht="15">
      <c r="A24" s="12"/>
      <c r="B24" s="25">
        <v>343.1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2618694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1">SUM(D24:M24)</f>
        <v>2618694</v>
      </c>
      <c r="O24" s="47">
        <f t="shared" si="2"/>
        <v>1494.6883561643835</v>
      </c>
      <c r="P24" s="9"/>
    </row>
    <row r="25" spans="1:16" ht="15">
      <c r="A25" s="12"/>
      <c r="B25" s="25">
        <v>343.2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192362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192362</v>
      </c>
      <c r="O25" s="47">
        <f t="shared" si="2"/>
        <v>109.79566210045662</v>
      </c>
      <c r="P25" s="9"/>
    </row>
    <row r="26" spans="1:16" ht="15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464311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464311</v>
      </c>
      <c r="O26" s="47">
        <f t="shared" si="2"/>
        <v>265.01769406392697</v>
      </c>
      <c r="P26" s="9"/>
    </row>
    <row r="27" spans="1:16" ht="15">
      <c r="A27" s="12"/>
      <c r="B27" s="25">
        <v>343.4</v>
      </c>
      <c r="C27" s="20" t="s">
        <v>35</v>
      </c>
      <c r="D27" s="46">
        <v>9603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9603</v>
      </c>
      <c r="O27" s="47">
        <f t="shared" si="2"/>
        <v>5.4811643835616435</v>
      </c>
      <c r="P27" s="9"/>
    </row>
    <row r="28" spans="1:16" ht="15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324897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324897</v>
      </c>
      <c r="O28" s="47">
        <f t="shared" si="2"/>
        <v>185.44349315068493</v>
      </c>
      <c r="P28" s="9"/>
    </row>
    <row r="29" spans="1:16" ht="15">
      <c r="A29" s="12"/>
      <c r="B29" s="25">
        <v>343.8</v>
      </c>
      <c r="C29" s="20" t="s">
        <v>37</v>
      </c>
      <c r="D29" s="46">
        <v>2005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2005</v>
      </c>
      <c r="O29" s="47">
        <f t="shared" si="2"/>
        <v>1.144406392694064</v>
      </c>
      <c r="P29" s="9"/>
    </row>
    <row r="30" spans="1:16" ht="15">
      <c r="A30" s="12"/>
      <c r="B30" s="25">
        <v>347.2</v>
      </c>
      <c r="C30" s="20" t="s">
        <v>39</v>
      </c>
      <c r="D30" s="46">
        <v>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</v>
      </c>
      <c r="O30" s="47">
        <f t="shared" si="2"/>
        <v>0.05136986301369863</v>
      </c>
      <c r="P30" s="9"/>
    </row>
    <row r="31" spans="1:16" ht="15">
      <c r="A31" s="12"/>
      <c r="B31" s="25">
        <v>349</v>
      </c>
      <c r="C31" s="20" t="s">
        <v>75</v>
      </c>
      <c r="D31" s="46">
        <v>36202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36202</v>
      </c>
      <c r="O31" s="47">
        <f t="shared" si="2"/>
        <v>20.66324200913242</v>
      </c>
      <c r="P31" s="9"/>
    </row>
    <row r="32" spans="1:16" ht="15.75">
      <c r="A32" s="29" t="s">
        <v>30</v>
      </c>
      <c r="B32" s="30"/>
      <c r="C32" s="31"/>
      <c r="D32" s="32">
        <f aca="true" t="shared" si="7" ref="D32:M32">SUM(D33:D33)</f>
        <v>8404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aca="true" t="shared" si="8" ref="N32:N40">SUM(D32:M32)</f>
        <v>8404</v>
      </c>
      <c r="O32" s="45">
        <f t="shared" si="2"/>
        <v>4.796803652968037</v>
      </c>
      <c r="P32" s="10"/>
    </row>
    <row r="33" spans="1:16" ht="15">
      <c r="A33" s="13"/>
      <c r="B33" s="39">
        <v>351.1</v>
      </c>
      <c r="C33" s="21" t="s">
        <v>42</v>
      </c>
      <c r="D33" s="46">
        <v>8404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8404</v>
      </c>
      <c r="O33" s="47">
        <f t="shared" si="2"/>
        <v>4.796803652968037</v>
      </c>
      <c r="P33" s="9"/>
    </row>
    <row r="34" spans="1:16" ht="15.75">
      <c r="A34" s="29" t="s">
        <v>2</v>
      </c>
      <c r="B34" s="30"/>
      <c r="C34" s="31"/>
      <c r="D34" s="32">
        <f aca="true" t="shared" si="9" ref="D34:M34">SUM(D35:D37)</f>
        <v>37672</v>
      </c>
      <c r="E34" s="32">
        <f t="shared" si="9"/>
        <v>2907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58672</v>
      </c>
      <c r="J34" s="32">
        <f t="shared" si="9"/>
        <v>0</v>
      </c>
      <c r="K34" s="32">
        <f t="shared" si="9"/>
        <v>80808</v>
      </c>
      <c r="L34" s="32">
        <f t="shared" si="9"/>
        <v>0</v>
      </c>
      <c r="M34" s="32">
        <f t="shared" si="9"/>
        <v>0</v>
      </c>
      <c r="N34" s="32">
        <f t="shared" si="8"/>
        <v>180059</v>
      </c>
      <c r="O34" s="45">
        <f t="shared" si="2"/>
        <v>102.77340182648402</v>
      </c>
      <c r="P34" s="10"/>
    </row>
    <row r="35" spans="1:16" ht="15">
      <c r="A35" s="12"/>
      <c r="B35" s="25">
        <v>361.1</v>
      </c>
      <c r="C35" s="20" t="s">
        <v>43</v>
      </c>
      <c r="D35" s="46">
        <v>6237</v>
      </c>
      <c r="E35" s="46">
        <v>2907</v>
      </c>
      <c r="F35" s="46">
        <v>0</v>
      </c>
      <c r="G35" s="46">
        <v>0</v>
      </c>
      <c r="H35" s="46">
        <v>0</v>
      </c>
      <c r="I35" s="46">
        <v>12101</v>
      </c>
      <c r="J35" s="46">
        <v>0</v>
      </c>
      <c r="K35" s="46">
        <v>8541</v>
      </c>
      <c r="L35" s="46">
        <v>0</v>
      </c>
      <c r="M35" s="46">
        <v>0</v>
      </c>
      <c r="N35" s="46">
        <f t="shared" si="8"/>
        <v>29786</v>
      </c>
      <c r="O35" s="47">
        <f t="shared" si="2"/>
        <v>17.001141552511417</v>
      </c>
      <c r="P35" s="9"/>
    </row>
    <row r="36" spans="1:16" ht="15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72267</v>
      </c>
      <c r="L36" s="46">
        <v>0</v>
      </c>
      <c r="M36" s="46">
        <v>0</v>
      </c>
      <c r="N36" s="46">
        <f t="shared" si="8"/>
        <v>72267</v>
      </c>
      <c r="O36" s="47">
        <f t="shared" si="2"/>
        <v>41.24828767123287</v>
      </c>
      <c r="P36" s="9"/>
    </row>
    <row r="37" spans="1:16" ht="15">
      <c r="A37" s="12"/>
      <c r="B37" s="25">
        <v>369.9</v>
      </c>
      <c r="C37" s="20" t="s">
        <v>47</v>
      </c>
      <c r="D37" s="46">
        <v>31435</v>
      </c>
      <c r="E37" s="46">
        <v>0</v>
      </c>
      <c r="F37" s="46">
        <v>0</v>
      </c>
      <c r="G37" s="46">
        <v>0</v>
      </c>
      <c r="H37" s="46">
        <v>0</v>
      </c>
      <c r="I37" s="46">
        <v>46571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78006</v>
      </c>
      <c r="O37" s="47">
        <f t="shared" si="2"/>
        <v>44.523972602739725</v>
      </c>
      <c r="P37" s="9"/>
    </row>
    <row r="38" spans="1:16" ht="15.75">
      <c r="A38" s="29" t="s">
        <v>31</v>
      </c>
      <c r="B38" s="30"/>
      <c r="C38" s="31"/>
      <c r="D38" s="32">
        <f aca="true" t="shared" si="10" ref="D38:M38">SUM(D39:D39)</f>
        <v>862000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24000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886000</v>
      </c>
      <c r="O38" s="45">
        <f t="shared" si="2"/>
        <v>505.7077625570776</v>
      </c>
      <c r="P38" s="9"/>
    </row>
    <row r="39" spans="1:16" ht="15.75" thickBot="1">
      <c r="A39" s="12"/>
      <c r="B39" s="25">
        <v>381</v>
      </c>
      <c r="C39" s="20" t="s">
        <v>48</v>
      </c>
      <c r="D39" s="46">
        <v>862000</v>
      </c>
      <c r="E39" s="46">
        <v>0</v>
      </c>
      <c r="F39" s="46">
        <v>0</v>
      </c>
      <c r="G39" s="46">
        <v>0</v>
      </c>
      <c r="H39" s="46">
        <v>0</v>
      </c>
      <c r="I39" s="46">
        <v>24000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886000</v>
      </c>
      <c r="O39" s="47">
        <f t="shared" si="2"/>
        <v>505.7077625570776</v>
      </c>
      <c r="P39" s="9"/>
    </row>
    <row r="40" spans="1:119" ht="16.5" thickBot="1">
      <c r="A40" s="14" t="s">
        <v>40</v>
      </c>
      <c r="B40" s="23"/>
      <c r="C40" s="22"/>
      <c r="D40" s="15">
        <f aca="true" t="shared" si="11" ref="D40:M40">SUM(D5,D12,D14,D22,D32,D34,D38)</f>
        <v>1474758</v>
      </c>
      <c r="E40" s="15">
        <f t="shared" si="11"/>
        <v>21701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3740784</v>
      </c>
      <c r="J40" s="15">
        <f t="shared" si="11"/>
        <v>0</v>
      </c>
      <c r="K40" s="15">
        <f t="shared" si="11"/>
        <v>127667</v>
      </c>
      <c r="L40" s="15">
        <f t="shared" si="11"/>
        <v>0</v>
      </c>
      <c r="M40" s="15">
        <f t="shared" si="11"/>
        <v>0</v>
      </c>
      <c r="N40" s="15">
        <f t="shared" si="8"/>
        <v>5364910</v>
      </c>
      <c r="O40" s="38">
        <f t="shared" si="2"/>
        <v>3062.1632420091323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0" t="s">
        <v>103</v>
      </c>
      <c r="M42" s="50"/>
      <c r="N42" s="50"/>
      <c r="O42" s="43">
        <v>1752</v>
      </c>
    </row>
    <row r="43" spans="1:15" ht="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</row>
    <row r="44" spans="1:15" ht="15.75" customHeight="1" thickBot="1">
      <c r="A44" s="54" t="s">
        <v>71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382757</v>
      </c>
      <c r="E5" s="27">
        <f t="shared" si="0"/>
        <v>15366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12795</v>
      </c>
      <c r="L5" s="27">
        <f t="shared" si="0"/>
        <v>0</v>
      </c>
      <c r="M5" s="27">
        <f t="shared" si="0"/>
        <v>0</v>
      </c>
      <c r="N5" s="28">
        <f>SUM(D5:M5)</f>
        <v>410918</v>
      </c>
      <c r="O5" s="33">
        <f aca="true" t="shared" si="1" ref="O5:O42">(N5/O$44)</f>
        <v>232.5512167515563</v>
      </c>
      <c r="P5" s="6"/>
    </row>
    <row r="6" spans="1:16" ht="15">
      <c r="A6" s="12"/>
      <c r="B6" s="25">
        <v>311</v>
      </c>
      <c r="C6" s="20" t="s">
        <v>1</v>
      </c>
      <c r="D6" s="46">
        <v>108127</v>
      </c>
      <c r="E6" s="46">
        <v>15366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123493</v>
      </c>
      <c r="O6" s="47">
        <f t="shared" si="1"/>
        <v>69.88851160158461</v>
      </c>
      <c r="P6" s="9"/>
    </row>
    <row r="7" spans="1:16" ht="15">
      <c r="A7" s="12"/>
      <c r="B7" s="25">
        <v>312.1</v>
      </c>
      <c r="C7" s="20" t="s">
        <v>9</v>
      </c>
      <c r="D7" s="46">
        <v>93577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93577</v>
      </c>
      <c r="O7" s="47">
        <f t="shared" si="1"/>
        <v>52.95812110922468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12795</v>
      </c>
      <c r="L8" s="46">
        <v>0</v>
      </c>
      <c r="M8" s="46">
        <v>0</v>
      </c>
      <c r="N8" s="46">
        <f>SUM(D8:M8)</f>
        <v>12795</v>
      </c>
      <c r="O8" s="47">
        <f t="shared" si="1"/>
        <v>7.241086587436333</v>
      </c>
      <c r="P8" s="9"/>
    </row>
    <row r="9" spans="1:16" ht="15">
      <c r="A9" s="12"/>
      <c r="B9" s="25">
        <v>312.6</v>
      </c>
      <c r="C9" s="20" t="s">
        <v>10</v>
      </c>
      <c r="D9" s="46">
        <v>100289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100289</v>
      </c>
      <c r="O9" s="47">
        <f t="shared" si="1"/>
        <v>56.75664968873797</v>
      </c>
      <c r="P9" s="9"/>
    </row>
    <row r="10" spans="1:16" ht="15">
      <c r="A10" s="12"/>
      <c r="B10" s="25">
        <v>315</v>
      </c>
      <c r="C10" s="20" t="s">
        <v>80</v>
      </c>
      <c r="D10" s="46">
        <v>70625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70625</v>
      </c>
      <c r="O10" s="47">
        <f t="shared" si="1"/>
        <v>39.96887379739672</v>
      </c>
      <c r="P10" s="9"/>
    </row>
    <row r="11" spans="1:16" ht="15">
      <c r="A11" s="12"/>
      <c r="B11" s="25">
        <v>316</v>
      </c>
      <c r="C11" s="20" t="s">
        <v>81</v>
      </c>
      <c r="D11" s="46">
        <v>8039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8039</v>
      </c>
      <c r="O11" s="47">
        <f t="shared" si="1"/>
        <v>4.54951895868704</v>
      </c>
      <c r="P11" s="9"/>
    </row>
    <row r="12" spans="1:16" ht="15">
      <c r="A12" s="12"/>
      <c r="B12" s="25">
        <v>319</v>
      </c>
      <c r="C12" s="20" t="s">
        <v>95</v>
      </c>
      <c r="D12" s="46">
        <v>2100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2100</v>
      </c>
      <c r="O12" s="47">
        <f t="shared" si="1"/>
        <v>1.1884550084889642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152258</v>
      </c>
      <c r="E13" s="32">
        <f t="shared" si="3"/>
        <v>38553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190811</v>
      </c>
      <c r="O13" s="45">
        <f t="shared" si="1"/>
        <v>107.98585172608942</v>
      </c>
      <c r="P13" s="10"/>
    </row>
    <row r="14" spans="1:16" ht="15">
      <c r="A14" s="12"/>
      <c r="B14" s="25">
        <v>331.2</v>
      </c>
      <c r="C14" s="20" t="s">
        <v>15</v>
      </c>
      <c r="D14" s="46">
        <v>0</v>
      </c>
      <c r="E14" s="46">
        <v>1275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1275</v>
      </c>
      <c r="O14" s="47">
        <f t="shared" si="1"/>
        <v>0.7215619694397284</v>
      </c>
      <c r="P14" s="9"/>
    </row>
    <row r="15" spans="1:16" ht="15">
      <c r="A15" s="12"/>
      <c r="B15" s="25">
        <v>334.39</v>
      </c>
      <c r="C15" s="20" t="s">
        <v>98</v>
      </c>
      <c r="D15" s="46">
        <v>0</v>
      </c>
      <c r="E15" s="46">
        <v>37278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37278</v>
      </c>
      <c r="O15" s="47">
        <f t="shared" si="1"/>
        <v>21.096774193548388</v>
      </c>
      <c r="P15" s="9"/>
    </row>
    <row r="16" spans="1:16" ht="15">
      <c r="A16" s="12"/>
      <c r="B16" s="25">
        <v>335.12</v>
      </c>
      <c r="C16" s="20" t="s">
        <v>82</v>
      </c>
      <c r="D16" s="46">
        <v>52848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52848</v>
      </c>
      <c r="O16" s="47">
        <f t="shared" si="1"/>
        <v>29.908319185059423</v>
      </c>
      <c r="P16" s="9"/>
    </row>
    <row r="17" spans="1:16" ht="15">
      <c r="A17" s="12"/>
      <c r="B17" s="25">
        <v>335.14</v>
      </c>
      <c r="C17" s="20" t="s">
        <v>83</v>
      </c>
      <c r="D17" s="46">
        <v>1129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1129</v>
      </c>
      <c r="O17" s="47">
        <f t="shared" si="1"/>
        <v>0.6389360498019242</v>
      </c>
      <c r="P17" s="9"/>
    </row>
    <row r="18" spans="1:16" ht="15">
      <c r="A18" s="12"/>
      <c r="B18" s="25">
        <v>335.15</v>
      </c>
      <c r="C18" s="20" t="s">
        <v>84</v>
      </c>
      <c r="D18" s="46">
        <v>2097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2097</v>
      </c>
      <c r="O18" s="47">
        <f t="shared" si="1"/>
        <v>1.1867572156196944</v>
      </c>
      <c r="P18" s="9"/>
    </row>
    <row r="19" spans="1:16" ht="15">
      <c r="A19" s="12"/>
      <c r="B19" s="25">
        <v>335.18</v>
      </c>
      <c r="C19" s="20" t="s">
        <v>85</v>
      </c>
      <c r="D19" s="46">
        <v>54184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54184</v>
      </c>
      <c r="O19" s="47">
        <f t="shared" si="1"/>
        <v>30.664402942840972</v>
      </c>
      <c r="P19" s="9"/>
    </row>
    <row r="20" spans="1:16" ht="15">
      <c r="A20" s="12"/>
      <c r="B20" s="25">
        <v>338</v>
      </c>
      <c r="C20" s="20" t="s">
        <v>24</v>
      </c>
      <c r="D20" s="46">
        <v>42000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42000</v>
      </c>
      <c r="O20" s="47">
        <f t="shared" si="1"/>
        <v>23.769100169779286</v>
      </c>
      <c r="P20" s="9"/>
    </row>
    <row r="21" spans="1:16" ht="15.75">
      <c r="A21" s="29" t="s">
        <v>29</v>
      </c>
      <c r="B21" s="30"/>
      <c r="C21" s="31"/>
      <c r="D21" s="32">
        <f aca="true" t="shared" si="5" ref="D21:M21">SUM(D22:D29)</f>
        <v>46368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3953632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4"/>
        <v>4000000</v>
      </c>
      <c r="O21" s="45">
        <f t="shared" si="1"/>
        <v>2263.7238256932656</v>
      </c>
      <c r="P21" s="10"/>
    </row>
    <row r="22" spans="1:16" ht="15">
      <c r="A22" s="12"/>
      <c r="B22" s="25">
        <v>343.1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2884775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2884775</v>
      </c>
      <c r="O22" s="47">
        <f t="shared" si="1"/>
        <v>1632.5834748160723</v>
      </c>
      <c r="P22" s="9"/>
    </row>
    <row r="23" spans="1:16" ht="15">
      <c r="A23" s="12"/>
      <c r="B23" s="25">
        <v>343.2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260992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260992</v>
      </c>
      <c r="O23" s="47">
        <f t="shared" si="1"/>
        <v>147.70345217883417</v>
      </c>
      <c r="P23" s="9"/>
    </row>
    <row r="24" spans="1:16" ht="15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467254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467254</v>
      </c>
      <c r="O24" s="47">
        <f t="shared" si="1"/>
        <v>264.43350311262026</v>
      </c>
      <c r="P24" s="9"/>
    </row>
    <row r="25" spans="1:16" ht="15">
      <c r="A25" s="12"/>
      <c r="B25" s="25">
        <v>343.4</v>
      </c>
      <c r="C25" s="20" t="s">
        <v>35</v>
      </c>
      <c r="D25" s="46">
        <v>9753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9753</v>
      </c>
      <c r="O25" s="47">
        <f t="shared" si="1"/>
        <v>5.519524617996605</v>
      </c>
      <c r="P25" s="9"/>
    </row>
    <row r="26" spans="1:16" ht="15">
      <c r="A26" s="12"/>
      <c r="B26" s="25">
        <v>343.5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340611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340611</v>
      </c>
      <c r="O26" s="47">
        <f t="shared" si="1"/>
        <v>192.76230899830222</v>
      </c>
      <c r="P26" s="9"/>
    </row>
    <row r="27" spans="1:16" ht="15">
      <c r="A27" s="12"/>
      <c r="B27" s="25">
        <v>343.8</v>
      </c>
      <c r="C27" s="20" t="s">
        <v>37</v>
      </c>
      <c r="D27" s="46">
        <v>3800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3800</v>
      </c>
      <c r="O27" s="47">
        <f t="shared" si="1"/>
        <v>2.150537634408602</v>
      </c>
      <c r="P27" s="9"/>
    </row>
    <row r="28" spans="1:16" ht="15">
      <c r="A28" s="12"/>
      <c r="B28" s="25">
        <v>347.2</v>
      </c>
      <c r="C28" s="20" t="s">
        <v>39</v>
      </c>
      <c r="D28" s="46">
        <v>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</v>
      </c>
      <c r="O28" s="47">
        <f t="shared" si="1"/>
        <v>0.03395585738539898</v>
      </c>
      <c r="P28" s="9"/>
    </row>
    <row r="29" spans="1:16" ht="15">
      <c r="A29" s="12"/>
      <c r="B29" s="25">
        <v>349</v>
      </c>
      <c r="C29" s="20" t="s">
        <v>75</v>
      </c>
      <c r="D29" s="46">
        <v>32755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32755</v>
      </c>
      <c r="O29" s="47">
        <f t="shared" si="1"/>
        <v>18.53706847764573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SUM(D31:D31)</f>
        <v>10894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42">SUM(D30:M30)</f>
        <v>10894</v>
      </c>
      <c r="O30" s="45">
        <f t="shared" si="1"/>
        <v>6.165251839275609</v>
      </c>
      <c r="P30" s="10"/>
    </row>
    <row r="31" spans="1:16" ht="15">
      <c r="A31" s="13"/>
      <c r="B31" s="39">
        <v>351.1</v>
      </c>
      <c r="C31" s="21" t="s">
        <v>42</v>
      </c>
      <c r="D31" s="46">
        <v>10894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10894</v>
      </c>
      <c r="O31" s="47">
        <f t="shared" si="1"/>
        <v>6.165251839275609</v>
      </c>
      <c r="P31" s="9"/>
    </row>
    <row r="32" spans="1:16" ht="15.75">
      <c r="A32" s="29" t="s">
        <v>2</v>
      </c>
      <c r="B32" s="30"/>
      <c r="C32" s="31"/>
      <c r="D32" s="32">
        <f aca="true" t="shared" si="9" ref="D32:M32">SUM(D33:D38)</f>
        <v>37386</v>
      </c>
      <c r="E32" s="32">
        <f t="shared" si="9"/>
        <v>2691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79579</v>
      </c>
      <c r="J32" s="32">
        <f t="shared" si="9"/>
        <v>0</v>
      </c>
      <c r="K32" s="32">
        <f t="shared" si="9"/>
        <v>-8626</v>
      </c>
      <c r="L32" s="32">
        <f t="shared" si="9"/>
        <v>0</v>
      </c>
      <c r="M32" s="32">
        <f t="shared" si="9"/>
        <v>0</v>
      </c>
      <c r="N32" s="32">
        <f t="shared" si="8"/>
        <v>111030</v>
      </c>
      <c r="O32" s="45">
        <f t="shared" si="1"/>
        <v>62.835314091680814</v>
      </c>
      <c r="P32" s="10"/>
    </row>
    <row r="33" spans="1:16" ht="15">
      <c r="A33" s="12"/>
      <c r="B33" s="25">
        <v>361.1</v>
      </c>
      <c r="C33" s="20" t="s">
        <v>43</v>
      </c>
      <c r="D33" s="46">
        <v>7675</v>
      </c>
      <c r="E33" s="46">
        <v>2691</v>
      </c>
      <c r="F33" s="46">
        <v>0</v>
      </c>
      <c r="G33" s="46">
        <v>0</v>
      </c>
      <c r="H33" s="46">
        <v>0</v>
      </c>
      <c r="I33" s="46">
        <v>13862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24228</v>
      </c>
      <c r="O33" s="47">
        <f t="shared" si="1"/>
        <v>13.711375212224109</v>
      </c>
      <c r="P33" s="9"/>
    </row>
    <row r="34" spans="1:16" ht="15">
      <c r="A34" s="12"/>
      <c r="B34" s="25">
        <v>361.2</v>
      </c>
      <c r="C34" s="20" t="s">
        <v>76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12602</v>
      </c>
      <c r="L34" s="46">
        <v>0</v>
      </c>
      <c r="M34" s="46">
        <v>0</v>
      </c>
      <c r="N34" s="46">
        <f t="shared" si="8"/>
        <v>12602</v>
      </c>
      <c r="O34" s="47">
        <f t="shared" si="1"/>
        <v>7.131861912846633</v>
      </c>
      <c r="P34" s="9"/>
    </row>
    <row r="35" spans="1:16" ht="15">
      <c r="A35" s="12"/>
      <c r="B35" s="25">
        <v>361.3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-21281</v>
      </c>
      <c r="L35" s="46">
        <v>0</v>
      </c>
      <c r="M35" s="46">
        <v>0</v>
      </c>
      <c r="N35" s="46">
        <f t="shared" si="8"/>
        <v>-21281</v>
      </c>
      <c r="O35" s="47">
        <f t="shared" si="1"/>
        <v>-12.043576683644595</v>
      </c>
      <c r="P35" s="9"/>
    </row>
    <row r="36" spans="1:16" ht="15">
      <c r="A36" s="12"/>
      <c r="B36" s="25">
        <v>362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61390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61390</v>
      </c>
      <c r="O36" s="47">
        <f t="shared" si="1"/>
        <v>34.742501414827395</v>
      </c>
      <c r="P36" s="9"/>
    </row>
    <row r="37" spans="1:16" ht="15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53</v>
      </c>
      <c r="L37" s="46">
        <v>0</v>
      </c>
      <c r="M37" s="46">
        <v>0</v>
      </c>
      <c r="N37" s="46">
        <f t="shared" si="8"/>
        <v>53</v>
      </c>
      <c r="O37" s="47">
        <f t="shared" si="1"/>
        <v>0.029994340690435765</v>
      </c>
      <c r="P37" s="9"/>
    </row>
    <row r="38" spans="1:16" ht="15">
      <c r="A38" s="12"/>
      <c r="B38" s="25">
        <v>369.9</v>
      </c>
      <c r="C38" s="20" t="s">
        <v>47</v>
      </c>
      <c r="D38" s="46">
        <v>29711</v>
      </c>
      <c r="E38" s="46">
        <v>0</v>
      </c>
      <c r="F38" s="46">
        <v>0</v>
      </c>
      <c r="G38" s="46">
        <v>0</v>
      </c>
      <c r="H38" s="46">
        <v>0</v>
      </c>
      <c r="I38" s="46">
        <v>4327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34038</v>
      </c>
      <c r="O38" s="47">
        <f t="shared" si="1"/>
        <v>19.263157894736842</v>
      </c>
      <c r="P38" s="9"/>
    </row>
    <row r="39" spans="1:16" ht="15.75">
      <c r="A39" s="29" t="s">
        <v>31</v>
      </c>
      <c r="B39" s="30"/>
      <c r="C39" s="31"/>
      <c r="D39" s="32">
        <f aca="true" t="shared" si="10" ref="D39:M39">SUM(D40:D41)</f>
        <v>846461</v>
      </c>
      <c r="E39" s="32">
        <f t="shared" si="10"/>
        <v>288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24000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870749</v>
      </c>
      <c r="O39" s="45">
        <f t="shared" si="1"/>
        <v>492.7838143746463</v>
      </c>
      <c r="P39" s="9"/>
    </row>
    <row r="40" spans="1:16" ht="15">
      <c r="A40" s="12"/>
      <c r="B40" s="25">
        <v>381</v>
      </c>
      <c r="C40" s="20" t="s">
        <v>48</v>
      </c>
      <c r="D40" s="46">
        <v>792000</v>
      </c>
      <c r="E40" s="46">
        <v>288</v>
      </c>
      <c r="F40" s="46">
        <v>0</v>
      </c>
      <c r="G40" s="46">
        <v>0</v>
      </c>
      <c r="H40" s="46">
        <v>0</v>
      </c>
      <c r="I40" s="46">
        <v>24000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816288</v>
      </c>
      <c r="O40" s="47">
        <f t="shared" si="1"/>
        <v>461.96264855687605</v>
      </c>
      <c r="P40" s="9"/>
    </row>
    <row r="41" spans="1:16" ht="15.75" thickBot="1">
      <c r="A41" s="12"/>
      <c r="B41" s="25">
        <v>384</v>
      </c>
      <c r="C41" s="20" t="s">
        <v>87</v>
      </c>
      <c r="D41" s="46">
        <v>54461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54461</v>
      </c>
      <c r="O41" s="47">
        <f t="shared" si="1"/>
        <v>30.821165817770233</v>
      </c>
      <c r="P41" s="9"/>
    </row>
    <row r="42" spans="1:119" ht="16.5" thickBot="1">
      <c r="A42" s="14" t="s">
        <v>40</v>
      </c>
      <c r="B42" s="23"/>
      <c r="C42" s="22"/>
      <c r="D42" s="15">
        <f>SUM(D5,D13,D21,D30,D32,D39)</f>
        <v>1476124</v>
      </c>
      <c r="E42" s="15">
        <f aca="true" t="shared" si="11" ref="E42:M42">SUM(E5,E13,E21,E30,E32,E39)</f>
        <v>56898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4057211</v>
      </c>
      <c r="J42" s="15">
        <f t="shared" si="11"/>
        <v>0</v>
      </c>
      <c r="K42" s="15">
        <f t="shared" si="11"/>
        <v>4169</v>
      </c>
      <c r="L42" s="15">
        <f t="shared" si="11"/>
        <v>0</v>
      </c>
      <c r="M42" s="15">
        <f t="shared" si="11"/>
        <v>0</v>
      </c>
      <c r="N42" s="15">
        <f t="shared" si="8"/>
        <v>5594402</v>
      </c>
      <c r="O42" s="38">
        <f t="shared" si="1"/>
        <v>3166.045274476514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99</v>
      </c>
      <c r="M44" s="50"/>
      <c r="N44" s="50"/>
      <c r="O44" s="43">
        <v>1767</v>
      </c>
    </row>
    <row r="45" spans="1:15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5" ht="15.75" customHeight="1" thickBot="1">
      <c r="A46" s="54" t="s">
        <v>71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390504</v>
      </c>
      <c r="E5" s="27">
        <f t="shared" si="0"/>
        <v>15851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8803</v>
      </c>
      <c r="L5" s="27">
        <f t="shared" si="0"/>
        <v>0</v>
      </c>
      <c r="M5" s="27">
        <f t="shared" si="0"/>
        <v>0</v>
      </c>
      <c r="N5" s="28">
        <f>SUM(D5:M5)</f>
        <v>415158</v>
      </c>
      <c r="O5" s="33">
        <f aca="true" t="shared" si="1" ref="O5:O42">(N5/O$44)</f>
        <v>240.95066744051073</v>
      </c>
      <c r="P5" s="6"/>
    </row>
    <row r="6" spans="1:16" ht="15">
      <c r="A6" s="12"/>
      <c r="B6" s="25">
        <v>311</v>
      </c>
      <c r="C6" s="20" t="s">
        <v>1</v>
      </c>
      <c r="D6" s="46">
        <v>107206</v>
      </c>
      <c r="E6" s="46">
        <v>15851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123057</v>
      </c>
      <c r="O6" s="47">
        <f t="shared" si="1"/>
        <v>71.42019733023795</v>
      </c>
      <c r="P6" s="9"/>
    </row>
    <row r="7" spans="1:16" ht="15">
      <c r="A7" s="12"/>
      <c r="B7" s="25">
        <v>312.1</v>
      </c>
      <c r="C7" s="20" t="s">
        <v>9</v>
      </c>
      <c r="D7" s="46">
        <v>93427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93427</v>
      </c>
      <c r="O7" s="47">
        <f t="shared" si="1"/>
        <v>54.22344747533372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8803</v>
      </c>
      <c r="L8" s="46">
        <v>0</v>
      </c>
      <c r="M8" s="46">
        <v>0</v>
      </c>
      <c r="N8" s="46">
        <f>SUM(D8:M8)</f>
        <v>8803</v>
      </c>
      <c r="O8" s="47">
        <f t="shared" si="1"/>
        <v>5.1091120139291935</v>
      </c>
      <c r="P8" s="9"/>
    </row>
    <row r="9" spans="1:16" ht="15">
      <c r="A9" s="12"/>
      <c r="B9" s="25">
        <v>312.6</v>
      </c>
      <c r="C9" s="20" t="s">
        <v>10</v>
      </c>
      <c r="D9" s="46">
        <v>96464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96464</v>
      </c>
      <c r="O9" s="47">
        <f t="shared" si="1"/>
        <v>55.98607080673244</v>
      </c>
      <c r="P9" s="9"/>
    </row>
    <row r="10" spans="1:16" ht="15">
      <c r="A10" s="12"/>
      <c r="B10" s="25">
        <v>315</v>
      </c>
      <c r="C10" s="20" t="s">
        <v>80</v>
      </c>
      <c r="D10" s="46">
        <v>75965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75965</v>
      </c>
      <c r="O10" s="47">
        <f t="shared" si="1"/>
        <v>44.088798607080676</v>
      </c>
      <c r="P10" s="9"/>
    </row>
    <row r="11" spans="1:16" ht="15">
      <c r="A11" s="12"/>
      <c r="B11" s="25">
        <v>316</v>
      </c>
      <c r="C11" s="20" t="s">
        <v>81</v>
      </c>
      <c r="D11" s="46">
        <v>15792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15792</v>
      </c>
      <c r="O11" s="47">
        <f t="shared" si="1"/>
        <v>9.165409170052234</v>
      </c>
      <c r="P11" s="9"/>
    </row>
    <row r="12" spans="1:16" ht="15">
      <c r="A12" s="12"/>
      <c r="B12" s="25">
        <v>319</v>
      </c>
      <c r="C12" s="20" t="s">
        <v>95</v>
      </c>
      <c r="D12" s="46">
        <v>1650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1650</v>
      </c>
      <c r="O12" s="47">
        <f t="shared" si="1"/>
        <v>0.9576320371445154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SUM(D14:D20)</f>
        <v>149319</v>
      </c>
      <c r="E13" s="32">
        <f t="shared" si="3"/>
        <v>17280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1">SUM(D13:M13)</f>
        <v>166599</v>
      </c>
      <c r="O13" s="45">
        <f t="shared" si="1"/>
        <v>96.69123621590249</v>
      </c>
      <c r="P13" s="10"/>
    </row>
    <row r="14" spans="1:16" ht="15">
      <c r="A14" s="12"/>
      <c r="B14" s="25">
        <v>331.2</v>
      </c>
      <c r="C14" s="20" t="s">
        <v>15</v>
      </c>
      <c r="D14" s="46">
        <v>0</v>
      </c>
      <c r="E14" s="46">
        <v>1275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1275</v>
      </c>
      <c r="O14" s="47">
        <f t="shared" si="1"/>
        <v>0.7399883923389438</v>
      </c>
      <c r="P14" s="9"/>
    </row>
    <row r="15" spans="1:16" ht="15">
      <c r="A15" s="12"/>
      <c r="B15" s="25">
        <v>331.39</v>
      </c>
      <c r="C15" s="20" t="s">
        <v>67</v>
      </c>
      <c r="D15" s="46">
        <v>0</v>
      </c>
      <c r="E15" s="46">
        <v>16005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16005</v>
      </c>
      <c r="O15" s="47">
        <f t="shared" si="1"/>
        <v>9.289030760301799</v>
      </c>
      <c r="P15" s="9"/>
    </row>
    <row r="16" spans="1:16" ht="15">
      <c r="A16" s="12"/>
      <c r="B16" s="25">
        <v>335.12</v>
      </c>
      <c r="C16" s="20" t="s">
        <v>82</v>
      </c>
      <c r="D16" s="46">
        <v>52623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52623</v>
      </c>
      <c r="O16" s="47">
        <f t="shared" si="1"/>
        <v>30.541497388276262</v>
      </c>
      <c r="P16" s="9"/>
    </row>
    <row r="17" spans="1:16" ht="15">
      <c r="A17" s="12"/>
      <c r="B17" s="25">
        <v>335.14</v>
      </c>
      <c r="C17" s="20" t="s">
        <v>83</v>
      </c>
      <c r="D17" s="46">
        <v>1229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1229</v>
      </c>
      <c r="O17" s="47">
        <f t="shared" si="1"/>
        <v>0.7132907719094602</v>
      </c>
      <c r="P17" s="9"/>
    </row>
    <row r="18" spans="1:16" ht="15">
      <c r="A18" s="12"/>
      <c r="B18" s="25">
        <v>335.15</v>
      </c>
      <c r="C18" s="20" t="s">
        <v>84</v>
      </c>
      <c r="D18" s="46">
        <v>2042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2042</v>
      </c>
      <c r="O18" s="47">
        <f t="shared" si="1"/>
        <v>1.1851421938479396</v>
      </c>
      <c r="P18" s="9"/>
    </row>
    <row r="19" spans="1:16" ht="15">
      <c r="A19" s="12"/>
      <c r="B19" s="25">
        <v>335.18</v>
      </c>
      <c r="C19" s="20" t="s">
        <v>85</v>
      </c>
      <c r="D19" s="46">
        <v>51425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51425</v>
      </c>
      <c r="O19" s="47">
        <f t="shared" si="1"/>
        <v>29.846198491004063</v>
      </c>
      <c r="P19" s="9"/>
    </row>
    <row r="20" spans="1:16" ht="15">
      <c r="A20" s="12"/>
      <c r="B20" s="25">
        <v>338</v>
      </c>
      <c r="C20" s="20" t="s">
        <v>24</v>
      </c>
      <c r="D20" s="46">
        <v>42000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42000</v>
      </c>
      <c r="O20" s="47">
        <f t="shared" si="1"/>
        <v>24.376088218224027</v>
      </c>
      <c r="P20" s="9"/>
    </row>
    <row r="21" spans="1:16" ht="15.75">
      <c r="A21" s="29" t="s">
        <v>29</v>
      </c>
      <c r="B21" s="30"/>
      <c r="C21" s="31"/>
      <c r="D21" s="32">
        <f aca="true" t="shared" si="5" ref="D21:M21">SUM(D22:D29)</f>
        <v>60090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4120332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4"/>
        <v>4180422</v>
      </c>
      <c r="O21" s="45">
        <f t="shared" si="1"/>
        <v>2426.2460824143936</v>
      </c>
      <c r="P21" s="10"/>
    </row>
    <row r="22" spans="1:16" ht="15">
      <c r="A22" s="12"/>
      <c r="B22" s="25">
        <v>343.1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3069500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9">SUM(D22:M22)</f>
        <v>3069500</v>
      </c>
      <c r="O22" s="47">
        <f t="shared" si="1"/>
        <v>1781.485780615206</v>
      </c>
      <c r="P22" s="9"/>
    </row>
    <row r="23" spans="1:16" ht="15">
      <c r="A23" s="12"/>
      <c r="B23" s="25">
        <v>343.2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271459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271459</v>
      </c>
      <c r="O23" s="47">
        <f t="shared" si="1"/>
        <v>157.55020313406848</v>
      </c>
      <c r="P23" s="9"/>
    </row>
    <row r="24" spans="1:16" ht="15">
      <c r="A24" s="12"/>
      <c r="B24" s="25">
        <v>343.3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461814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461814</v>
      </c>
      <c r="O24" s="47">
        <f t="shared" si="1"/>
        <v>268.0290191526407</v>
      </c>
      <c r="P24" s="9"/>
    </row>
    <row r="25" spans="1:16" ht="15">
      <c r="A25" s="12"/>
      <c r="B25" s="25">
        <v>343.4</v>
      </c>
      <c r="C25" s="20" t="s">
        <v>35</v>
      </c>
      <c r="D25" s="46">
        <v>10083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10083</v>
      </c>
      <c r="O25" s="47">
        <f t="shared" si="1"/>
        <v>5.852002321532211</v>
      </c>
      <c r="P25" s="9"/>
    </row>
    <row r="26" spans="1:16" ht="15">
      <c r="A26" s="12"/>
      <c r="B26" s="25">
        <v>343.5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317559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317559</v>
      </c>
      <c r="O26" s="47">
        <f t="shared" si="1"/>
        <v>184.30586186883343</v>
      </c>
      <c r="P26" s="9"/>
    </row>
    <row r="27" spans="1:16" ht="15">
      <c r="A27" s="12"/>
      <c r="B27" s="25">
        <v>343.8</v>
      </c>
      <c r="C27" s="20" t="s">
        <v>37</v>
      </c>
      <c r="D27" s="46">
        <v>4200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4200</v>
      </c>
      <c r="O27" s="47">
        <f t="shared" si="1"/>
        <v>2.4376088218224026</v>
      </c>
      <c r="P27" s="9"/>
    </row>
    <row r="28" spans="1:16" ht="15">
      <c r="A28" s="12"/>
      <c r="B28" s="25">
        <v>347.2</v>
      </c>
      <c r="C28" s="20" t="s">
        <v>39</v>
      </c>
      <c r="D28" s="46">
        <v>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255</v>
      </c>
      <c r="O28" s="47">
        <f t="shared" si="1"/>
        <v>0.14799767846778875</v>
      </c>
      <c r="P28" s="9"/>
    </row>
    <row r="29" spans="1:16" ht="15">
      <c r="A29" s="12"/>
      <c r="B29" s="25">
        <v>349</v>
      </c>
      <c r="C29" s="20" t="s">
        <v>75</v>
      </c>
      <c r="D29" s="46">
        <v>45552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45552</v>
      </c>
      <c r="O29" s="47">
        <f t="shared" si="1"/>
        <v>26.4376088218224</v>
      </c>
      <c r="P29" s="9"/>
    </row>
    <row r="30" spans="1:16" ht="15.75">
      <c r="A30" s="29" t="s">
        <v>30</v>
      </c>
      <c r="B30" s="30"/>
      <c r="C30" s="31"/>
      <c r="D30" s="32">
        <f aca="true" t="shared" si="7" ref="D30:M30">SUM(D31:D31)</f>
        <v>11670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42">SUM(D30:M30)</f>
        <v>11670</v>
      </c>
      <c r="O30" s="45">
        <f t="shared" si="1"/>
        <v>6.7730702263493905</v>
      </c>
      <c r="P30" s="10"/>
    </row>
    <row r="31" spans="1:16" ht="15">
      <c r="A31" s="13"/>
      <c r="B31" s="39">
        <v>351.1</v>
      </c>
      <c r="C31" s="21" t="s">
        <v>42</v>
      </c>
      <c r="D31" s="46">
        <v>11670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11670</v>
      </c>
      <c r="O31" s="47">
        <f t="shared" si="1"/>
        <v>6.7730702263493905</v>
      </c>
      <c r="P31" s="9"/>
    </row>
    <row r="32" spans="1:16" ht="15.75">
      <c r="A32" s="29" t="s">
        <v>2</v>
      </c>
      <c r="B32" s="30"/>
      <c r="C32" s="31"/>
      <c r="D32" s="32">
        <f aca="true" t="shared" si="9" ref="D32:M32">SUM(D33:D38)</f>
        <v>41949</v>
      </c>
      <c r="E32" s="32">
        <f t="shared" si="9"/>
        <v>3507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75263</v>
      </c>
      <c r="J32" s="32">
        <f t="shared" si="9"/>
        <v>0</v>
      </c>
      <c r="K32" s="32">
        <f t="shared" si="9"/>
        <v>68356</v>
      </c>
      <c r="L32" s="32">
        <f t="shared" si="9"/>
        <v>0</v>
      </c>
      <c r="M32" s="32">
        <f t="shared" si="9"/>
        <v>0</v>
      </c>
      <c r="N32" s="32">
        <f t="shared" si="8"/>
        <v>189075</v>
      </c>
      <c r="O32" s="45">
        <f t="shared" si="1"/>
        <v>109.73592571096924</v>
      </c>
      <c r="P32" s="10"/>
    </row>
    <row r="33" spans="1:16" ht="15">
      <c r="A33" s="12"/>
      <c r="B33" s="25">
        <v>361.1</v>
      </c>
      <c r="C33" s="20" t="s">
        <v>43</v>
      </c>
      <c r="D33" s="46">
        <v>8183</v>
      </c>
      <c r="E33" s="46">
        <v>3507</v>
      </c>
      <c r="F33" s="46">
        <v>0</v>
      </c>
      <c r="G33" s="46">
        <v>0</v>
      </c>
      <c r="H33" s="46">
        <v>0</v>
      </c>
      <c r="I33" s="46">
        <v>11506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23196</v>
      </c>
      <c r="O33" s="47">
        <f t="shared" si="1"/>
        <v>13.462565293093443</v>
      </c>
      <c r="P33" s="9"/>
    </row>
    <row r="34" spans="1:16" ht="15">
      <c r="A34" s="12"/>
      <c r="B34" s="25">
        <v>361.2</v>
      </c>
      <c r="C34" s="20" t="s">
        <v>76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11133</v>
      </c>
      <c r="L34" s="46">
        <v>0</v>
      </c>
      <c r="M34" s="46">
        <v>0</v>
      </c>
      <c r="N34" s="46">
        <f t="shared" si="8"/>
        <v>11133</v>
      </c>
      <c r="O34" s="47">
        <f t="shared" si="1"/>
        <v>6.4614045269878115</v>
      </c>
      <c r="P34" s="9"/>
    </row>
    <row r="35" spans="1:16" ht="15">
      <c r="A35" s="12"/>
      <c r="B35" s="25">
        <v>361.3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57186</v>
      </c>
      <c r="L35" s="46">
        <v>0</v>
      </c>
      <c r="M35" s="46">
        <v>0</v>
      </c>
      <c r="N35" s="46">
        <f t="shared" si="8"/>
        <v>57186</v>
      </c>
      <c r="O35" s="47">
        <f t="shared" si="1"/>
        <v>33.18978525827046</v>
      </c>
      <c r="P35" s="9"/>
    </row>
    <row r="36" spans="1:16" ht="15">
      <c r="A36" s="12"/>
      <c r="B36" s="25">
        <v>362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51435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51435</v>
      </c>
      <c r="O36" s="47">
        <f t="shared" si="1"/>
        <v>29.85200232153221</v>
      </c>
      <c r="P36" s="9"/>
    </row>
    <row r="37" spans="1:16" ht="15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37</v>
      </c>
      <c r="L37" s="46">
        <v>0</v>
      </c>
      <c r="M37" s="46">
        <v>0</v>
      </c>
      <c r="N37" s="46">
        <f t="shared" si="8"/>
        <v>37</v>
      </c>
      <c r="O37" s="47">
        <f t="shared" si="1"/>
        <v>0.021474172954149738</v>
      </c>
      <c r="P37" s="9"/>
    </row>
    <row r="38" spans="1:16" ht="15">
      <c r="A38" s="12"/>
      <c r="B38" s="25">
        <v>369.9</v>
      </c>
      <c r="C38" s="20" t="s">
        <v>47</v>
      </c>
      <c r="D38" s="46">
        <v>33766</v>
      </c>
      <c r="E38" s="46">
        <v>0</v>
      </c>
      <c r="F38" s="46">
        <v>0</v>
      </c>
      <c r="G38" s="46">
        <v>0</v>
      </c>
      <c r="H38" s="46">
        <v>0</v>
      </c>
      <c r="I38" s="46">
        <v>12322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46088</v>
      </c>
      <c r="O38" s="47">
        <f t="shared" si="1"/>
        <v>26.748694138131167</v>
      </c>
      <c r="P38" s="9"/>
    </row>
    <row r="39" spans="1:16" ht="15.75">
      <c r="A39" s="29" t="s">
        <v>31</v>
      </c>
      <c r="B39" s="30"/>
      <c r="C39" s="31"/>
      <c r="D39" s="32">
        <f aca="true" t="shared" si="10" ref="D39:M39">SUM(D40:D41)</f>
        <v>755165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30000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785165</v>
      </c>
      <c r="O39" s="45">
        <f t="shared" si="1"/>
        <v>455.6964596633778</v>
      </c>
      <c r="P39" s="9"/>
    </row>
    <row r="40" spans="1:16" ht="15">
      <c r="A40" s="12"/>
      <c r="B40" s="25">
        <v>381</v>
      </c>
      <c r="C40" s="20" t="s">
        <v>48</v>
      </c>
      <c r="D40" s="46">
        <v>742800</v>
      </c>
      <c r="E40" s="46">
        <v>0</v>
      </c>
      <c r="F40" s="46">
        <v>0</v>
      </c>
      <c r="G40" s="46">
        <v>0</v>
      </c>
      <c r="H40" s="46">
        <v>0</v>
      </c>
      <c r="I40" s="46">
        <v>30000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772800</v>
      </c>
      <c r="O40" s="47">
        <f t="shared" si="1"/>
        <v>448.5200232153221</v>
      </c>
      <c r="P40" s="9"/>
    </row>
    <row r="41" spans="1:16" ht="15.75" thickBot="1">
      <c r="A41" s="12"/>
      <c r="B41" s="25">
        <v>384</v>
      </c>
      <c r="C41" s="20" t="s">
        <v>87</v>
      </c>
      <c r="D41" s="46">
        <v>12365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12365</v>
      </c>
      <c r="O41" s="47">
        <f t="shared" si="1"/>
        <v>7.176436448055717</v>
      </c>
      <c r="P41" s="9"/>
    </row>
    <row r="42" spans="1:119" ht="16.5" thickBot="1">
      <c r="A42" s="14" t="s">
        <v>40</v>
      </c>
      <c r="B42" s="23"/>
      <c r="C42" s="22"/>
      <c r="D42" s="15">
        <f>SUM(D5,D13,D21,D30,D32,D39)</f>
        <v>1408697</v>
      </c>
      <c r="E42" s="15">
        <f aca="true" t="shared" si="11" ref="E42:M42">SUM(E5,E13,E21,E30,E32,E39)</f>
        <v>36638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4225595</v>
      </c>
      <c r="J42" s="15">
        <f t="shared" si="11"/>
        <v>0</v>
      </c>
      <c r="K42" s="15">
        <f t="shared" si="11"/>
        <v>77159</v>
      </c>
      <c r="L42" s="15">
        <f t="shared" si="11"/>
        <v>0</v>
      </c>
      <c r="M42" s="15">
        <f t="shared" si="11"/>
        <v>0</v>
      </c>
      <c r="N42" s="15">
        <f t="shared" si="8"/>
        <v>5748089</v>
      </c>
      <c r="O42" s="38">
        <f t="shared" si="1"/>
        <v>3336.093441671503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96</v>
      </c>
      <c r="M44" s="50"/>
      <c r="N44" s="50"/>
      <c r="O44" s="43">
        <v>1723</v>
      </c>
    </row>
    <row r="45" spans="1:15" ht="1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5" ht="15.75" customHeight="1" thickBot="1">
      <c r="A46" s="54" t="s">
        <v>71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7" ht="24" thickBot="1">
      <c r="A2" s="60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7" ht="18" customHeight="1">
      <c r="A3" s="63" t="s">
        <v>49</v>
      </c>
      <c r="B3" s="64"/>
      <c r="C3" s="65"/>
      <c r="D3" s="69" t="s">
        <v>25</v>
      </c>
      <c r="E3" s="70"/>
      <c r="F3" s="70"/>
      <c r="G3" s="70"/>
      <c r="H3" s="71"/>
      <c r="I3" s="69" t="s">
        <v>26</v>
      </c>
      <c r="J3" s="71"/>
      <c r="K3" s="69" t="s">
        <v>28</v>
      </c>
      <c r="L3" s="71"/>
      <c r="M3" s="36"/>
      <c r="N3" s="37"/>
      <c r="O3" s="72" t="s">
        <v>54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50</v>
      </c>
      <c r="F4" s="34" t="s">
        <v>51</v>
      </c>
      <c r="G4" s="34" t="s">
        <v>52</v>
      </c>
      <c r="H4" s="34" t="s">
        <v>4</v>
      </c>
      <c r="I4" s="34" t="s">
        <v>5</v>
      </c>
      <c r="J4" s="35" t="s">
        <v>53</v>
      </c>
      <c r="K4" s="35" t="s">
        <v>6</v>
      </c>
      <c r="L4" s="35" t="s">
        <v>7</v>
      </c>
      <c r="M4" s="35" t="s">
        <v>8</v>
      </c>
      <c r="N4" s="35" t="s">
        <v>27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387935</v>
      </c>
      <c r="E5" s="27">
        <f t="shared" si="0"/>
        <v>15608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15461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419004</v>
      </c>
      <c r="O5" s="33">
        <f aca="true" t="shared" si="2" ref="O5:O44">(N5/O$46)</f>
        <v>241.919168591224</v>
      </c>
      <c r="P5" s="6"/>
    </row>
    <row r="6" spans="1:16" ht="15">
      <c r="A6" s="12"/>
      <c r="B6" s="25">
        <v>311</v>
      </c>
      <c r="C6" s="20" t="s">
        <v>1</v>
      </c>
      <c r="D6" s="46">
        <v>106661</v>
      </c>
      <c r="E6" s="46">
        <v>15608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122269</v>
      </c>
      <c r="O6" s="47">
        <f t="shared" si="2"/>
        <v>70.59411085450347</v>
      </c>
      <c r="P6" s="9"/>
    </row>
    <row r="7" spans="1:16" ht="15">
      <c r="A7" s="12"/>
      <c r="B7" s="25">
        <v>312.1</v>
      </c>
      <c r="C7" s="20" t="s">
        <v>9</v>
      </c>
      <c r="D7" s="46">
        <v>92903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92903</v>
      </c>
      <c r="O7" s="47">
        <f t="shared" si="2"/>
        <v>53.6391454965358</v>
      </c>
      <c r="P7" s="9"/>
    </row>
    <row r="8" spans="1:16" ht="15">
      <c r="A8" s="12"/>
      <c r="B8" s="25">
        <v>312.51</v>
      </c>
      <c r="C8" s="20" t="s">
        <v>79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15461</v>
      </c>
      <c r="L8" s="46">
        <v>0</v>
      </c>
      <c r="M8" s="46">
        <v>0</v>
      </c>
      <c r="N8" s="46">
        <f t="shared" si="1"/>
        <v>15461</v>
      </c>
      <c r="O8" s="47">
        <f t="shared" si="2"/>
        <v>8.926674364896074</v>
      </c>
      <c r="P8" s="9"/>
    </row>
    <row r="9" spans="1:16" ht="15">
      <c r="A9" s="12"/>
      <c r="B9" s="25">
        <v>312.6</v>
      </c>
      <c r="C9" s="20" t="s">
        <v>10</v>
      </c>
      <c r="D9" s="46">
        <v>93203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93203</v>
      </c>
      <c r="O9" s="47">
        <f t="shared" si="2"/>
        <v>53.81235565819861</v>
      </c>
      <c r="P9" s="9"/>
    </row>
    <row r="10" spans="1:16" ht="15">
      <c r="A10" s="12"/>
      <c r="B10" s="25">
        <v>315</v>
      </c>
      <c r="C10" s="20" t="s">
        <v>80</v>
      </c>
      <c r="D10" s="46">
        <v>85934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85934</v>
      </c>
      <c r="O10" s="47">
        <f t="shared" si="2"/>
        <v>49.61547344110855</v>
      </c>
      <c r="P10" s="9"/>
    </row>
    <row r="11" spans="1:16" ht="15">
      <c r="A11" s="12"/>
      <c r="B11" s="25">
        <v>316</v>
      </c>
      <c r="C11" s="20" t="s">
        <v>81</v>
      </c>
      <c r="D11" s="46">
        <v>9234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9234</v>
      </c>
      <c r="O11" s="47">
        <f t="shared" si="2"/>
        <v>5.331408775981524</v>
      </c>
      <c r="P11" s="9"/>
    </row>
    <row r="12" spans="1:16" ht="15.75">
      <c r="A12" s="29" t="s">
        <v>13</v>
      </c>
      <c r="B12" s="30"/>
      <c r="C12" s="31"/>
      <c r="D12" s="32">
        <f aca="true" t="shared" si="3" ref="D12:M12">SUM(D13:D13)</f>
        <v>900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900</v>
      </c>
      <c r="O12" s="45">
        <f t="shared" si="2"/>
        <v>0.5196304849884527</v>
      </c>
      <c r="P12" s="10"/>
    </row>
    <row r="13" spans="1:16" ht="15">
      <c r="A13" s="12"/>
      <c r="B13" s="25">
        <v>329</v>
      </c>
      <c r="C13" s="20" t="s">
        <v>14</v>
      </c>
      <c r="D13" s="46">
        <v>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900</v>
      </c>
      <c r="O13" s="47">
        <f t="shared" si="2"/>
        <v>0.5196304849884527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146549</v>
      </c>
      <c r="E14" s="32">
        <f t="shared" si="4"/>
        <v>635708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782257</v>
      </c>
      <c r="O14" s="45">
        <f t="shared" si="2"/>
        <v>451.6495381062356</v>
      </c>
      <c r="P14" s="10"/>
    </row>
    <row r="15" spans="1:16" ht="15">
      <c r="A15" s="12"/>
      <c r="B15" s="25">
        <v>331.2</v>
      </c>
      <c r="C15" s="20" t="s">
        <v>15</v>
      </c>
      <c r="D15" s="46">
        <v>0</v>
      </c>
      <c r="E15" s="46">
        <v>1713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1713</v>
      </c>
      <c r="O15" s="47">
        <f t="shared" si="2"/>
        <v>0.9890300230946882</v>
      </c>
      <c r="P15" s="9"/>
    </row>
    <row r="16" spans="1:16" ht="15">
      <c r="A16" s="12"/>
      <c r="B16" s="25">
        <v>331.39</v>
      </c>
      <c r="C16" s="20" t="s">
        <v>67</v>
      </c>
      <c r="D16" s="46">
        <v>0</v>
      </c>
      <c r="E16" s="46">
        <v>633995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633995</v>
      </c>
      <c r="O16" s="47">
        <f t="shared" si="2"/>
        <v>366.04792147806006</v>
      </c>
      <c r="P16" s="9"/>
    </row>
    <row r="17" spans="1:16" ht="15">
      <c r="A17" s="12"/>
      <c r="B17" s="25">
        <v>335.12</v>
      </c>
      <c r="C17" s="20" t="s">
        <v>82</v>
      </c>
      <c r="D17" s="46">
        <v>52383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52383</v>
      </c>
      <c r="O17" s="47">
        <f t="shared" si="2"/>
        <v>30.244226327944574</v>
      </c>
      <c r="P17" s="9"/>
    </row>
    <row r="18" spans="1:16" ht="15">
      <c r="A18" s="12"/>
      <c r="B18" s="25">
        <v>335.14</v>
      </c>
      <c r="C18" s="20" t="s">
        <v>83</v>
      </c>
      <c r="D18" s="46">
        <v>1402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1402</v>
      </c>
      <c r="O18" s="47">
        <f t="shared" si="2"/>
        <v>0.8094688221709007</v>
      </c>
      <c r="P18" s="9"/>
    </row>
    <row r="19" spans="1:16" ht="15">
      <c r="A19" s="12"/>
      <c r="B19" s="25">
        <v>335.15</v>
      </c>
      <c r="C19" s="20" t="s">
        <v>84</v>
      </c>
      <c r="D19" s="46">
        <v>168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168</v>
      </c>
      <c r="O19" s="47">
        <f t="shared" si="2"/>
        <v>0.09699769053117784</v>
      </c>
      <c r="P19" s="9"/>
    </row>
    <row r="20" spans="1:16" ht="15">
      <c r="A20" s="12"/>
      <c r="B20" s="25">
        <v>335.18</v>
      </c>
      <c r="C20" s="20" t="s">
        <v>85</v>
      </c>
      <c r="D20" s="46">
        <v>50596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50596</v>
      </c>
      <c r="O20" s="47">
        <f t="shared" si="2"/>
        <v>29.212471131639724</v>
      </c>
      <c r="P20" s="9"/>
    </row>
    <row r="21" spans="1:16" ht="15">
      <c r="A21" s="12"/>
      <c r="B21" s="25">
        <v>338</v>
      </c>
      <c r="C21" s="20" t="s">
        <v>24</v>
      </c>
      <c r="D21" s="46">
        <v>42000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42000</v>
      </c>
      <c r="O21" s="47">
        <f t="shared" si="2"/>
        <v>24.249422632794456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SUM(D23:D30)</f>
        <v>54056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3892132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3946188</v>
      </c>
      <c r="O22" s="45">
        <f t="shared" si="2"/>
        <v>2278.3995381062355</v>
      </c>
      <c r="P22" s="10"/>
    </row>
    <row r="23" spans="1:16" ht="15">
      <c r="A23" s="12"/>
      <c r="B23" s="25">
        <v>343.1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2896307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2896307</v>
      </c>
      <c r="O23" s="47">
        <f t="shared" si="2"/>
        <v>1672.2326789838337</v>
      </c>
      <c r="P23" s="9"/>
    </row>
    <row r="24" spans="1:16" ht="15">
      <c r="A24" s="12"/>
      <c r="B24" s="25">
        <v>343.2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271894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271894</v>
      </c>
      <c r="O24" s="47">
        <f t="shared" si="2"/>
        <v>156.98267898383372</v>
      </c>
      <c r="P24" s="9"/>
    </row>
    <row r="25" spans="1:16" ht="15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419919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419919</v>
      </c>
      <c r="O25" s="47">
        <f t="shared" si="2"/>
        <v>242.44745958429561</v>
      </c>
      <c r="P25" s="9"/>
    </row>
    <row r="26" spans="1:16" ht="15">
      <c r="A26" s="12"/>
      <c r="B26" s="25">
        <v>343.4</v>
      </c>
      <c r="C26" s="20" t="s">
        <v>35</v>
      </c>
      <c r="D26" s="46">
        <v>9596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9596</v>
      </c>
      <c r="O26" s="47">
        <f t="shared" si="2"/>
        <v>5.540415704387991</v>
      </c>
      <c r="P26" s="9"/>
    </row>
    <row r="27" spans="1:16" ht="15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304012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304012</v>
      </c>
      <c r="O27" s="47">
        <f t="shared" si="2"/>
        <v>175.52655889145495</v>
      </c>
      <c r="P27" s="9"/>
    </row>
    <row r="28" spans="1:16" ht="15">
      <c r="A28" s="12"/>
      <c r="B28" s="25">
        <v>343.8</v>
      </c>
      <c r="C28" s="20" t="s">
        <v>37</v>
      </c>
      <c r="D28" s="46">
        <v>1425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1425</v>
      </c>
      <c r="O28" s="47">
        <f t="shared" si="2"/>
        <v>0.8227482678983834</v>
      </c>
      <c r="P28" s="9"/>
    </row>
    <row r="29" spans="1:16" ht="15">
      <c r="A29" s="12"/>
      <c r="B29" s="25">
        <v>347.2</v>
      </c>
      <c r="C29" s="20" t="s">
        <v>39</v>
      </c>
      <c r="D29" s="46">
        <v>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</v>
      </c>
      <c r="O29" s="47">
        <f t="shared" si="2"/>
        <v>0.06062355658198614</v>
      </c>
      <c r="P29" s="9"/>
    </row>
    <row r="30" spans="1:16" ht="15">
      <c r="A30" s="12"/>
      <c r="B30" s="25">
        <v>349</v>
      </c>
      <c r="C30" s="20" t="s">
        <v>75</v>
      </c>
      <c r="D30" s="46">
        <v>42930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42930</v>
      </c>
      <c r="O30" s="47">
        <f t="shared" si="2"/>
        <v>24.78637413394919</v>
      </c>
      <c r="P30" s="9"/>
    </row>
    <row r="31" spans="1:16" ht="15.75">
      <c r="A31" s="29" t="s">
        <v>30</v>
      </c>
      <c r="B31" s="30"/>
      <c r="C31" s="31"/>
      <c r="D31" s="32">
        <f aca="true" t="shared" si="7" ref="D31:M31">SUM(D32:D32)</f>
        <v>13572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13572</v>
      </c>
      <c r="O31" s="45">
        <f t="shared" si="2"/>
        <v>7.8360277136258665</v>
      </c>
      <c r="P31" s="10"/>
    </row>
    <row r="32" spans="1:16" ht="15">
      <c r="A32" s="13"/>
      <c r="B32" s="39">
        <v>351.1</v>
      </c>
      <c r="C32" s="21" t="s">
        <v>42</v>
      </c>
      <c r="D32" s="46">
        <v>13572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13572</v>
      </c>
      <c r="O32" s="47">
        <f t="shared" si="2"/>
        <v>7.8360277136258665</v>
      </c>
      <c r="P32" s="9"/>
    </row>
    <row r="33" spans="1:16" ht="15.75">
      <c r="A33" s="29" t="s">
        <v>2</v>
      </c>
      <c r="B33" s="30"/>
      <c r="C33" s="31"/>
      <c r="D33" s="32">
        <f aca="true" t="shared" si="8" ref="D33:M33">SUM(D34:D40)</f>
        <v>31040</v>
      </c>
      <c r="E33" s="32">
        <f t="shared" si="8"/>
        <v>3306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79373</v>
      </c>
      <c r="J33" s="32">
        <f t="shared" si="8"/>
        <v>0</v>
      </c>
      <c r="K33" s="32">
        <f t="shared" si="8"/>
        <v>79405</v>
      </c>
      <c r="L33" s="32">
        <f t="shared" si="8"/>
        <v>0</v>
      </c>
      <c r="M33" s="32">
        <f t="shared" si="8"/>
        <v>0</v>
      </c>
      <c r="N33" s="32">
        <f>SUM(D33:M33)</f>
        <v>193124</v>
      </c>
      <c r="O33" s="45">
        <f t="shared" si="2"/>
        <v>111.50346420323325</v>
      </c>
      <c r="P33" s="10"/>
    </row>
    <row r="34" spans="1:16" ht="15">
      <c r="A34" s="12"/>
      <c r="B34" s="25">
        <v>361.1</v>
      </c>
      <c r="C34" s="20" t="s">
        <v>43</v>
      </c>
      <c r="D34" s="46">
        <v>9489</v>
      </c>
      <c r="E34" s="46">
        <v>3306</v>
      </c>
      <c r="F34" s="46">
        <v>0</v>
      </c>
      <c r="G34" s="46">
        <v>0</v>
      </c>
      <c r="H34" s="46">
        <v>0</v>
      </c>
      <c r="I34" s="46">
        <v>15352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28147</v>
      </c>
      <c r="O34" s="47">
        <f t="shared" si="2"/>
        <v>16.251154734411084</v>
      </c>
      <c r="P34" s="9"/>
    </row>
    <row r="35" spans="1:16" ht="15">
      <c r="A35" s="12"/>
      <c r="B35" s="25">
        <v>361.2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53339</v>
      </c>
      <c r="L35" s="46">
        <v>0</v>
      </c>
      <c r="M35" s="46">
        <v>0</v>
      </c>
      <c r="N35" s="46">
        <f aca="true" t="shared" si="9" ref="N35:N40">SUM(D35:M35)</f>
        <v>53339</v>
      </c>
      <c r="O35" s="47">
        <f t="shared" si="2"/>
        <v>30.79618937644342</v>
      </c>
      <c r="P35" s="9"/>
    </row>
    <row r="36" spans="1:16" ht="15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26013</v>
      </c>
      <c r="L36" s="46">
        <v>0</v>
      </c>
      <c r="M36" s="46">
        <v>0</v>
      </c>
      <c r="N36" s="46">
        <f t="shared" si="9"/>
        <v>26013</v>
      </c>
      <c r="O36" s="47">
        <f t="shared" si="2"/>
        <v>15.01905311778291</v>
      </c>
      <c r="P36" s="9"/>
    </row>
    <row r="37" spans="1:16" ht="15">
      <c r="A37" s="12"/>
      <c r="B37" s="25">
        <v>362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46917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46917</v>
      </c>
      <c r="O37" s="47">
        <f t="shared" si="2"/>
        <v>27.088337182448036</v>
      </c>
      <c r="P37" s="9"/>
    </row>
    <row r="38" spans="1:16" ht="15">
      <c r="A38" s="12"/>
      <c r="B38" s="25">
        <v>364</v>
      </c>
      <c r="C38" s="20" t="s">
        <v>86</v>
      </c>
      <c r="D38" s="46">
        <v>630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630</v>
      </c>
      <c r="O38" s="47">
        <f t="shared" si="2"/>
        <v>0.36374133949191684</v>
      </c>
      <c r="P38" s="9"/>
    </row>
    <row r="39" spans="1:16" ht="15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53</v>
      </c>
      <c r="L39" s="46">
        <v>0</v>
      </c>
      <c r="M39" s="46">
        <v>0</v>
      </c>
      <c r="N39" s="46">
        <f t="shared" si="9"/>
        <v>53</v>
      </c>
      <c r="O39" s="47">
        <f t="shared" si="2"/>
        <v>0.030600461893764433</v>
      </c>
      <c r="P39" s="9"/>
    </row>
    <row r="40" spans="1:16" ht="15">
      <c r="A40" s="12"/>
      <c r="B40" s="25">
        <v>369.9</v>
      </c>
      <c r="C40" s="20" t="s">
        <v>47</v>
      </c>
      <c r="D40" s="46">
        <v>20921</v>
      </c>
      <c r="E40" s="46">
        <v>0</v>
      </c>
      <c r="F40" s="46">
        <v>0</v>
      </c>
      <c r="G40" s="46">
        <v>0</v>
      </c>
      <c r="H40" s="46">
        <v>0</v>
      </c>
      <c r="I40" s="46">
        <v>17104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38025</v>
      </c>
      <c r="O40" s="47">
        <f t="shared" si="2"/>
        <v>21.954387990762125</v>
      </c>
      <c r="P40" s="9"/>
    </row>
    <row r="41" spans="1:16" ht="15.75">
      <c r="A41" s="29" t="s">
        <v>31</v>
      </c>
      <c r="B41" s="30"/>
      <c r="C41" s="31"/>
      <c r="D41" s="32">
        <f aca="true" t="shared" si="10" ref="D41:M41">SUM(D42:D43)</f>
        <v>755222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36000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791222</v>
      </c>
      <c r="O41" s="45">
        <f t="shared" si="2"/>
        <v>456.8256351039261</v>
      </c>
      <c r="P41" s="9"/>
    </row>
    <row r="42" spans="1:16" ht="15">
      <c r="A42" s="12"/>
      <c r="B42" s="25">
        <v>381</v>
      </c>
      <c r="C42" s="20" t="s">
        <v>48</v>
      </c>
      <c r="D42" s="46">
        <v>712800</v>
      </c>
      <c r="E42" s="46">
        <v>0</v>
      </c>
      <c r="F42" s="46">
        <v>0</v>
      </c>
      <c r="G42" s="46">
        <v>0</v>
      </c>
      <c r="H42" s="46">
        <v>0</v>
      </c>
      <c r="I42" s="46">
        <v>36000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748800</v>
      </c>
      <c r="O42" s="47">
        <f t="shared" si="2"/>
        <v>432.3325635103926</v>
      </c>
      <c r="P42" s="9"/>
    </row>
    <row r="43" spans="1:16" ht="15.75" thickBot="1">
      <c r="A43" s="12"/>
      <c r="B43" s="25">
        <v>384</v>
      </c>
      <c r="C43" s="20" t="s">
        <v>87</v>
      </c>
      <c r="D43" s="46">
        <v>42422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42422</v>
      </c>
      <c r="O43" s="47">
        <f t="shared" si="2"/>
        <v>24.493071593533486</v>
      </c>
      <c r="P43" s="9"/>
    </row>
    <row r="44" spans="1:119" ht="16.5" thickBot="1">
      <c r="A44" s="14" t="s">
        <v>40</v>
      </c>
      <c r="B44" s="23"/>
      <c r="C44" s="22"/>
      <c r="D44" s="15">
        <f aca="true" t="shared" si="11" ref="D44:M44">SUM(D5,D12,D14,D22,D31,D33,D41)</f>
        <v>1389274</v>
      </c>
      <c r="E44" s="15">
        <f t="shared" si="11"/>
        <v>654622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4007505</v>
      </c>
      <c r="J44" s="15">
        <f t="shared" si="11"/>
        <v>0</v>
      </c>
      <c r="K44" s="15">
        <f t="shared" si="11"/>
        <v>94866</v>
      </c>
      <c r="L44" s="15">
        <f t="shared" si="11"/>
        <v>0</v>
      </c>
      <c r="M44" s="15">
        <f t="shared" si="11"/>
        <v>0</v>
      </c>
      <c r="N44" s="15">
        <f>SUM(D44:M44)</f>
        <v>6146267</v>
      </c>
      <c r="O44" s="38">
        <f t="shared" si="2"/>
        <v>3548.653002309469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0" t="s">
        <v>88</v>
      </c>
      <c r="M46" s="50"/>
      <c r="N46" s="50"/>
      <c r="O46" s="43">
        <v>1732</v>
      </c>
    </row>
    <row r="47" spans="1:15" ht="1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5" ht="15.75" customHeight="1" thickBot="1">
      <c r="A48" s="54" t="s">
        <v>71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2023-01-06T21:25:26Z</cp:lastPrinted>
  <dcterms:created xsi:type="dcterms:W3CDTF">2000-08-31T21:26:31Z</dcterms:created>
  <dcterms:modified xsi:type="dcterms:W3CDTF">2023-01-09T15:51:32Z</dcterms:modified>
  <cp:category/>
  <cp:version/>
  <cp:contentType/>
  <cp:contentStatus/>
</cp:coreProperties>
</file>