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'2007'!$A$1:$O$26</definedName>
    <definedName name="_xlnm.Print_Area" localSheetId="14">'2008'!$A$1:$O$30</definedName>
    <definedName name="_xlnm.Print_Area" localSheetId="13">'2009'!$A$1:$O$28</definedName>
    <definedName name="_xlnm.Print_Area" localSheetId="12">'2010'!$A$1:$O$28</definedName>
    <definedName name="_xlnm.Print_Area" localSheetId="11">'2011'!$A$1:$O$28</definedName>
    <definedName name="_xlnm.Print_Area" localSheetId="10">'2012'!$A$1:$O$32</definedName>
    <definedName name="_xlnm.Print_Area" localSheetId="9">'2013'!$A$1:$O$32</definedName>
    <definedName name="_xlnm.Print_Area" localSheetId="8">'2014'!$A$1:$O$31</definedName>
    <definedName name="_xlnm.Print_Area" localSheetId="7">'2015'!$A$1:$O$31</definedName>
    <definedName name="_xlnm.Print_Area" localSheetId="6">'2016'!$A$1:$O$31</definedName>
    <definedName name="_xlnm.Print_Area" localSheetId="5">'2017'!$A$1:$O$31</definedName>
    <definedName name="_xlnm.Print_Area" localSheetId="4">'2018'!$A$1:$O$31</definedName>
    <definedName name="_xlnm.Print_Area" localSheetId="3">'2019'!$A$1:$O$31</definedName>
    <definedName name="_xlnm.Print_Area" localSheetId="2">'2020'!$A$1:$O$31</definedName>
    <definedName name="_xlnm.Print_Area" localSheetId="1">'2021'!$A$1:$P$31</definedName>
    <definedName name="_xlnm.Print_Area" localSheetId="0">'2022'!$A$1:$P$32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8" i="48" l="1"/>
  <c r="F28" i="48"/>
  <c r="G28" i="48"/>
  <c r="H28" i="48"/>
  <c r="I28" i="48"/>
  <c r="J28" i="48"/>
  <c r="K28" i="48"/>
  <c r="L28" i="48"/>
  <c r="M28" i="48"/>
  <c r="N28" i="48"/>
  <c r="D28" i="48"/>
  <c r="O27" i="48" l="1"/>
  <c r="P27" i="48" s="1"/>
  <c r="O26" i="48"/>
  <c r="P26" i="48" s="1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4" i="48" l="1"/>
  <c r="P24" i="48" s="1"/>
  <c r="O22" i="48"/>
  <c r="P22" i="48" s="1"/>
  <c r="O20" i="48"/>
  <c r="P20" i="48" s="1"/>
  <c r="O16" i="48"/>
  <c r="P16" i="48" s="1"/>
  <c r="O13" i="48"/>
  <c r="P13" i="48" s="1"/>
  <c r="O5" i="48"/>
  <c r="P5" i="48" s="1"/>
  <c r="M27" i="47"/>
  <c r="D27" i="47"/>
  <c r="O27" i="47" s="1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O24" i="47" s="1"/>
  <c r="P24" i="47" s="1"/>
  <c r="F24" i="47"/>
  <c r="E24" i="47"/>
  <c r="D24" i="47"/>
  <c r="O23" i="47"/>
  <c r="P23" i="47"/>
  <c r="N22" i="47"/>
  <c r="M22" i="47"/>
  <c r="L22" i="47"/>
  <c r="K22" i="47"/>
  <c r="J22" i="47"/>
  <c r="I22" i="47"/>
  <c r="H22" i="47"/>
  <c r="O22" i="47" s="1"/>
  <c r="P22" i="47" s="1"/>
  <c r="G22" i="47"/>
  <c r="F22" i="47"/>
  <c r="E22" i="47"/>
  <c r="D22" i="47"/>
  <c r="O21" i="47"/>
  <c r="P21" i="47" s="1"/>
  <c r="N20" i="47"/>
  <c r="M20" i="47"/>
  <c r="L20" i="47"/>
  <c r="K20" i="47"/>
  <c r="J20" i="47"/>
  <c r="I20" i="47"/>
  <c r="O20" i="47" s="1"/>
  <c r="P20" i="47" s="1"/>
  <c r="H20" i="47"/>
  <c r="G20" i="47"/>
  <c r="F20" i="47"/>
  <c r="E20" i="47"/>
  <c r="D20" i="47"/>
  <c r="O19" i="47"/>
  <c r="P19" i="47" s="1"/>
  <c r="O18" i="47"/>
  <c r="P18" i="47" s="1"/>
  <c r="O17" i="47"/>
  <c r="P17" i="47" s="1"/>
  <c r="N16" i="47"/>
  <c r="N27" i="47" s="1"/>
  <c r="M16" i="47"/>
  <c r="L16" i="47"/>
  <c r="K16" i="47"/>
  <c r="J16" i="47"/>
  <c r="I16" i="47"/>
  <c r="H16" i="47"/>
  <c r="G16" i="47"/>
  <c r="F16" i="47"/>
  <c r="E16" i="47"/>
  <c r="D16" i="47"/>
  <c r="O16" i="47" s="1"/>
  <c r="P16" i="47" s="1"/>
  <c r="O15" i="47"/>
  <c r="P15" i="47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O13" i="47" s="1"/>
  <c r="P13" i="47" s="1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L27" i="47" s="1"/>
  <c r="K5" i="47"/>
  <c r="K27" i="47" s="1"/>
  <c r="J5" i="47"/>
  <c r="J27" i="47" s="1"/>
  <c r="I5" i="47"/>
  <c r="I27" i="47" s="1"/>
  <c r="H5" i="47"/>
  <c r="H27" i="47" s="1"/>
  <c r="G5" i="47"/>
  <c r="G27" i="47" s="1"/>
  <c r="F5" i="47"/>
  <c r="F27" i="47" s="1"/>
  <c r="E5" i="47"/>
  <c r="E27" i="47" s="1"/>
  <c r="D5" i="47"/>
  <c r="D27" i="46"/>
  <c r="N26" i="46"/>
  <c r="O26" i="46" s="1"/>
  <c r="N25" i="46"/>
  <c r="O25" i="46" s="1"/>
  <c r="M24" i="46"/>
  <c r="L24" i="46"/>
  <c r="K24" i="46"/>
  <c r="J24" i="46"/>
  <c r="I24" i="46"/>
  <c r="H24" i="46"/>
  <c r="G24" i="46"/>
  <c r="F24" i="46"/>
  <c r="N24" i="46" s="1"/>
  <c r="O24" i="46" s="1"/>
  <c r="E24" i="46"/>
  <c r="D24" i="46"/>
  <c r="N23" i="46"/>
  <c r="O23" i="46" s="1"/>
  <c r="M22" i="46"/>
  <c r="L22" i="46"/>
  <c r="K22" i="46"/>
  <c r="J22" i="46"/>
  <c r="I22" i="46"/>
  <c r="H22" i="46"/>
  <c r="G22" i="46"/>
  <c r="F22" i="46"/>
  <c r="N22" i="46" s="1"/>
  <c r="O22" i="46" s="1"/>
  <c r="E22" i="46"/>
  <c r="D22" i="46"/>
  <c r="N21" i="46"/>
  <c r="O21" i="46" s="1"/>
  <c r="M20" i="46"/>
  <c r="L20" i="46"/>
  <c r="K20" i="46"/>
  <c r="J20" i="46"/>
  <c r="I20" i="46"/>
  <c r="H20" i="46"/>
  <c r="G20" i="46"/>
  <c r="F20" i="46"/>
  <c r="N20" i="46" s="1"/>
  <c r="O20" i="46" s="1"/>
  <c r="E20" i="46"/>
  <c r="D20" i="46"/>
  <c r="N19" i="46"/>
  <c r="O19" i="46" s="1"/>
  <c r="N18" i="46"/>
  <c r="O18" i="46" s="1"/>
  <c r="N17" i="46"/>
  <c r="O17" i="46" s="1"/>
  <c r="M16" i="46"/>
  <c r="L16" i="46"/>
  <c r="K16" i="46"/>
  <c r="J16" i="46"/>
  <c r="N16" i="46" s="1"/>
  <c r="O16" i="46" s="1"/>
  <c r="I16" i="46"/>
  <c r="H16" i="46"/>
  <c r="G16" i="46"/>
  <c r="F16" i="46"/>
  <c r="E16" i="46"/>
  <c r="D16" i="46"/>
  <c r="N15" i="46"/>
  <c r="O15" i="46" s="1"/>
  <c r="N14" i="46"/>
  <c r="O14" i="46"/>
  <c r="M13" i="46"/>
  <c r="L13" i="46"/>
  <c r="N13" i="46" s="1"/>
  <c r="O13" i="46" s="1"/>
  <c r="K13" i="46"/>
  <c r="J13" i="46"/>
  <c r="I13" i="46"/>
  <c r="H13" i="46"/>
  <c r="G13" i="46"/>
  <c r="F13" i="46"/>
  <c r="E13" i="46"/>
  <c r="D13" i="46"/>
  <c r="N12" i="46"/>
  <c r="O12" i="46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/>
  <c r="M5" i="46"/>
  <c r="M27" i="46" s="1"/>
  <c r="L5" i="46"/>
  <c r="L27" i="46" s="1"/>
  <c r="K5" i="46"/>
  <c r="K27" i="46" s="1"/>
  <c r="J5" i="46"/>
  <c r="J27" i="46" s="1"/>
  <c r="I5" i="46"/>
  <c r="I27" i="46" s="1"/>
  <c r="H5" i="46"/>
  <c r="H27" i="46" s="1"/>
  <c r="G5" i="46"/>
  <c r="G27" i="46" s="1"/>
  <c r="F5" i="46"/>
  <c r="F27" i="46" s="1"/>
  <c r="E5" i="46"/>
  <c r="E27" i="46" s="1"/>
  <c r="D5" i="46"/>
  <c r="H27" i="45"/>
  <c r="N26" i="45"/>
  <c r="O26" i="45" s="1"/>
  <c r="N25" i="45"/>
  <c r="O25" i="45"/>
  <c r="M24" i="45"/>
  <c r="L24" i="45"/>
  <c r="N24" i="45" s="1"/>
  <c r="O24" i="45" s="1"/>
  <c r="K24" i="45"/>
  <c r="J24" i="45"/>
  <c r="I24" i="45"/>
  <c r="H24" i="45"/>
  <c r="G24" i="45"/>
  <c r="F24" i="45"/>
  <c r="E24" i="45"/>
  <c r="D24" i="45"/>
  <c r="N23" i="45"/>
  <c r="O23" i="45"/>
  <c r="M22" i="45"/>
  <c r="L22" i="45"/>
  <c r="N22" i="45" s="1"/>
  <c r="O22" i="45" s="1"/>
  <c r="K22" i="45"/>
  <c r="J22" i="45"/>
  <c r="I22" i="45"/>
  <c r="H22" i="45"/>
  <c r="G22" i="45"/>
  <c r="F22" i="45"/>
  <c r="E22" i="45"/>
  <c r="D22" i="45"/>
  <c r="N21" i="45"/>
  <c r="O21" i="45"/>
  <c r="M20" i="45"/>
  <c r="L20" i="45"/>
  <c r="N20" i="45" s="1"/>
  <c r="O20" i="45" s="1"/>
  <c r="K20" i="45"/>
  <c r="J20" i="45"/>
  <c r="I20" i="45"/>
  <c r="H20" i="45"/>
  <c r="G20" i="45"/>
  <c r="F20" i="45"/>
  <c r="E20" i="45"/>
  <c r="D20" i="45"/>
  <c r="N19" i="45"/>
  <c r="O19" i="45"/>
  <c r="N18" i="45"/>
  <c r="O18" i="45"/>
  <c r="N17" i="45"/>
  <c r="O17" i="45" s="1"/>
  <c r="M16" i="45"/>
  <c r="L16" i="45"/>
  <c r="K16" i="45"/>
  <c r="J16" i="45"/>
  <c r="I16" i="45"/>
  <c r="H16" i="45"/>
  <c r="G16" i="45"/>
  <c r="F16" i="45"/>
  <c r="E16" i="45"/>
  <c r="D16" i="45"/>
  <c r="N16" i="45" s="1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F13" i="45"/>
  <c r="N13" i="45" s="1"/>
  <c r="O13" i="45" s="1"/>
  <c r="E13" i="45"/>
  <c r="D13" i="45"/>
  <c r="N12" i="45"/>
  <c r="O12" i="45" s="1"/>
  <c r="N11" i="45"/>
  <c r="O11" i="45" s="1"/>
  <c r="N10" i="45"/>
  <c r="O10" i="45" s="1"/>
  <c r="N9" i="45"/>
  <c r="O9" i="45"/>
  <c r="N8" i="45"/>
  <c r="O8" i="45"/>
  <c r="N7" i="45"/>
  <c r="O7" i="45" s="1"/>
  <c r="N6" i="45"/>
  <c r="O6" i="45" s="1"/>
  <c r="M5" i="45"/>
  <c r="M27" i="45" s="1"/>
  <c r="L5" i="45"/>
  <c r="L27" i="45" s="1"/>
  <c r="K5" i="45"/>
  <c r="K27" i="45" s="1"/>
  <c r="J5" i="45"/>
  <c r="J27" i="45" s="1"/>
  <c r="I5" i="45"/>
  <c r="I27" i="45" s="1"/>
  <c r="H5" i="45"/>
  <c r="G5" i="45"/>
  <c r="G27" i="45" s="1"/>
  <c r="F5" i="45"/>
  <c r="N5" i="45" s="1"/>
  <c r="O5" i="45" s="1"/>
  <c r="E5" i="45"/>
  <c r="E27" i="45" s="1"/>
  <c r="D5" i="45"/>
  <c r="D27" i="45" s="1"/>
  <c r="D27" i="44"/>
  <c r="N26" i="44"/>
  <c r="O26" i="44" s="1"/>
  <c r="N25" i="44"/>
  <c r="O25" i="44" s="1"/>
  <c r="M24" i="44"/>
  <c r="L24" i="44"/>
  <c r="K24" i="44"/>
  <c r="J24" i="44"/>
  <c r="I24" i="44"/>
  <c r="H24" i="44"/>
  <c r="G24" i="44"/>
  <c r="F24" i="44"/>
  <c r="N24" i="44" s="1"/>
  <c r="O24" i="44" s="1"/>
  <c r="E24" i="44"/>
  <c r="D24" i="44"/>
  <c r="N23" i="44"/>
  <c r="O23" i="44" s="1"/>
  <c r="M22" i="44"/>
  <c r="L22" i="44"/>
  <c r="K22" i="44"/>
  <c r="J22" i="44"/>
  <c r="I22" i="44"/>
  <c r="H22" i="44"/>
  <c r="G22" i="44"/>
  <c r="F22" i="44"/>
  <c r="N22" i="44" s="1"/>
  <c r="O22" i="44" s="1"/>
  <c r="E22" i="44"/>
  <c r="D22" i="44"/>
  <c r="N21" i="44"/>
  <c r="O21" i="44" s="1"/>
  <c r="M20" i="44"/>
  <c r="L20" i="44"/>
  <c r="K20" i="44"/>
  <c r="J20" i="44"/>
  <c r="I20" i="44"/>
  <c r="H20" i="44"/>
  <c r="G20" i="44"/>
  <c r="F20" i="44"/>
  <c r="N20" i="44" s="1"/>
  <c r="O20" i="44" s="1"/>
  <c r="E20" i="44"/>
  <c r="D20" i="44"/>
  <c r="N19" i="44"/>
  <c r="O19" i="44" s="1"/>
  <c r="N18" i="44"/>
  <c r="O18" i="44" s="1"/>
  <c r="N17" i="44"/>
  <c r="O17" i="44" s="1"/>
  <c r="M16" i="44"/>
  <c r="L16" i="44"/>
  <c r="K16" i="44"/>
  <c r="J16" i="44"/>
  <c r="N16" i="44" s="1"/>
  <c r="O16" i="44" s="1"/>
  <c r="I16" i="44"/>
  <c r="H16" i="44"/>
  <c r="G16" i="44"/>
  <c r="F16" i="44"/>
  <c r="E16" i="44"/>
  <c r="D16" i="44"/>
  <c r="N15" i="44"/>
  <c r="O15" i="44" s="1"/>
  <c r="N14" i="44"/>
  <c r="O14" i="44"/>
  <c r="M13" i="44"/>
  <c r="L13" i="44"/>
  <c r="N13" i="44" s="1"/>
  <c r="O13" i="44" s="1"/>
  <c r="K13" i="44"/>
  <c r="J13" i="44"/>
  <c r="I13" i="44"/>
  <c r="H13" i="44"/>
  <c r="G13" i="44"/>
  <c r="F13" i="44"/>
  <c r="E13" i="44"/>
  <c r="D13" i="44"/>
  <c r="N12" i="44"/>
  <c r="O12" i="44"/>
  <c r="N11" i="44"/>
  <c r="O11" i="44"/>
  <c r="N10" i="44"/>
  <c r="O10" i="44" s="1"/>
  <c r="N9" i="44"/>
  <c r="O9" i="44" s="1"/>
  <c r="N8" i="44"/>
  <c r="O8" i="44" s="1"/>
  <c r="N7" i="44"/>
  <c r="O7" i="44" s="1"/>
  <c r="N6" i="44"/>
  <c r="O6" i="44"/>
  <c r="M5" i="44"/>
  <c r="M27" i="44" s="1"/>
  <c r="L5" i="44"/>
  <c r="N5" i="44" s="1"/>
  <c r="O5" i="44" s="1"/>
  <c r="K5" i="44"/>
  <c r="K27" i="44" s="1"/>
  <c r="J5" i="44"/>
  <c r="J27" i="44" s="1"/>
  <c r="I5" i="44"/>
  <c r="I27" i="44" s="1"/>
  <c r="H5" i="44"/>
  <c r="H27" i="44" s="1"/>
  <c r="G5" i="44"/>
  <c r="G27" i="44" s="1"/>
  <c r="F5" i="44"/>
  <c r="F27" i="44" s="1"/>
  <c r="E5" i="44"/>
  <c r="E27" i="44" s="1"/>
  <c r="D5" i="44"/>
  <c r="H27" i="43"/>
  <c r="N26" i="43"/>
  <c r="O26" i="43" s="1"/>
  <c r="N25" i="43"/>
  <c r="O25" i="43"/>
  <c r="M24" i="43"/>
  <c r="L24" i="43"/>
  <c r="N24" i="43" s="1"/>
  <c r="O24" i="43" s="1"/>
  <c r="K24" i="43"/>
  <c r="J24" i="43"/>
  <c r="I24" i="43"/>
  <c r="H24" i="43"/>
  <c r="G24" i="43"/>
  <c r="F24" i="43"/>
  <c r="E24" i="43"/>
  <c r="D24" i="43"/>
  <c r="N23" i="43"/>
  <c r="O23" i="43"/>
  <c r="M22" i="43"/>
  <c r="L22" i="43"/>
  <c r="N22" i="43" s="1"/>
  <c r="O22" i="43" s="1"/>
  <c r="K22" i="43"/>
  <c r="J22" i="43"/>
  <c r="I22" i="43"/>
  <c r="H22" i="43"/>
  <c r="G22" i="43"/>
  <c r="F22" i="43"/>
  <c r="E22" i="43"/>
  <c r="D22" i="43"/>
  <c r="N21" i="43"/>
  <c r="O21" i="43"/>
  <c r="M20" i="43"/>
  <c r="L20" i="43"/>
  <c r="N20" i="43" s="1"/>
  <c r="O20" i="43" s="1"/>
  <c r="K20" i="43"/>
  <c r="J20" i="43"/>
  <c r="I20" i="43"/>
  <c r="H20" i="43"/>
  <c r="G20" i="43"/>
  <c r="F20" i="43"/>
  <c r="E20" i="43"/>
  <c r="D20" i="43"/>
  <c r="N19" i="43"/>
  <c r="O19" i="43"/>
  <c r="N18" i="43"/>
  <c r="O18" i="43"/>
  <c r="N17" i="43"/>
  <c r="O17" i="43" s="1"/>
  <c r="M16" i="43"/>
  <c r="L16" i="43"/>
  <c r="K16" i="43"/>
  <c r="J16" i="43"/>
  <c r="I16" i="43"/>
  <c r="H16" i="43"/>
  <c r="G16" i="43"/>
  <c r="F16" i="43"/>
  <c r="E16" i="43"/>
  <c r="D16" i="43"/>
  <c r="N16" i="43" s="1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N13" i="43" s="1"/>
  <c r="O13" i="43" s="1"/>
  <c r="E13" i="43"/>
  <c r="D13" i="43"/>
  <c r="N12" i="43"/>
  <c r="O12" i="43" s="1"/>
  <c r="N11" i="43"/>
  <c r="O11" i="43" s="1"/>
  <c r="N10" i="43"/>
  <c r="O10" i="43" s="1"/>
  <c r="N9" i="43"/>
  <c r="O9" i="43"/>
  <c r="N8" i="43"/>
  <c r="O8" i="43"/>
  <c r="N7" i="43"/>
  <c r="O7" i="43" s="1"/>
  <c r="N6" i="43"/>
  <c r="O6" i="43" s="1"/>
  <c r="M5" i="43"/>
  <c r="M27" i="43" s="1"/>
  <c r="L5" i="43"/>
  <c r="L27" i="43" s="1"/>
  <c r="K5" i="43"/>
  <c r="K27" i="43" s="1"/>
  <c r="J5" i="43"/>
  <c r="J27" i="43" s="1"/>
  <c r="I5" i="43"/>
  <c r="I27" i="43" s="1"/>
  <c r="H5" i="43"/>
  <c r="G5" i="43"/>
  <c r="G27" i="43" s="1"/>
  <c r="F5" i="43"/>
  <c r="N5" i="43" s="1"/>
  <c r="O5" i="43" s="1"/>
  <c r="E5" i="43"/>
  <c r="E27" i="43" s="1"/>
  <c r="D5" i="43"/>
  <c r="D27" i="43" s="1"/>
  <c r="D27" i="42"/>
  <c r="N26" i="42"/>
  <c r="O26" i="42" s="1"/>
  <c r="N25" i="42"/>
  <c r="O25" i="42" s="1"/>
  <c r="M24" i="42"/>
  <c r="L24" i="42"/>
  <c r="K24" i="42"/>
  <c r="J24" i="42"/>
  <c r="I24" i="42"/>
  <c r="H24" i="42"/>
  <c r="G24" i="42"/>
  <c r="F24" i="42"/>
  <c r="N24" i="42" s="1"/>
  <c r="O24" i="42" s="1"/>
  <c r="E24" i="42"/>
  <c r="D24" i="42"/>
  <c r="N23" i="42"/>
  <c r="O23" i="42" s="1"/>
  <c r="M22" i="42"/>
  <c r="L22" i="42"/>
  <c r="K22" i="42"/>
  <c r="J22" i="42"/>
  <c r="I22" i="42"/>
  <c r="H22" i="42"/>
  <c r="G22" i="42"/>
  <c r="F22" i="42"/>
  <c r="N22" i="42" s="1"/>
  <c r="O22" i="42" s="1"/>
  <c r="E22" i="42"/>
  <c r="D22" i="42"/>
  <c r="N21" i="42"/>
  <c r="O21" i="42" s="1"/>
  <c r="M20" i="42"/>
  <c r="L20" i="42"/>
  <c r="K20" i="42"/>
  <c r="J20" i="42"/>
  <c r="I20" i="42"/>
  <c r="H20" i="42"/>
  <c r="G20" i="42"/>
  <c r="F20" i="42"/>
  <c r="N20" i="42" s="1"/>
  <c r="O20" i="42" s="1"/>
  <c r="E20" i="42"/>
  <c r="D20" i="42"/>
  <c r="N19" i="42"/>
  <c r="O19" i="42" s="1"/>
  <c r="N18" i="42"/>
  <c r="O18" i="42" s="1"/>
  <c r="N17" i="42"/>
  <c r="O17" i="42" s="1"/>
  <c r="M16" i="42"/>
  <c r="L16" i="42"/>
  <c r="K16" i="42"/>
  <c r="J16" i="42"/>
  <c r="N16" i="42" s="1"/>
  <c r="O16" i="42" s="1"/>
  <c r="I16" i="42"/>
  <c r="H16" i="42"/>
  <c r="G16" i="42"/>
  <c r="F16" i="42"/>
  <c r="E16" i="42"/>
  <c r="D16" i="42"/>
  <c r="N15" i="42"/>
  <c r="O15" i="42" s="1"/>
  <c r="N14" i="42"/>
  <c r="O14" i="42"/>
  <c r="M13" i="42"/>
  <c r="L13" i="42"/>
  <c r="N13" i="42" s="1"/>
  <c r="O13" i="42" s="1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 s="1"/>
  <c r="N9" i="42"/>
  <c r="O9" i="42" s="1"/>
  <c r="N8" i="42"/>
  <c r="O8" i="42" s="1"/>
  <c r="N7" i="42"/>
  <c r="O7" i="42" s="1"/>
  <c r="N6" i="42"/>
  <c r="O6" i="42"/>
  <c r="M5" i="42"/>
  <c r="M27" i="42" s="1"/>
  <c r="L5" i="42"/>
  <c r="L27" i="42" s="1"/>
  <c r="K5" i="42"/>
  <c r="K27" i="42" s="1"/>
  <c r="J5" i="42"/>
  <c r="J27" i="42" s="1"/>
  <c r="I5" i="42"/>
  <c r="I27" i="42" s="1"/>
  <c r="H5" i="42"/>
  <c r="H27" i="42" s="1"/>
  <c r="G5" i="42"/>
  <c r="G27" i="42" s="1"/>
  <c r="F5" i="42"/>
  <c r="F27" i="42" s="1"/>
  <c r="E5" i="42"/>
  <c r="E27" i="42" s="1"/>
  <c r="D5" i="42"/>
  <c r="H27" i="41"/>
  <c r="N26" i="41"/>
  <c r="O26" i="41" s="1"/>
  <c r="N25" i="41"/>
  <c r="O25" i="41"/>
  <c r="M24" i="41"/>
  <c r="L24" i="41"/>
  <c r="N24" i="41" s="1"/>
  <c r="O24" i="41" s="1"/>
  <c r="K24" i="41"/>
  <c r="J24" i="41"/>
  <c r="I24" i="41"/>
  <c r="H24" i="41"/>
  <c r="G24" i="41"/>
  <c r="F24" i="41"/>
  <c r="E24" i="41"/>
  <c r="D24" i="41"/>
  <c r="N23" i="41"/>
  <c r="O23" i="41"/>
  <c r="M22" i="41"/>
  <c r="L22" i="41"/>
  <c r="N22" i="41" s="1"/>
  <c r="O22" i="41" s="1"/>
  <c r="K22" i="41"/>
  <c r="J22" i="41"/>
  <c r="I22" i="41"/>
  <c r="H22" i="41"/>
  <c r="G22" i="41"/>
  <c r="F22" i="41"/>
  <c r="E22" i="41"/>
  <c r="D22" i="41"/>
  <c r="N21" i="41"/>
  <c r="O21" i="41"/>
  <c r="M20" i="41"/>
  <c r="L20" i="41"/>
  <c r="N20" i="41" s="1"/>
  <c r="O20" i="41" s="1"/>
  <c r="K20" i="41"/>
  <c r="J20" i="41"/>
  <c r="I20" i="41"/>
  <c r="H20" i="41"/>
  <c r="G20" i="41"/>
  <c r="F20" i="41"/>
  <c r="E20" i="41"/>
  <c r="D20" i="41"/>
  <c r="N19" i="41"/>
  <c r="O19" i="41"/>
  <c r="N18" i="41"/>
  <c r="O18" i="4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6" i="41" s="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N13" i="41" s="1"/>
  <c r="O13" i="41" s="1"/>
  <c r="E13" i="41"/>
  <c r="D13" i="41"/>
  <c r="N12" i="41"/>
  <c r="O12" i="41" s="1"/>
  <c r="N11" i="41"/>
  <c r="O11" i="41" s="1"/>
  <c r="N10" i="41"/>
  <c r="O10" i="41" s="1"/>
  <c r="N9" i="41"/>
  <c r="O9" i="41"/>
  <c r="N8" i="41"/>
  <c r="O8" i="41"/>
  <c r="N7" i="41"/>
  <c r="O7" i="41" s="1"/>
  <c r="N6" i="41"/>
  <c r="O6" i="41" s="1"/>
  <c r="M5" i="41"/>
  <c r="M27" i="41" s="1"/>
  <c r="L5" i="41"/>
  <c r="L27" i="41" s="1"/>
  <c r="K5" i="41"/>
  <c r="K27" i="41" s="1"/>
  <c r="J5" i="41"/>
  <c r="J27" i="41" s="1"/>
  <c r="I5" i="41"/>
  <c r="I27" i="41" s="1"/>
  <c r="H5" i="41"/>
  <c r="G5" i="41"/>
  <c r="G27" i="41" s="1"/>
  <c r="F5" i="41"/>
  <c r="F27" i="41" s="1"/>
  <c r="E5" i="41"/>
  <c r="E27" i="41" s="1"/>
  <c r="D5" i="41"/>
  <c r="D27" i="41" s="1"/>
  <c r="N21" i="40"/>
  <c r="O21" i="40" s="1"/>
  <c r="M20" i="40"/>
  <c r="L20" i="40"/>
  <c r="K20" i="40"/>
  <c r="J20" i="40"/>
  <c r="I20" i="40"/>
  <c r="H20" i="40"/>
  <c r="G20" i="40"/>
  <c r="N20" i="40"/>
  <c r="O20" i="40" s="1"/>
  <c r="F20" i="40"/>
  <c r="E20" i="40"/>
  <c r="D20" i="40"/>
  <c r="N19" i="40"/>
  <c r="O19" i="40" s="1"/>
  <c r="M18" i="40"/>
  <c r="L18" i="40"/>
  <c r="K18" i="40"/>
  <c r="J18" i="40"/>
  <c r="I18" i="40"/>
  <c r="H18" i="40"/>
  <c r="H22" i="40" s="1"/>
  <c r="G18" i="40"/>
  <c r="F18" i="40"/>
  <c r="E18" i="40"/>
  <c r="D18" i="40"/>
  <c r="N18" i="40" s="1"/>
  <c r="O18" i="40" s="1"/>
  <c r="N17" i="40"/>
  <c r="O17" i="40" s="1"/>
  <c r="N16" i="40"/>
  <c r="O16" i="40"/>
  <c r="N15" i="40"/>
  <c r="O15" i="40"/>
  <c r="M14" i="40"/>
  <c r="L14" i="40"/>
  <c r="K14" i="40"/>
  <c r="J14" i="40"/>
  <c r="I14" i="40"/>
  <c r="H14" i="40"/>
  <c r="G14" i="40"/>
  <c r="F14" i="40"/>
  <c r="E14" i="40"/>
  <c r="D14" i="40"/>
  <c r="D22" i="40" s="1"/>
  <c r="N13" i="40"/>
  <c r="O13" i="40"/>
  <c r="N12" i="40"/>
  <c r="O12" i="40" s="1"/>
  <c r="N11" i="40"/>
  <c r="O11" i="40" s="1"/>
  <c r="M10" i="40"/>
  <c r="L10" i="40"/>
  <c r="K10" i="40"/>
  <c r="J10" i="40"/>
  <c r="I10" i="40"/>
  <c r="H10" i="40"/>
  <c r="N10" i="40" s="1"/>
  <c r="O10" i="40" s="1"/>
  <c r="G10" i="40"/>
  <c r="G22" i="40"/>
  <c r="F10" i="40"/>
  <c r="E10" i="40"/>
  <c r="D10" i="40"/>
  <c r="N9" i="40"/>
  <c r="O9" i="40" s="1"/>
  <c r="N8" i="40"/>
  <c r="O8" i="40" s="1"/>
  <c r="N7" i="40"/>
  <c r="O7" i="40" s="1"/>
  <c r="N6" i="40"/>
  <c r="O6" i="40" s="1"/>
  <c r="M5" i="40"/>
  <c r="M22" i="40" s="1"/>
  <c r="L5" i="40"/>
  <c r="L22" i="40" s="1"/>
  <c r="K5" i="40"/>
  <c r="J5" i="40"/>
  <c r="J22" i="40" s="1"/>
  <c r="I5" i="40"/>
  <c r="I22" i="40"/>
  <c r="H5" i="40"/>
  <c r="G5" i="40"/>
  <c r="F5" i="40"/>
  <c r="F22" i="40" s="1"/>
  <c r="E5" i="40"/>
  <c r="E22" i="40" s="1"/>
  <c r="D5" i="40"/>
  <c r="N26" i="39"/>
  <c r="O26" i="39" s="1"/>
  <c r="N25" i="39"/>
  <c r="O25" i="39"/>
  <c r="M24" i="39"/>
  <c r="L24" i="39"/>
  <c r="K24" i="39"/>
  <c r="J24" i="39"/>
  <c r="I24" i="39"/>
  <c r="H24" i="39"/>
  <c r="G24" i="39"/>
  <c r="F24" i="39"/>
  <c r="E24" i="39"/>
  <c r="D24" i="39"/>
  <c r="N24" i="39" s="1"/>
  <c r="O24" i="39" s="1"/>
  <c r="N23" i="39"/>
  <c r="O23" i="39"/>
  <c r="M22" i="39"/>
  <c r="L22" i="39"/>
  <c r="K22" i="39"/>
  <c r="J22" i="39"/>
  <c r="I22" i="39"/>
  <c r="H22" i="39"/>
  <c r="G22" i="39"/>
  <c r="F22" i="39"/>
  <c r="E22" i="39"/>
  <c r="D22" i="39"/>
  <c r="N22" i="39" s="1"/>
  <c r="O22" i="39" s="1"/>
  <c r="N21" i="39"/>
  <c r="O21" i="39" s="1"/>
  <c r="M20" i="39"/>
  <c r="L20" i="39"/>
  <c r="K20" i="39"/>
  <c r="J20" i="39"/>
  <c r="I20" i="39"/>
  <c r="H20" i="39"/>
  <c r="G20" i="39"/>
  <c r="F20" i="39"/>
  <c r="E20" i="39"/>
  <c r="D20" i="39"/>
  <c r="N20" i="39" s="1"/>
  <c r="O20" i="39" s="1"/>
  <c r="N19" i="39"/>
  <c r="O19" i="39" s="1"/>
  <c r="N18" i="39"/>
  <c r="O18" i="39" s="1"/>
  <c r="N17" i="39"/>
  <c r="O17" i="39" s="1"/>
  <c r="M16" i="39"/>
  <c r="L16" i="39"/>
  <c r="K16" i="39"/>
  <c r="J16" i="39"/>
  <c r="J27" i="39" s="1"/>
  <c r="I16" i="39"/>
  <c r="H16" i="39"/>
  <c r="N16" i="39" s="1"/>
  <c r="O16" i="39" s="1"/>
  <c r="G16" i="39"/>
  <c r="F16" i="39"/>
  <c r="E16" i="39"/>
  <c r="D16" i="39"/>
  <c r="N15" i="39"/>
  <c r="O15" i="39" s="1"/>
  <c r="N14" i="39"/>
  <c r="O14" i="39"/>
  <c r="M13" i="39"/>
  <c r="L13" i="39"/>
  <c r="N13" i="39" s="1"/>
  <c r="O13" i="39" s="1"/>
  <c r="K13" i="39"/>
  <c r="J13" i="39"/>
  <c r="I13" i="39"/>
  <c r="H13" i="39"/>
  <c r="G13" i="39"/>
  <c r="F13" i="39"/>
  <c r="E13" i="39"/>
  <c r="D13" i="39"/>
  <c r="N12" i="39"/>
  <c r="O12" i="39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/>
  <c r="M5" i="39"/>
  <c r="L5" i="39"/>
  <c r="L27" i="39" s="1"/>
  <c r="K5" i="39"/>
  <c r="K27" i="39" s="1"/>
  <c r="J5" i="39"/>
  <c r="I5" i="39"/>
  <c r="H5" i="39"/>
  <c r="G5" i="39"/>
  <c r="G27" i="39"/>
  <c r="F5" i="39"/>
  <c r="F27" i="39" s="1"/>
  <c r="E5" i="39"/>
  <c r="N5" i="39" s="1"/>
  <c r="O5" i="39" s="1"/>
  <c r="D5" i="39"/>
  <c r="D27" i="39" s="1"/>
  <c r="N25" i="38"/>
  <c r="O25" i="38" s="1"/>
  <c r="M24" i="38"/>
  <c r="L24" i="38"/>
  <c r="K24" i="38"/>
  <c r="J24" i="38"/>
  <c r="I24" i="38"/>
  <c r="H24" i="38"/>
  <c r="G24" i="38"/>
  <c r="F24" i="38"/>
  <c r="N24" i="38" s="1"/>
  <c r="O24" i="38" s="1"/>
  <c r="E24" i="38"/>
  <c r="D24" i="38"/>
  <c r="N23" i="38"/>
  <c r="O23" i="38" s="1"/>
  <c r="M22" i="38"/>
  <c r="L22" i="38"/>
  <c r="K22" i="38"/>
  <c r="J22" i="38"/>
  <c r="I22" i="38"/>
  <c r="H22" i="38"/>
  <c r="N22" i="38" s="1"/>
  <c r="O22" i="38" s="1"/>
  <c r="G22" i="38"/>
  <c r="F22" i="38"/>
  <c r="E22" i="38"/>
  <c r="D22" i="38"/>
  <c r="N21" i="38"/>
  <c r="O21" i="38" s="1"/>
  <c r="M20" i="38"/>
  <c r="L20" i="38"/>
  <c r="K20" i="38"/>
  <c r="J20" i="38"/>
  <c r="N20" i="38" s="1"/>
  <c r="O20" i="38" s="1"/>
  <c r="I20" i="38"/>
  <c r="H20" i="38"/>
  <c r="G20" i="38"/>
  <c r="F20" i="38"/>
  <c r="E20" i="38"/>
  <c r="D20" i="38"/>
  <c r="N19" i="38"/>
  <c r="O19" i="38"/>
  <c r="N18" i="38"/>
  <c r="O18" i="38"/>
  <c r="N17" i="38"/>
  <c r="O17" i="38" s="1"/>
  <c r="N16" i="38"/>
  <c r="O16" i="38" s="1"/>
  <c r="M15" i="38"/>
  <c r="L15" i="38"/>
  <c r="K15" i="38"/>
  <c r="J15" i="38"/>
  <c r="I15" i="38"/>
  <c r="H15" i="38"/>
  <c r="H26" i="38" s="1"/>
  <c r="G15" i="38"/>
  <c r="F15" i="38"/>
  <c r="N15" i="38" s="1"/>
  <c r="O15" i="38" s="1"/>
  <c r="E15" i="38"/>
  <c r="D15" i="38"/>
  <c r="N14" i="38"/>
  <c r="O14" i="38" s="1"/>
  <c r="N13" i="38"/>
  <c r="O13" i="38" s="1"/>
  <c r="N12" i="38"/>
  <c r="O12" i="38" s="1"/>
  <c r="M11" i="38"/>
  <c r="L11" i="38"/>
  <c r="L26" i="38" s="1"/>
  <c r="K11" i="38"/>
  <c r="J11" i="38"/>
  <c r="N11" i="38" s="1"/>
  <c r="O11" i="38" s="1"/>
  <c r="I11" i="38"/>
  <c r="H11" i="38"/>
  <c r="G11" i="38"/>
  <c r="F11" i="38"/>
  <c r="E11" i="38"/>
  <c r="D11" i="38"/>
  <c r="N10" i="38"/>
  <c r="O10" i="38"/>
  <c r="N9" i="38"/>
  <c r="O9" i="38"/>
  <c r="N8" i="38"/>
  <c r="O8" i="38" s="1"/>
  <c r="N7" i="38"/>
  <c r="O7" i="38" s="1"/>
  <c r="N6" i="38"/>
  <c r="O6" i="38" s="1"/>
  <c r="M5" i="38"/>
  <c r="L5" i="38"/>
  <c r="K5" i="38"/>
  <c r="N5" i="38" s="1"/>
  <c r="O5" i="38" s="1"/>
  <c r="J5" i="38"/>
  <c r="J26" i="38"/>
  <c r="I5" i="38"/>
  <c r="H5" i="38"/>
  <c r="G5" i="38"/>
  <c r="F5" i="38"/>
  <c r="E5" i="38"/>
  <c r="E26" i="38"/>
  <c r="D5" i="38"/>
  <c r="N27" i="37"/>
  <c r="O27" i="37"/>
  <c r="N26" i="37"/>
  <c r="O26" i="37"/>
  <c r="N25" i="37"/>
  <c r="O25" i="37" s="1"/>
  <c r="M24" i="37"/>
  <c r="L24" i="37"/>
  <c r="K24" i="37"/>
  <c r="J24" i="37"/>
  <c r="I24" i="37"/>
  <c r="H24" i="37"/>
  <c r="G24" i="37"/>
  <c r="F24" i="37"/>
  <c r="E24" i="37"/>
  <c r="N24" i="37"/>
  <c r="O24" i="37" s="1"/>
  <c r="D24" i="37"/>
  <c r="N23" i="37"/>
  <c r="O23" i="37" s="1"/>
  <c r="M22" i="37"/>
  <c r="L22" i="37"/>
  <c r="K22" i="37"/>
  <c r="J22" i="37"/>
  <c r="I22" i="37"/>
  <c r="H22" i="37"/>
  <c r="G22" i="37"/>
  <c r="F22" i="37"/>
  <c r="N22" i="37" s="1"/>
  <c r="O22" i="37" s="1"/>
  <c r="E22" i="37"/>
  <c r="D22" i="37"/>
  <c r="N21" i="37"/>
  <c r="O21" i="37" s="1"/>
  <c r="M20" i="37"/>
  <c r="L20" i="37"/>
  <c r="K20" i="37"/>
  <c r="J20" i="37"/>
  <c r="I20" i="37"/>
  <c r="H20" i="37"/>
  <c r="G20" i="37"/>
  <c r="F20" i="37"/>
  <c r="E20" i="37"/>
  <c r="N20" i="37" s="1"/>
  <c r="O20" i="37" s="1"/>
  <c r="D20" i="37"/>
  <c r="N19" i="37"/>
  <c r="O19" i="37" s="1"/>
  <c r="N18" i="37"/>
  <c r="O18" i="37"/>
  <c r="N17" i="37"/>
  <c r="O17" i="37"/>
  <c r="M16" i="37"/>
  <c r="L16" i="37"/>
  <c r="K16" i="37"/>
  <c r="J16" i="37"/>
  <c r="I16" i="37"/>
  <c r="H16" i="37"/>
  <c r="G16" i="37"/>
  <c r="F16" i="37"/>
  <c r="E16" i="37"/>
  <c r="D16" i="37"/>
  <c r="N16" i="37" s="1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F13" i="37"/>
  <c r="N13" i="37" s="1"/>
  <c r="O13" i="37" s="1"/>
  <c r="E13" i="37"/>
  <c r="D13" i="37"/>
  <c r="N12" i="37"/>
  <c r="O12" i="37" s="1"/>
  <c r="N11" i="37"/>
  <c r="O11" i="37" s="1"/>
  <c r="N10" i="37"/>
  <c r="O10" i="37" s="1"/>
  <c r="N9" i="37"/>
  <c r="O9" i="37"/>
  <c r="N8" i="37"/>
  <c r="O8" i="37"/>
  <c r="N7" i="37"/>
  <c r="O7" i="37" s="1"/>
  <c r="N6" i="37"/>
  <c r="O6" i="37" s="1"/>
  <c r="M5" i="37"/>
  <c r="L5" i="37"/>
  <c r="L28" i="37"/>
  <c r="K5" i="37"/>
  <c r="J5" i="37"/>
  <c r="J28" i="37"/>
  <c r="I5" i="37"/>
  <c r="H5" i="37"/>
  <c r="N5" i="37" s="1"/>
  <c r="O5" i="37" s="1"/>
  <c r="G5" i="37"/>
  <c r="F5" i="37"/>
  <c r="E5" i="37"/>
  <c r="D5" i="37"/>
  <c r="N27" i="36"/>
  <c r="O27" i="36" s="1"/>
  <c r="N26" i="36"/>
  <c r="O26" i="36" s="1"/>
  <c r="M25" i="36"/>
  <c r="L25" i="36"/>
  <c r="K25" i="36"/>
  <c r="N25" i="36" s="1"/>
  <c r="O25" i="36" s="1"/>
  <c r="J25" i="36"/>
  <c r="I25" i="36"/>
  <c r="H25" i="36"/>
  <c r="G25" i="36"/>
  <c r="F25" i="36"/>
  <c r="E25" i="36"/>
  <c r="D25" i="36"/>
  <c r="N24" i="36"/>
  <c r="O24" i="36" s="1"/>
  <c r="M23" i="36"/>
  <c r="N23" i="36" s="1"/>
  <c r="O23" i="36" s="1"/>
  <c r="L23" i="36"/>
  <c r="K23" i="36"/>
  <c r="J23" i="36"/>
  <c r="I23" i="36"/>
  <c r="H23" i="36"/>
  <c r="G23" i="36"/>
  <c r="F23" i="36"/>
  <c r="E23" i="36"/>
  <c r="D23" i="36"/>
  <c r="N22" i="36"/>
  <c r="O22" i="36" s="1"/>
  <c r="M21" i="36"/>
  <c r="L21" i="36"/>
  <c r="K21" i="36"/>
  <c r="J21" i="36"/>
  <c r="I21" i="36"/>
  <c r="H21" i="36"/>
  <c r="G21" i="36"/>
  <c r="F21" i="36"/>
  <c r="E21" i="36"/>
  <c r="E28" i="36" s="1"/>
  <c r="D21" i="36"/>
  <c r="N21" i="36"/>
  <c r="O21" i="36" s="1"/>
  <c r="N20" i="36"/>
  <c r="O20" i="36" s="1"/>
  <c r="N19" i="36"/>
  <c r="O19" i="36" s="1"/>
  <c r="N18" i="36"/>
  <c r="O18" i="36" s="1"/>
  <c r="M17" i="36"/>
  <c r="L17" i="36"/>
  <c r="K17" i="36"/>
  <c r="K28" i="36" s="1"/>
  <c r="J17" i="36"/>
  <c r="I17" i="36"/>
  <c r="N17" i="36" s="1"/>
  <c r="O17" i="36" s="1"/>
  <c r="H17" i="36"/>
  <c r="G17" i="36"/>
  <c r="F17" i="36"/>
  <c r="E17" i="36"/>
  <c r="D17" i="36"/>
  <c r="N16" i="36"/>
  <c r="O16" i="36" s="1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M28" i="36" s="1"/>
  <c r="L5" i="36"/>
  <c r="K5" i="36"/>
  <c r="J5" i="36"/>
  <c r="I5" i="36"/>
  <c r="I28" i="36" s="1"/>
  <c r="H5" i="36"/>
  <c r="H28" i="36" s="1"/>
  <c r="G5" i="36"/>
  <c r="N5" i="36" s="1"/>
  <c r="O5" i="36" s="1"/>
  <c r="F5" i="36"/>
  <c r="F28" i="36" s="1"/>
  <c r="E5" i="36"/>
  <c r="D5" i="36"/>
  <c r="D28" i="36" s="1"/>
  <c r="N23" i="35"/>
  <c r="O23" i="35" s="1"/>
  <c r="M22" i="35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 s="1"/>
  <c r="M20" i="35"/>
  <c r="M24" i="35" s="1"/>
  <c r="L20" i="35"/>
  <c r="K20" i="35"/>
  <c r="N20" i="35" s="1"/>
  <c r="O20" i="35" s="1"/>
  <c r="J20" i="35"/>
  <c r="I20" i="35"/>
  <c r="H20" i="35"/>
  <c r="G20" i="35"/>
  <c r="F20" i="35"/>
  <c r="E20" i="35"/>
  <c r="D20" i="35"/>
  <c r="N19" i="35"/>
  <c r="O19" i="35" s="1"/>
  <c r="N18" i="35"/>
  <c r="O18" i="35" s="1"/>
  <c r="N17" i="35"/>
  <c r="O17" i="35" s="1"/>
  <c r="M16" i="35"/>
  <c r="L16" i="35"/>
  <c r="K16" i="35"/>
  <c r="J16" i="35"/>
  <c r="I16" i="35"/>
  <c r="H16" i="35"/>
  <c r="G16" i="35"/>
  <c r="G24" i="35" s="1"/>
  <c r="F16" i="35"/>
  <c r="E16" i="35"/>
  <c r="N16" i="35" s="1"/>
  <c r="O16" i="35" s="1"/>
  <c r="D16" i="35"/>
  <c r="N15" i="35"/>
  <c r="O15" i="35" s="1"/>
  <c r="N14" i="35"/>
  <c r="O14" i="35" s="1"/>
  <c r="N13" i="35"/>
  <c r="O13" i="35" s="1"/>
  <c r="M12" i="35"/>
  <c r="L12" i="35"/>
  <c r="K12" i="35"/>
  <c r="J12" i="35"/>
  <c r="I12" i="35"/>
  <c r="I24" i="35" s="1"/>
  <c r="H12" i="35"/>
  <c r="G12" i="35"/>
  <c r="F12" i="35"/>
  <c r="E12" i="35"/>
  <c r="D12" i="35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L24" i="35"/>
  <c r="K5" i="35"/>
  <c r="K24" i="35" s="1"/>
  <c r="J5" i="35"/>
  <c r="J24" i="35" s="1"/>
  <c r="I5" i="35"/>
  <c r="H5" i="35"/>
  <c r="G5" i="35"/>
  <c r="F5" i="35"/>
  <c r="E5" i="35"/>
  <c r="E24" i="35" s="1"/>
  <c r="D5" i="35"/>
  <c r="N23" i="34"/>
  <c r="O23" i="34" s="1"/>
  <c r="M22" i="34"/>
  <c r="M24" i="34" s="1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 s="1"/>
  <c r="M20" i="34"/>
  <c r="L20" i="34"/>
  <c r="K20" i="34"/>
  <c r="J20" i="34"/>
  <c r="I20" i="34"/>
  <c r="H20" i="34"/>
  <c r="G20" i="34"/>
  <c r="F20" i="34"/>
  <c r="E20" i="34"/>
  <c r="D20" i="34"/>
  <c r="D24" i="34" s="1"/>
  <c r="N19" i="34"/>
  <c r="O19" i="34" s="1"/>
  <c r="N18" i="34"/>
  <c r="O18" i="34" s="1"/>
  <c r="N17" i="34"/>
  <c r="O17" i="34" s="1"/>
  <c r="M16" i="34"/>
  <c r="L16" i="34"/>
  <c r="K16" i="34"/>
  <c r="N16" i="34" s="1"/>
  <c r="O16" i="34" s="1"/>
  <c r="J16" i="34"/>
  <c r="I16" i="34"/>
  <c r="H16" i="34"/>
  <c r="G16" i="34"/>
  <c r="F16" i="34"/>
  <c r="E16" i="34"/>
  <c r="D16" i="34"/>
  <c r="N15" i="34"/>
  <c r="O15" i="34"/>
  <c r="N14" i="34"/>
  <c r="O14" i="34" s="1"/>
  <c r="N13" i="34"/>
  <c r="O13" i="34" s="1"/>
  <c r="M12" i="34"/>
  <c r="L12" i="34"/>
  <c r="K12" i="34"/>
  <c r="J12" i="34"/>
  <c r="I12" i="34"/>
  <c r="H12" i="34"/>
  <c r="G12" i="34"/>
  <c r="F12" i="34"/>
  <c r="E12" i="34"/>
  <c r="E24" i="34" s="1"/>
  <c r="D12" i="34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L5" i="34"/>
  <c r="L24" i="34" s="1"/>
  <c r="K5" i="34"/>
  <c r="J5" i="34"/>
  <c r="J24" i="34" s="1"/>
  <c r="I5" i="34"/>
  <c r="I24" i="34" s="1"/>
  <c r="H5" i="34"/>
  <c r="H24" i="34"/>
  <c r="G5" i="34"/>
  <c r="F5" i="34"/>
  <c r="N5" i="34" s="1"/>
  <c r="O5" i="34" s="1"/>
  <c r="E5" i="34"/>
  <c r="D5" i="34"/>
  <c r="E22" i="33"/>
  <c r="F22" i="33"/>
  <c r="G22" i="33"/>
  <c r="H22" i="33"/>
  <c r="I22" i="33"/>
  <c r="J22" i="33"/>
  <c r="K22" i="33"/>
  <c r="L22" i="33"/>
  <c r="N22" i="33" s="1"/>
  <c r="O22" i="33" s="1"/>
  <c r="M22" i="33"/>
  <c r="E20" i="33"/>
  <c r="E24" i="33" s="1"/>
  <c r="F20" i="33"/>
  <c r="G20" i="33"/>
  <c r="H20" i="33"/>
  <c r="I20" i="33"/>
  <c r="J20" i="33"/>
  <c r="K20" i="33"/>
  <c r="L20" i="33"/>
  <c r="M20" i="33"/>
  <c r="E15" i="33"/>
  <c r="F15" i="33"/>
  <c r="F24" i="33" s="1"/>
  <c r="G15" i="33"/>
  <c r="H15" i="33"/>
  <c r="H24" i="33" s="1"/>
  <c r="I15" i="33"/>
  <c r="J15" i="33"/>
  <c r="K15" i="33"/>
  <c r="L15" i="33"/>
  <c r="M15" i="33"/>
  <c r="E11" i="33"/>
  <c r="F11" i="33"/>
  <c r="G11" i="33"/>
  <c r="H11" i="33"/>
  <c r="I11" i="33"/>
  <c r="J11" i="33"/>
  <c r="N11" i="33" s="1"/>
  <c r="O11" i="33" s="1"/>
  <c r="K11" i="33"/>
  <c r="L11" i="33"/>
  <c r="M11" i="33"/>
  <c r="E5" i="33"/>
  <c r="F5" i="33"/>
  <c r="G5" i="33"/>
  <c r="H5" i="33"/>
  <c r="I5" i="33"/>
  <c r="I24" i="33" s="1"/>
  <c r="J5" i="33"/>
  <c r="N5" i="33" s="1"/>
  <c r="O5" i="33" s="1"/>
  <c r="K5" i="33"/>
  <c r="K24" i="33" s="1"/>
  <c r="L5" i="33"/>
  <c r="L24" i="33" s="1"/>
  <c r="M5" i="33"/>
  <c r="M24" i="33"/>
  <c r="D22" i="33"/>
  <c r="D20" i="33"/>
  <c r="D15" i="33"/>
  <c r="N15" i="33" s="1"/>
  <c r="O15" i="33" s="1"/>
  <c r="D11" i="33"/>
  <c r="D5" i="33"/>
  <c r="N23" i="33"/>
  <c r="O23" i="33"/>
  <c r="N21" i="33"/>
  <c r="O21" i="33" s="1"/>
  <c r="N13" i="33"/>
  <c r="O13" i="33" s="1"/>
  <c r="N14" i="33"/>
  <c r="O14" i="33"/>
  <c r="N7" i="33"/>
  <c r="O7" i="33"/>
  <c r="N8" i="33"/>
  <c r="O8" i="33"/>
  <c r="N9" i="33"/>
  <c r="O9" i="33"/>
  <c r="N10" i="33"/>
  <c r="O10" i="33" s="1"/>
  <c r="N6" i="33"/>
  <c r="O6" i="33" s="1"/>
  <c r="N16" i="33"/>
  <c r="O16" i="33"/>
  <c r="N17" i="33"/>
  <c r="O17" i="33"/>
  <c r="N18" i="33"/>
  <c r="O18" i="33"/>
  <c r="N19" i="33"/>
  <c r="O19" i="33"/>
  <c r="N12" i="33"/>
  <c r="O12" i="33" s="1"/>
  <c r="G24" i="34"/>
  <c r="D28" i="37"/>
  <c r="F26" i="38"/>
  <c r="D26" i="38"/>
  <c r="D24" i="35"/>
  <c r="M28" i="37"/>
  <c r="I26" i="38"/>
  <c r="K22" i="40"/>
  <c r="G24" i="33"/>
  <c r="F24" i="34"/>
  <c r="F24" i="35"/>
  <c r="L28" i="36"/>
  <c r="E28" i="37"/>
  <c r="I28" i="37"/>
  <c r="M26" i="38"/>
  <c r="H24" i="35"/>
  <c r="J28" i="36"/>
  <c r="N13" i="36"/>
  <c r="O13" i="36" s="1"/>
  <c r="G28" i="37"/>
  <c r="K28" i="37"/>
  <c r="G26" i="38"/>
  <c r="E27" i="39"/>
  <c r="I27" i="39"/>
  <c r="M27" i="39"/>
  <c r="O28" i="48" l="1"/>
  <c r="P28" i="48" s="1"/>
  <c r="N27" i="39"/>
  <c r="O27" i="39" s="1"/>
  <c r="N27" i="44"/>
  <c r="O27" i="44" s="1"/>
  <c r="N27" i="45"/>
  <c r="O27" i="45" s="1"/>
  <c r="N24" i="35"/>
  <c r="O24" i="35" s="1"/>
  <c r="N27" i="42"/>
  <c r="O27" i="42" s="1"/>
  <c r="N22" i="40"/>
  <c r="O22" i="40" s="1"/>
  <c r="N28" i="36"/>
  <c r="O28" i="36" s="1"/>
  <c r="N27" i="41"/>
  <c r="O27" i="41" s="1"/>
  <c r="N27" i="46"/>
  <c r="O27" i="46" s="1"/>
  <c r="N20" i="33"/>
  <c r="O20" i="33" s="1"/>
  <c r="N5" i="42"/>
  <c r="O5" i="42" s="1"/>
  <c r="N5" i="35"/>
  <c r="O5" i="35" s="1"/>
  <c r="N5" i="40"/>
  <c r="O5" i="40" s="1"/>
  <c r="N20" i="34"/>
  <c r="O20" i="34" s="1"/>
  <c r="G28" i="36"/>
  <c r="H28" i="37"/>
  <c r="O5" i="47"/>
  <c r="P5" i="47" s="1"/>
  <c r="N5" i="41"/>
  <c r="O5" i="41" s="1"/>
  <c r="K26" i="38"/>
  <c r="N26" i="38" s="1"/>
  <c r="O26" i="38" s="1"/>
  <c r="F28" i="37"/>
  <c r="N28" i="37" s="1"/>
  <c r="O28" i="37" s="1"/>
  <c r="J24" i="33"/>
  <c r="F27" i="45"/>
  <c r="N14" i="40"/>
  <c r="O14" i="40" s="1"/>
  <c r="N5" i="46"/>
  <c r="O5" i="46" s="1"/>
  <c r="H27" i="39"/>
  <c r="N12" i="35"/>
  <c r="O12" i="35" s="1"/>
  <c r="D24" i="33"/>
  <c r="K24" i="34"/>
  <c r="N24" i="34" s="1"/>
  <c r="O24" i="34" s="1"/>
  <c r="L27" i="44"/>
  <c r="F27" i="43"/>
  <c r="N27" i="43" s="1"/>
  <c r="O27" i="43" s="1"/>
  <c r="N24" i="33" l="1"/>
  <c r="O24" i="33" s="1"/>
</calcChain>
</file>

<file path=xl/sharedStrings.xml><?xml version="1.0" encoding="utf-8"?>
<sst xmlns="http://schemas.openxmlformats.org/spreadsheetml/2006/main" count="678" uniqueCount="89">
  <si>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</si>
  <si>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</si>
  <si>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</si>
  <si>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</si>
  <si>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</si>
  <si>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</si>
  <si>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</si>
  <si>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</si>
  <si>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</si>
  <si>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</si>
  <si>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</si>
  <si>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</si>
  <si>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</si>
  <si>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</si>
  <si>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</si>
  <si>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</si>
  <si>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</si>
  <si>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</si>
  <si>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</si>
  <si>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</si>
  <si>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</si>
  <si>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</si>
  <si>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</si>
  <si>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</si>
  <si>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</si>
  <si>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</si>
  <si>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</si>
  <si>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Protective Inspections</t>
  </si>
  <si>
    <t>Physical Environment</t>
  </si>
  <si>
    <t>Water Utility Services</t>
  </si>
  <si>
    <t>Garbage / Solid Waste Control Services</t>
  </si>
  <si>
    <t>Conservation and Resource Management</t>
  </si>
  <si>
    <t>Other Physical Environment</t>
  </si>
  <si>
    <t>Transportation</t>
  </si>
  <si>
    <t>Mass Transit Systems</t>
  </si>
  <si>
    <t>Human Services</t>
  </si>
  <si>
    <t>Other Human Services</t>
  </si>
  <si>
    <t>2009 Municipal Population:</t>
  </si>
  <si>
    <t>Hillsboro Beach Expenditures Reported by Account Code and Fund Type</t>
  </si>
  <si>
    <t>Local Fiscal Year Ended September 30, 2010</t>
  </si>
  <si>
    <t>Pension Benefits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</si>
  <si>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</si>
  <si>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</si>
  <si>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</si>
  <si>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</si>
  <si>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</si>
  <si>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Debt Service Payments</t>
  </si>
  <si>
    <t>Other Uses and Non-Operating</t>
  </si>
  <si>
    <t>Inter-Fund Group Transfers Out</t>
  </si>
  <si>
    <t>Proprietary - Non-Operating Interest Expense</t>
  </si>
  <si>
    <t>2012 Municipal Population:</t>
  </si>
  <si>
    <t>Local Fiscal Year Ended September 30, 2013</t>
  </si>
  <si>
    <t>Extraordinary Items (Loss)</t>
  </si>
  <si>
    <t>2013 Municipal Population:</t>
  </si>
  <si>
    <t>Local Fiscal Year Ended September 30, 2008</t>
  </si>
  <si>
    <t>Culture / Recreation</t>
  </si>
  <si>
    <t>Special Events</t>
  </si>
  <si>
    <t>2008 Municipal Population:</t>
  </si>
  <si>
    <t>Local Fiscal Year Ended September 30, 2014</t>
  </si>
  <si>
    <t>Other General Government</t>
  </si>
  <si>
    <t>Garbage / Solid Waste</t>
  </si>
  <si>
    <t>Conservation / Resource Management</t>
  </si>
  <si>
    <t>Mass Transit</t>
  </si>
  <si>
    <t>Other Uses</t>
  </si>
  <si>
    <t>Interfund Transfers Out</t>
  </si>
  <si>
    <t>Non-Operating Interest Expense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</si>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</sst>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tabSelected="1" workbookViewId="0">
      <selection sqref="A1:XFD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83</v>
      </c>
      <c r="N4" s="32" t="s">
        <v>5</v>
      </c>
      <c r="O4" s="32" t="s">
        <v>84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1446677</v>
      </c>
      <c r="E5" s="24">
        <f>SUM(E6:E12)</f>
        <v>958192</v>
      </c>
      <c r="F5" s="24">
        <f>SUM(F6:F12)</f>
        <v>0</v>
      </c>
      <c r="G5" s="24">
        <f>SUM(G6:G12)</f>
        <v>0</v>
      </c>
      <c r="H5" s="24">
        <f>SUM(H6:H12)</f>
        <v>0</v>
      </c>
      <c r="I5" s="24">
        <f>SUM(I6:I12)</f>
        <v>175986</v>
      </c>
      <c r="J5" s="24">
        <f>SUM(J6:J12)</f>
        <v>0</v>
      </c>
      <c r="K5" s="24">
        <f>SUM(K6:K12)</f>
        <v>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2580855</v>
      </c>
      <c r="P5" s="30">
        <f>(O5/P$30)</f>
        <v>1302.804139323574</v>
      </c>
      <c r="Q5" s="6"/>
    </row>
    <row r="6" spans="1:134">
      <c r="A6" s="12"/>
      <c r="B6" s="42">
        <v>511</v>
      </c>
      <c r="C6" s="19" t="s">
        <v>19</v>
      </c>
      <c r="D6" s="43">
        <v>39749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39749</v>
      </c>
      <c r="P6" s="44">
        <f>(O6/P$30)</f>
        <v>20.065118626956082</v>
      </c>
      <c r="Q6" s="9"/>
    </row>
    <row r="7" spans="1:134">
      <c r="A7" s="12"/>
      <c r="B7" s="42">
        <v>513</v>
      </c>
      <c r="C7" s="19" t="s">
        <v>20</v>
      </c>
      <c r="D7" s="43">
        <v>550673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550673</v>
      </c>
      <c r="P7" s="44">
        <f>(O7/P$30)</f>
        <v>277.97728419989903</v>
      </c>
      <c r="Q7" s="9"/>
    </row>
    <row r="8" spans="1:134">
      <c r="A8" s="12"/>
      <c r="B8" s="42">
        <v>514</v>
      </c>
      <c r="C8" s="19" t="s">
        <v>21</v>
      </c>
      <c r="D8" s="43">
        <v>68804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68804</v>
      </c>
      <c r="P8" s="44">
        <f>(O8/P$30)</f>
        <v>34.731953558808684</v>
      </c>
      <c r="Q8" s="9"/>
    </row>
    <row r="9" spans="1:134">
      <c r="A9" s="12"/>
      <c r="B9" s="42">
        <v>515</v>
      </c>
      <c r="C9" s="19" t="s">
        <v>22</v>
      </c>
      <c r="D9" s="43">
        <v>0</v>
      </c>
      <c r="E9" s="43">
        <v>958192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958192</v>
      </c>
      <c r="P9" s="44">
        <f>(O9/P$30)</f>
        <v>483.69106511862697</v>
      </c>
      <c r="Q9" s="9"/>
    </row>
    <row r="10" spans="1:134">
      <c r="A10" s="12"/>
      <c r="B10" s="42">
        <v>517</v>
      </c>
      <c r="C10" s="19" t="s">
        <v>46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130012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130012</v>
      </c>
      <c r="P10" s="44">
        <f>(O10/P$30)</f>
        <v>65.62948006057546</v>
      </c>
      <c r="Q10" s="9"/>
    </row>
    <row r="11" spans="1:134">
      <c r="A11" s="12"/>
      <c r="B11" s="42">
        <v>518</v>
      </c>
      <c r="C11" s="19" t="s">
        <v>40</v>
      </c>
      <c r="D11" s="43">
        <v>485645</v>
      </c>
      <c r="E11" s="43">
        <v>0</v>
      </c>
      <c r="F11" s="43">
        <v>0</v>
      </c>
      <c r="G11" s="43">
        <v>0</v>
      </c>
      <c r="H11" s="43">
        <v>0</v>
      </c>
      <c r="I11" s="43">
        <v>45974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531619</v>
      </c>
      <c r="P11" s="44">
        <f>(O11/P$30)</f>
        <v>268.35890964159518</v>
      </c>
      <c r="Q11" s="9"/>
    </row>
    <row r="12" spans="1:134">
      <c r="A12" s="12"/>
      <c r="B12" s="42">
        <v>519</v>
      </c>
      <c r="C12" s="19" t="s">
        <v>23</v>
      </c>
      <c r="D12" s="43">
        <v>301806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301806</v>
      </c>
      <c r="P12" s="44">
        <f>(O12/P$30)</f>
        <v>152.35032811711258</v>
      </c>
      <c r="Q12" s="9"/>
    </row>
    <row r="13" spans="1:134" ht="15.75">
      <c r="A13" s="26" t="s">
        <v>24</v>
      </c>
      <c r="B13" s="27"/>
      <c r="C13" s="28"/>
      <c r="D13" s="29">
        <f>SUM(D14:D15)</f>
        <v>3703593</v>
      </c>
      <c r="E13" s="29">
        <f>SUM(E14:E15)</f>
        <v>130896</v>
      </c>
      <c r="F13" s="29">
        <f>SUM(F14:F15)</f>
        <v>0</v>
      </c>
      <c r="G13" s="29">
        <f>SUM(G14:G15)</f>
        <v>0</v>
      </c>
      <c r="H13" s="29">
        <f>SUM(H14:H15)</f>
        <v>0</v>
      </c>
      <c r="I13" s="29">
        <f>SUM(I14:I15)</f>
        <v>0</v>
      </c>
      <c r="J13" s="29">
        <f>SUM(J14:J15)</f>
        <v>0</v>
      </c>
      <c r="K13" s="29">
        <f>SUM(K14:K15)</f>
        <v>0</v>
      </c>
      <c r="L13" s="29">
        <f>SUM(L14:L15)</f>
        <v>0</v>
      </c>
      <c r="M13" s="29">
        <f>SUM(M14:M15)</f>
        <v>0</v>
      </c>
      <c r="N13" s="29">
        <f>SUM(N14:N15)</f>
        <v>0</v>
      </c>
      <c r="O13" s="40">
        <f>SUM(D13:N13)</f>
        <v>3834489</v>
      </c>
      <c r="P13" s="41">
        <f>(O13/P$30)</f>
        <v>1935.63301362948</v>
      </c>
      <c r="Q13" s="10"/>
    </row>
    <row r="14" spans="1:134">
      <c r="A14" s="12"/>
      <c r="B14" s="42">
        <v>521</v>
      </c>
      <c r="C14" s="19" t="s">
        <v>25</v>
      </c>
      <c r="D14" s="43">
        <v>2811263</v>
      </c>
      <c r="E14" s="43">
        <v>130896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2942159</v>
      </c>
      <c r="P14" s="44">
        <f>(O14/P$30)</f>
        <v>1485.1887935386169</v>
      </c>
      <c r="Q14" s="9"/>
    </row>
    <row r="15" spans="1:134">
      <c r="A15" s="12"/>
      <c r="B15" s="42">
        <v>522</v>
      </c>
      <c r="C15" s="19" t="s">
        <v>26</v>
      </c>
      <c r="D15" s="43">
        <v>892330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" si="1">SUM(D15:N15)</f>
        <v>892330</v>
      </c>
      <c r="P15" s="44">
        <f>(O15/P$30)</f>
        <v>450.44422009086321</v>
      </c>
      <c r="Q15" s="9"/>
    </row>
    <row r="16" spans="1:134" ht="15.75">
      <c r="A16" s="26" t="s">
        <v>28</v>
      </c>
      <c r="B16" s="27"/>
      <c r="C16" s="28"/>
      <c r="D16" s="29">
        <f>SUM(D17:D19)</f>
        <v>557296</v>
      </c>
      <c r="E16" s="29">
        <f>SUM(E17:E19)</f>
        <v>0</v>
      </c>
      <c r="F16" s="29">
        <f>SUM(F17:F19)</f>
        <v>0</v>
      </c>
      <c r="G16" s="29">
        <f>SUM(G17:G19)</f>
        <v>0</v>
      </c>
      <c r="H16" s="29">
        <f>SUM(H17:H19)</f>
        <v>0</v>
      </c>
      <c r="I16" s="29">
        <f>SUM(I17:I19)</f>
        <v>899045</v>
      </c>
      <c r="J16" s="29">
        <f>SUM(J17:J19)</f>
        <v>0</v>
      </c>
      <c r="K16" s="29">
        <f>SUM(K17:K19)</f>
        <v>0</v>
      </c>
      <c r="L16" s="29">
        <f>SUM(L17:L19)</f>
        <v>0</v>
      </c>
      <c r="M16" s="29">
        <f>SUM(M17:M19)</f>
        <v>0</v>
      </c>
      <c r="N16" s="29">
        <f>SUM(N17:N19)</f>
        <v>0</v>
      </c>
      <c r="O16" s="40">
        <f>SUM(D16:N16)</f>
        <v>1456341</v>
      </c>
      <c r="P16" s="41">
        <f>(O16/P$30)</f>
        <v>735.15446744068652</v>
      </c>
      <c r="Q16" s="10"/>
    </row>
    <row r="17" spans="1:120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899045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3" si="2">SUM(D17:N17)</f>
        <v>899045</v>
      </c>
      <c r="P17" s="44">
        <f>(O17/P$30)</f>
        <v>453.83392226148408</v>
      </c>
      <c r="Q17" s="9"/>
    </row>
    <row r="18" spans="1:120">
      <c r="A18" s="12"/>
      <c r="B18" s="42">
        <v>534</v>
      </c>
      <c r="C18" s="19" t="s">
        <v>30</v>
      </c>
      <c r="D18" s="43">
        <v>341782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341782</v>
      </c>
      <c r="P18" s="44">
        <f>(O18/P$30)</f>
        <v>172.53003533568904</v>
      </c>
      <c r="Q18" s="9"/>
    </row>
    <row r="19" spans="1:120">
      <c r="A19" s="12"/>
      <c r="B19" s="42">
        <v>537</v>
      </c>
      <c r="C19" s="19" t="s">
        <v>31</v>
      </c>
      <c r="D19" s="43">
        <v>215514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215514</v>
      </c>
      <c r="P19" s="44">
        <f>(O19/P$30)</f>
        <v>108.79050984351338</v>
      </c>
      <c r="Q19" s="9"/>
    </row>
    <row r="20" spans="1:120" ht="15.75">
      <c r="A20" s="26" t="s">
        <v>33</v>
      </c>
      <c r="B20" s="27"/>
      <c r="C20" s="28"/>
      <c r="D20" s="29">
        <f>SUM(D21:D21)</f>
        <v>82319</v>
      </c>
      <c r="E20" s="29">
        <f>SUM(E21:E21)</f>
        <v>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 t="shared" si="2"/>
        <v>82319</v>
      </c>
      <c r="P20" s="41">
        <f>(O20/P$30)</f>
        <v>41.554265522463403</v>
      </c>
      <c r="Q20" s="10"/>
    </row>
    <row r="21" spans="1:120">
      <c r="A21" s="12"/>
      <c r="B21" s="42">
        <v>544</v>
      </c>
      <c r="C21" s="19" t="s">
        <v>34</v>
      </c>
      <c r="D21" s="43">
        <v>82319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82319</v>
      </c>
      <c r="P21" s="44">
        <f>(O21/P$30)</f>
        <v>41.554265522463403</v>
      </c>
      <c r="Q21" s="9"/>
    </row>
    <row r="22" spans="1:120" ht="15.75">
      <c r="A22" s="26" t="s">
        <v>35</v>
      </c>
      <c r="B22" s="27"/>
      <c r="C22" s="28"/>
      <c r="D22" s="29">
        <f>SUM(D23:D23)</f>
        <v>6344</v>
      </c>
      <c r="E22" s="29">
        <f>SUM(E23:E23)</f>
        <v>0</v>
      </c>
      <c r="F22" s="29">
        <f>SUM(F23:F23)</f>
        <v>0</v>
      </c>
      <c r="G22" s="29">
        <f>SUM(G23:G23)</f>
        <v>0</v>
      </c>
      <c r="H22" s="29">
        <f>SUM(H23:H23)</f>
        <v>0</v>
      </c>
      <c r="I22" s="29">
        <f>SUM(I23:I23)</f>
        <v>0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SUM(N23:N23)</f>
        <v>0</v>
      </c>
      <c r="O22" s="29">
        <f t="shared" si="2"/>
        <v>6344</v>
      </c>
      <c r="P22" s="41">
        <f>(O22/P$30)</f>
        <v>3.2024230186774356</v>
      </c>
      <c r="Q22" s="10"/>
    </row>
    <row r="23" spans="1:120">
      <c r="A23" s="12"/>
      <c r="B23" s="42">
        <v>569</v>
      </c>
      <c r="C23" s="19" t="s">
        <v>36</v>
      </c>
      <c r="D23" s="43">
        <v>6344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6344</v>
      </c>
      <c r="P23" s="44">
        <f>(O23/P$30)</f>
        <v>3.2024230186774356</v>
      </c>
      <c r="Q23" s="9"/>
    </row>
    <row r="24" spans="1:120" ht="15.75">
      <c r="A24" s="26" t="s">
        <v>47</v>
      </c>
      <c r="B24" s="27"/>
      <c r="C24" s="28"/>
      <c r="D24" s="29">
        <f>SUM(D25:D27)</f>
        <v>76696</v>
      </c>
      <c r="E24" s="29">
        <f>SUM(E25:E27)</f>
        <v>0</v>
      </c>
      <c r="F24" s="29">
        <f>SUM(F25:F27)</f>
        <v>0</v>
      </c>
      <c r="G24" s="29">
        <f>SUM(G25:G27)</f>
        <v>0</v>
      </c>
      <c r="H24" s="29">
        <f>SUM(H25:H27)</f>
        <v>0</v>
      </c>
      <c r="I24" s="29">
        <f>SUM(I25:I27)</f>
        <v>510840</v>
      </c>
      <c r="J24" s="29">
        <f>SUM(J25:J27)</f>
        <v>0</v>
      </c>
      <c r="K24" s="29">
        <f>SUM(K25:K27)</f>
        <v>0</v>
      </c>
      <c r="L24" s="29">
        <f>SUM(L25:L27)</f>
        <v>0</v>
      </c>
      <c r="M24" s="29">
        <f>SUM(M25:M27)</f>
        <v>0</v>
      </c>
      <c r="N24" s="29">
        <f>SUM(N25:N27)</f>
        <v>0</v>
      </c>
      <c r="O24" s="29">
        <f>SUM(D24:N24)</f>
        <v>587536</v>
      </c>
      <c r="P24" s="41">
        <f>(O24/P$30)</f>
        <v>296.58556284704696</v>
      </c>
      <c r="Q24" s="9"/>
    </row>
    <row r="25" spans="1:120">
      <c r="A25" s="12"/>
      <c r="B25" s="42">
        <v>581</v>
      </c>
      <c r="C25" s="19" t="s">
        <v>85</v>
      </c>
      <c r="D25" s="43">
        <v>76696</v>
      </c>
      <c r="E25" s="43">
        <v>0</v>
      </c>
      <c r="F25" s="43">
        <v>0</v>
      </c>
      <c r="G25" s="43">
        <v>0</v>
      </c>
      <c r="H25" s="43">
        <v>0</v>
      </c>
      <c r="I25" s="43">
        <v>50000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126696</v>
      </c>
      <c r="P25" s="44">
        <f>(O25/P$30)</f>
        <v>63.955577990913682</v>
      </c>
      <c r="Q25" s="9"/>
    </row>
    <row r="26" spans="1:120">
      <c r="A26" s="12"/>
      <c r="B26" s="42">
        <v>591</v>
      </c>
      <c r="C26" s="19" t="s">
        <v>49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460521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ref="O26" si="3">SUM(D26:N26)</f>
        <v>460521</v>
      </c>
      <c r="P26" s="44">
        <f>(O26/P$30)</f>
        <v>232.46895507319536</v>
      </c>
      <c r="Q26" s="9"/>
    </row>
    <row r="27" spans="1:120" ht="15.75" thickBot="1">
      <c r="A27" s="12"/>
      <c r="B27" s="42">
        <v>592</v>
      </c>
      <c r="C27" s="19" t="s">
        <v>52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319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319</v>
      </c>
      <c r="P27" s="44">
        <f>(O27/P$30)</f>
        <v>0.16102978293791015</v>
      </c>
      <c r="Q27" s="9"/>
    </row>
    <row r="28" spans="1:120" ht="16.5" thickBot="1">
      <c r="A28" s="13" t="s">
        <v>10</v>
      </c>
      <c r="B28" s="21"/>
      <c r="C28" s="20"/>
      <c r="D28" s="14">
        <f>SUM(D5,D13,D16,D20,D22,D24)</f>
        <v>5872925</v>
      </c>
      <c r="E28" s="14">
        <f t="shared" ref="E28:N28" si="4">SUM(E5,E13,E16,E20,E22,E24)</f>
        <v>1089088</v>
      </c>
      <c r="F28" s="14">
        <f t="shared" si="4"/>
        <v>0</v>
      </c>
      <c r="G28" s="14">
        <f t="shared" si="4"/>
        <v>0</v>
      </c>
      <c r="H28" s="14">
        <f t="shared" si="4"/>
        <v>0</v>
      </c>
      <c r="I28" s="14">
        <f t="shared" si="4"/>
        <v>1585871</v>
      </c>
      <c r="J28" s="14">
        <f t="shared" si="4"/>
        <v>0</v>
      </c>
      <c r="K28" s="14">
        <f t="shared" si="4"/>
        <v>0</v>
      </c>
      <c r="L28" s="14">
        <f t="shared" si="4"/>
        <v>0</v>
      </c>
      <c r="M28" s="14">
        <f t="shared" si="4"/>
        <v>0</v>
      </c>
      <c r="N28" s="14">
        <f t="shared" si="4"/>
        <v>0</v>
      </c>
      <c r="O28" s="14">
        <f>SUM(D28:N28)</f>
        <v>8547884</v>
      </c>
      <c r="P28" s="35">
        <f>(O28/P$30)</f>
        <v>4314.9338717819282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0" t="s">
        <v>88</v>
      </c>
      <c r="N30" s="90"/>
      <c r="O30" s="90"/>
      <c r="P30" s="39">
        <v>1981</v>
      </c>
    </row>
    <row r="31" spans="1:120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</row>
    <row r="32" spans="1:120" ht="15.75" customHeight="1" thickBot="1">
      <c r="A32" s="94" t="s">
        <v>42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1617159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22922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1640081</v>
      </c>
      <c r="O5" s="30">
        <f t="shared" ref="O5:O28" si="1">(N5/O$30)</f>
        <v>870.06949602122017</v>
      </c>
      <c r="P5" s="6"/>
    </row>
    <row r="6" spans="1:133">
      <c r="A6" s="12"/>
      <c r="B6" s="42">
        <v>511</v>
      </c>
      <c r="C6" s="19" t="s">
        <v>19</v>
      </c>
      <c r="D6" s="43">
        <v>13689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13689</v>
      </c>
      <c r="O6" s="44">
        <f t="shared" si="1"/>
        <v>7.2620689655172415</v>
      </c>
      <c r="P6" s="9"/>
    </row>
    <row r="7" spans="1:133">
      <c r="A7" s="12"/>
      <c r="B7" s="42">
        <v>513</v>
      </c>
      <c r="C7" s="19" t="s">
        <v>20</v>
      </c>
      <c r="D7" s="43">
        <v>538667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538667</v>
      </c>
      <c r="O7" s="44">
        <f t="shared" si="1"/>
        <v>285.76498673740053</v>
      </c>
      <c r="P7" s="9"/>
    </row>
    <row r="8" spans="1:133">
      <c r="A8" s="12"/>
      <c r="B8" s="42">
        <v>514</v>
      </c>
      <c r="C8" s="19" t="s">
        <v>21</v>
      </c>
      <c r="D8" s="43">
        <v>53944</v>
      </c>
      <c r="E8" s="43">
        <v>0</v>
      </c>
      <c r="F8" s="43">
        <v>0</v>
      </c>
      <c r="G8" s="43">
        <v>0</v>
      </c>
      <c r="H8" s="43">
        <v>0</v>
      </c>
      <c r="I8" s="43">
        <v>2051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55995</v>
      </c>
      <c r="O8" s="44">
        <f t="shared" si="1"/>
        <v>29.705570291777189</v>
      </c>
      <c r="P8" s="9"/>
    </row>
    <row r="9" spans="1:133">
      <c r="A9" s="12"/>
      <c r="B9" s="42">
        <v>515</v>
      </c>
      <c r="C9" s="19" t="s">
        <v>22</v>
      </c>
      <c r="D9" s="43">
        <v>37006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37006</v>
      </c>
      <c r="O9" s="44">
        <f t="shared" si="1"/>
        <v>19.631830238726792</v>
      </c>
      <c r="P9" s="9"/>
    </row>
    <row r="10" spans="1:133">
      <c r="A10" s="12"/>
      <c r="B10" s="42">
        <v>517</v>
      </c>
      <c r="C10" s="19" t="s">
        <v>46</v>
      </c>
      <c r="D10" s="43">
        <v>695962</v>
      </c>
      <c r="E10" s="43">
        <v>0</v>
      </c>
      <c r="F10" s="43">
        <v>0</v>
      </c>
      <c r="G10" s="43">
        <v>0</v>
      </c>
      <c r="H10" s="43">
        <v>0</v>
      </c>
      <c r="I10" s="43">
        <v>3205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699167</v>
      </c>
      <c r="O10" s="44">
        <f t="shared" si="1"/>
        <v>370.91087533156497</v>
      </c>
      <c r="P10" s="9"/>
    </row>
    <row r="11" spans="1:133">
      <c r="A11" s="12"/>
      <c r="B11" s="42">
        <v>518</v>
      </c>
      <c r="C11" s="19" t="s">
        <v>40</v>
      </c>
      <c r="D11" s="43">
        <v>195521</v>
      </c>
      <c r="E11" s="43">
        <v>0</v>
      </c>
      <c r="F11" s="43">
        <v>0</v>
      </c>
      <c r="G11" s="43">
        <v>0</v>
      </c>
      <c r="H11" s="43">
        <v>0</v>
      </c>
      <c r="I11" s="43">
        <v>17666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213187</v>
      </c>
      <c r="O11" s="44">
        <f t="shared" si="1"/>
        <v>113.09655172413792</v>
      </c>
      <c r="P11" s="9"/>
    </row>
    <row r="12" spans="1:133">
      <c r="A12" s="12"/>
      <c r="B12" s="42">
        <v>519</v>
      </c>
      <c r="C12" s="19" t="s">
        <v>23</v>
      </c>
      <c r="D12" s="43">
        <v>82370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82370</v>
      </c>
      <c r="O12" s="44">
        <f t="shared" si="1"/>
        <v>43.697612732095493</v>
      </c>
      <c r="P12" s="9"/>
    </row>
    <row r="13" spans="1:133" ht="15.75">
      <c r="A13" s="26" t="s">
        <v>24</v>
      </c>
      <c r="B13" s="27"/>
      <c r="C13" s="28"/>
      <c r="D13" s="29">
        <f t="shared" ref="D13:M13" si="3">SUM(D14:D15)</f>
        <v>2761481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2761481</v>
      </c>
      <c r="O13" s="41">
        <f t="shared" si="1"/>
        <v>1464.9766578249337</v>
      </c>
      <c r="P13" s="10"/>
    </row>
    <row r="14" spans="1:133">
      <c r="A14" s="12"/>
      <c r="B14" s="42">
        <v>521</v>
      </c>
      <c r="C14" s="19" t="s">
        <v>25</v>
      </c>
      <c r="D14" s="43">
        <v>2123707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2123707</v>
      </c>
      <c r="O14" s="44">
        <f t="shared" si="1"/>
        <v>1126.6350132625994</v>
      </c>
      <c r="P14" s="9"/>
    </row>
    <row r="15" spans="1:133">
      <c r="A15" s="12"/>
      <c r="B15" s="42">
        <v>522</v>
      </c>
      <c r="C15" s="19" t="s">
        <v>26</v>
      </c>
      <c r="D15" s="43">
        <v>637774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637774</v>
      </c>
      <c r="O15" s="44">
        <f t="shared" si="1"/>
        <v>338.34164456233424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SUM(D17:D19)</f>
        <v>450186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794352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1244538</v>
      </c>
      <c r="O16" s="41">
        <f t="shared" si="1"/>
        <v>660.23236074270562</v>
      </c>
      <c r="P16" s="10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794352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794352</v>
      </c>
      <c r="O17" s="44">
        <f t="shared" si="1"/>
        <v>421.40689655172412</v>
      </c>
      <c r="P17" s="9"/>
    </row>
    <row r="18" spans="1:119">
      <c r="A18" s="12"/>
      <c r="B18" s="42">
        <v>534</v>
      </c>
      <c r="C18" s="19" t="s">
        <v>30</v>
      </c>
      <c r="D18" s="43">
        <v>223664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223664</v>
      </c>
      <c r="O18" s="44">
        <f t="shared" si="1"/>
        <v>118.65464190981433</v>
      </c>
      <c r="P18" s="9"/>
    </row>
    <row r="19" spans="1:119">
      <c r="A19" s="12"/>
      <c r="B19" s="42">
        <v>537</v>
      </c>
      <c r="C19" s="19" t="s">
        <v>31</v>
      </c>
      <c r="D19" s="43">
        <v>226522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226522</v>
      </c>
      <c r="O19" s="44">
        <f t="shared" si="1"/>
        <v>120.1708222811671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72665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72665</v>
      </c>
      <c r="O20" s="41">
        <f t="shared" si="1"/>
        <v>38.549071618037132</v>
      </c>
      <c r="P20" s="10"/>
    </row>
    <row r="21" spans="1:119">
      <c r="A21" s="12"/>
      <c r="B21" s="42">
        <v>544</v>
      </c>
      <c r="C21" s="19" t="s">
        <v>34</v>
      </c>
      <c r="D21" s="43">
        <v>72665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72665</v>
      </c>
      <c r="O21" s="44">
        <f t="shared" si="1"/>
        <v>38.549071618037132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3610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3610</v>
      </c>
      <c r="O22" s="41">
        <f t="shared" si="1"/>
        <v>1.9151193633952255</v>
      </c>
      <c r="P22" s="10"/>
    </row>
    <row r="23" spans="1:119">
      <c r="A23" s="12"/>
      <c r="B23" s="42">
        <v>569</v>
      </c>
      <c r="C23" s="19" t="s">
        <v>36</v>
      </c>
      <c r="D23" s="43">
        <v>3610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3610</v>
      </c>
      <c r="O23" s="44">
        <f t="shared" si="1"/>
        <v>1.9151193633952255</v>
      </c>
      <c r="P23" s="9"/>
    </row>
    <row r="24" spans="1:119" ht="15.75">
      <c r="A24" s="26" t="s">
        <v>47</v>
      </c>
      <c r="B24" s="27"/>
      <c r="C24" s="28"/>
      <c r="D24" s="29">
        <f t="shared" ref="D24:M24" si="8">SUM(D25:D27)</f>
        <v>1760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395290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397050</v>
      </c>
      <c r="O24" s="41">
        <f t="shared" si="1"/>
        <v>210.63660477453581</v>
      </c>
      <c r="P24" s="9"/>
    </row>
    <row r="25" spans="1:119">
      <c r="A25" s="12"/>
      <c r="B25" s="42">
        <v>581</v>
      </c>
      <c r="C25" s="19" t="s">
        <v>48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275000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275000</v>
      </c>
      <c r="O25" s="44">
        <f t="shared" si="1"/>
        <v>145.88859416445624</v>
      </c>
      <c r="P25" s="9"/>
    </row>
    <row r="26" spans="1:119">
      <c r="A26" s="12"/>
      <c r="B26" s="42">
        <v>591</v>
      </c>
      <c r="C26" s="19" t="s">
        <v>49</v>
      </c>
      <c r="D26" s="43">
        <v>1760</v>
      </c>
      <c r="E26" s="43">
        <v>0</v>
      </c>
      <c r="F26" s="43">
        <v>0</v>
      </c>
      <c r="G26" s="43">
        <v>0</v>
      </c>
      <c r="H26" s="43">
        <v>0</v>
      </c>
      <c r="I26" s="43">
        <v>73068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74828</v>
      </c>
      <c r="O26" s="44">
        <f t="shared" si="1"/>
        <v>39.696551724137933</v>
      </c>
      <c r="P26" s="9"/>
    </row>
    <row r="27" spans="1:119" ht="15.75" thickBot="1">
      <c r="A27" s="12"/>
      <c r="B27" s="42">
        <v>592</v>
      </c>
      <c r="C27" s="19" t="s">
        <v>52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47222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47222</v>
      </c>
      <c r="O27" s="44">
        <f t="shared" si="1"/>
        <v>25.051458885941646</v>
      </c>
      <c r="P27" s="9"/>
    </row>
    <row r="28" spans="1:119" ht="16.5" thickBot="1">
      <c r="A28" s="13" t="s">
        <v>10</v>
      </c>
      <c r="B28" s="21"/>
      <c r="C28" s="20"/>
      <c r="D28" s="14">
        <f>SUM(D5,D13,D16,D20,D22,D24)</f>
        <v>4906861</v>
      </c>
      <c r="E28" s="14">
        <f t="shared" ref="E28:M28" si="9">SUM(E5,E13,E16,E20,E22,E24)</f>
        <v>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1212564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4"/>
        <v>6119425</v>
      </c>
      <c r="O28" s="35">
        <f t="shared" si="1"/>
        <v>3246.3793103448274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53</v>
      </c>
      <c r="M30" s="90"/>
      <c r="N30" s="90"/>
      <c r="O30" s="39">
        <v>1885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1730013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40766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1770779</v>
      </c>
      <c r="O5" s="30">
        <f t="shared" ref="O5:O28" si="1">(N5/O$30)</f>
        <v>936.92010582010585</v>
      </c>
      <c r="P5" s="6"/>
    </row>
    <row r="6" spans="1:133">
      <c r="A6" s="12"/>
      <c r="B6" s="42">
        <v>511</v>
      </c>
      <c r="C6" s="19" t="s">
        <v>19</v>
      </c>
      <c r="D6" s="43">
        <v>17979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17979</v>
      </c>
      <c r="O6" s="44">
        <f t="shared" si="1"/>
        <v>9.5126984126984127</v>
      </c>
      <c r="P6" s="9"/>
    </row>
    <row r="7" spans="1:133">
      <c r="A7" s="12"/>
      <c r="B7" s="42">
        <v>513</v>
      </c>
      <c r="C7" s="19" t="s">
        <v>20</v>
      </c>
      <c r="D7" s="43">
        <v>354808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354808</v>
      </c>
      <c r="O7" s="44">
        <f t="shared" si="1"/>
        <v>187.72910052910052</v>
      </c>
      <c r="P7" s="9"/>
    </row>
    <row r="8" spans="1:133">
      <c r="A8" s="12"/>
      <c r="B8" s="42">
        <v>514</v>
      </c>
      <c r="C8" s="19" t="s">
        <v>21</v>
      </c>
      <c r="D8" s="43">
        <v>48063</v>
      </c>
      <c r="E8" s="43">
        <v>0</v>
      </c>
      <c r="F8" s="43">
        <v>0</v>
      </c>
      <c r="G8" s="43">
        <v>0</v>
      </c>
      <c r="H8" s="43">
        <v>0</v>
      </c>
      <c r="I8" s="43">
        <v>8196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56259</v>
      </c>
      <c r="O8" s="44">
        <f t="shared" si="1"/>
        <v>29.766666666666666</v>
      </c>
      <c r="P8" s="9"/>
    </row>
    <row r="9" spans="1:133">
      <c r="A9" s="12"/>
      <c r="B9" s="42">
        <v>515</v>
      </c>
      <c r="C9" s="19" t="s">
        <v>22</v>
      </c>
      <c r="D9" s="43">
        <v>365454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365454</v>
      </c>
      <c r="O9" s="44">
        <f t="shared" si="1"/>
        <v>193.36190476190475</v>
      </c>
      <c r="P9" s="9"/>
    </row>
    <row r="10" spans="1:133">
      <c r="A10" s="12"/>
      <c r="B10" s="42">
        <v>517</v>
      </c>
      <c r="C10" s="19" t="s">
        <v>46</v>
      </c>
      <c r="D10" s="43">
        <v>695962</v>
      </c>
      <c r="E10" s="43">
        <v>0</v>
      </c>
      <c r="F10" s="43">
        <v>0</v>
      </c>
      <c r="G10" s="43">
        <v>0</v>
      </c>
      <c r="H10" s="43">
        <v>0</v>
      </c>
      <c r="I10" s="43">
        <v>20764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716726</v>
      </c>
      <c r="O10" s="44">
        <f t="shared" si="1"/>
        <v>379.2201058201058</v>
      </c>
      <c r="P10" s="9"/>
    </row>
    <row r="11" spans="1:133">
      <c r="A11" s="12"/>
      <c r="B11" s="42">
        <v>518</v>
      </c>
      <c r="C11" s="19" t="s">
        <v>40</v>
      </c>
      <c r="D11" s="43">
        <v>162508</v>
      </c>
      <c r="E11" s="43">
        <v>0</v>
      </c>
      <c r="F11" s="43">
        <v>0</v>
      </c>
      <c r="G11" s="43">
        <v>0</v>
      </c>
      <c r="H11" s="43">
        <v>0</v>
      </c>
      <c r="I11" s="43">
        <v>11806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174314</v>
      </c>
      <c r="O11" s="44">
        <f t="shared" si="1"/>
        <v>92.229629629629628</v>
      </c>
      <c r="P11" s="9"/>
    </row>
    <row r="12" spans="1:133">
      <c r="A12" s="12"/>
      <c r="B12" s="42">
        <v>519</v>
      </c>
      <c r="C12" s="19" t="s">
        <v>23</v>
      </c>
      <c r="D12" s="43">
        <v>85239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85239</v>
      </c>
      <c r="O12" s="44">
        <f t="shared" si="1"/>
        <v>45.1</v>
      </c>
      <c r="P12" s="9"/>
    </row>
    <row r="13" spans="1:133" ht="15.75">
      <c r="A13" s="26" t="s">
        <v>24</v>
      </c>
      <c r="B13" s="27"/>
      <c r="C13" s="28"/>
      <c r="D13" s="29">
        <f t="shared" ref="D13:M13" si="3">SUM(D14:D16)</f>
        <v>2589067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2589067</v>
      </c>
      <c r="O13" s="41">
        <f t="shared" si="1"/>
        <v>1369.8767195767196</v>
      </c>
      <c r="P13" s="10"/>
    </row>
    <row r="14" spans="1:133">
      <c r="A14" s="12"/>
      <c r="B14" s="42">
        <v>521</v>
      </c>
      <c r="C14" s="19" t="s">
        <v>25</v>
      </c>
      <c r="D14" s="43">
        <v>1994802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1994802</v>
      </c>
      <c r="O14" s="44">
        <f t="shared" si="1"/>
        <v>1055.4507936507937</v>
      </c>
      <c r="P14" s="9"/>
    </row>
    <row r="15" spans="1:133">
      <c r="A15" s="12"/>
      <c r="B15" s="42">
        <v>522</v>
      </c>
      <c r="C15" s="19" t="s">
        <v>26</v>
      </c>
      <c r="D15" s="43">
        <v>592540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592540</v>
      </c>
      <c r="O15" s="44">
        <f t="shared" si="1"/>
        <v>313.51322751322749</v>
      </c>
      <c r="P15" s="9"/>
    </row>
    <row r="16" spans="1:133">
      <c r="A16" s="12"/>
      <c r="B16" s="42">
        <v>524</v>
      </c>
      <c r="C16" s="19" t="s">
        <v>27</v>
      </c>
      <c r="D16" s="43">
        <v>1725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1725</v>
      </c>
      <c r="O16" s="44">
        <f t="shared" si="1"/>
        <v>0.91269841269841268</v>
      </c>
      <c r="P16" s="9"/>
    </row>
    <row r="17" spans="1:119" ht="15.75">
      <c r="A17" s="26" t="s">
        <v>28</v>
      </c>
      <c r="B17" s="27"/>
      <c r="C17" s="28"/>
      <c r="D17" s="29">
        <f t="shared" ref="D17:M17" si="5">SUM(D18:D20)</f>
        <v>853194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535710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1388904</v>
      </c>
      <c r="O17" s="41">
        <f t="shared" si="1"/>
        <v>734.86984126984123</v>
      </c>
      <c r="P17" s="10"/>
    </row>
    <row r="18" spans="1:119">
      <c r="A18" s="12"/>
      <c r="B18" s="42">
        <v>533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535710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535710</v>
      </c>
      <c r="O18" s="44">
        <f t="shared" si="1"/>
        <v>283.44444444444446</v>
      </c>
      <c r="P18" s="9"/>
    </row>
    <row r="19" spans="1:119">
      <c r="A19" s="12"/>
      <c r="B19" s="42">
        <v>534</v>
      </c>
      <c r="C19" s="19" t="s">
        <v>30</v>
      </c>
      <c r="D19" s="43">
        <v>308679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308679</v>
      </c>
      <c r="O19" s="44">
        <f t="shared" si="1"/>
        <v>163.32222222222222</v>
      </c>
      <c r="P19" s="9"/>
    </row>
    <row r="20" spans="1:119">
      <c r="A20" s="12"/>
      <c r="B20" s="42">
        <v>537</v>
      </c>
      <c r="C20" s="19" t="s">
        <v>31</v>
      </c>
      <c r="D20" s="43">
        <v>544515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544515</v>
      </c>
      <c r="O20" s="44">
        <f t="shared" si="1"/>
        <v>288.10317460317458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SUM(D22:D22)</f>
        <v>66035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4"/>
        <v>66035</v>
      </c>
      <c r="O21" s="41">
        <f t="shared" si="1"/>
        <v>34.939153439153436</v>
      </c>
      <c r="P21" s="10"/>
    </row>
    <row r="22" spans="1:119">
      <c r="A22" s="12"/>
      <c r="B22" s="42">
        <v>544</v>
      </c>
      <c r="C22" s="19" t="s">
        <v>34</v>
      </c>
      <c r="D22" s="43">
        <v>66035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66035</v>
      </c>
      <c r="O22" s="44">
        <f t="shared" si="1"/>
        <v>34.939153439153436</v>
      </c>
      <c r="P22" s="9"/>
    </row>
    <row r="23" spans="1:119" ht="15.75">
      <c r="A23" s="26" t="s">
        <v>35</v>
      </c>
      <c r="B23" s="27"/>
      <c r="C23" s="28"/>
      <c r="D23" s="29">
        <f t="shared" ref="D23:M23" si="7">SUM(D24:D24)</f>
        <v>4418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4418</v>
      </c>
      <c r="O23" s="41">
        <f t="shared" si="1"/>
        <v>2.3375661375661374</v>
      </c>
      <c r="P23" s="10"/>
    </row>
    <row r="24" spans="1:119">
      <c r="A24" s="12"/>
      <c r="B24" s="42">
        <v>569</v>
      </c>
      <c r="C24" s="19" t="s">
        <v>36</v>
      </c>
      <c r="D24" s="43">
        <v>4418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4418</v>
      </c>
      <c r="O24" s="44">
        <f t="shared" si="1"/>
        <v>2.3375661375661374</v>
      </c>
      <c r="P24" s="9"/>
    </row>
    <row r="25" spans="1:119" ht="15.75">
      <c r="A25" s="26" t="s">
        <v>47</v>
      </c>
      <c r="B25" s="27"/>
      <c r="C25" s="28"/>
      <c r="D25" s="29">
        <f t="shared" ref="D25:M25" si="8">SUM(D26:D27)</f>
        <v>0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381170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381170</v>
      </c>
      <c r="O25" s="41">
        <f t="shared" si="1"/>
        <v>201.67724867724868</v>
      </c>
      <c r="P25" s="9"/>
    </row>
    <row r="26" spans="1:119">
      <c r="A26" s="12"/>
      <c r="B26" s="42">
        <v>581</v>
      </c>
      <c r="C26" s="19" t="s">
        <v>48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275000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275000</v>
      </c>
      <c r="O26" s="44">
        <f t="shared" si="1"/>
        <v>145.50264550264549</v>
      </c>
      <c r="P26" s="9"/>
    </row>
    <row r="27" spans="1:119" ht="15.75" thickBot="1">
      <c r="A27" s="12"/>
      <c r="B27" s="42">
        <v>591</v>
      </c>
      <c r="C27" s="19" t="s">
        <v>49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106170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106170</v>
      </c>
      <c r="O27" s="44">
        <f t="shared" si="1"/>
        <v>56.174603174603178</v>
      </c>
      <c r="P27" s="9"/>
    </row>
    <row r="28" spans="1:119" ht="16.5" thickBot="1">
      <c r="A28" s="13" t="s">
        <v>10</v>
      </c>
      <c r="B28" s="21"/>
      <c r="C28" s="20"/>
      <c r="D28" s="14">
        <f>SUM(D5,D13,D17,D21,D23,D25)</f>
        <v>5242727</v>
      </c>
      <c r="E28" s="14">
        <f t="shared" ref="E28:M28" si="9">SUM(E5,E13,E17,E21,E23,E25)</f>
        <v>0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957646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4"/>
        <v>6200373</v>
      </c>
      <c r="O28" s="35">
        <f t="shared" si="1"/>
        <v>3280.620634920635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50</v>
      </c>
      <c r="M30" s="90"/>
      <c r="N30" s="90"/>
      <c r="O30" s="39">
        <v>1890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42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919030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22832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941862</v>
      </c>
      <c r="O5" s="30">
        <f t="shared" ref="O5:O24" si="2">(N5/O$26)</f>
        <v>502.32639999999998</v>
      </c>
      <c r="P5" s="6"/>
    </row>
    <row r="6" spans="1:133">
      <c r="A6" s="12"/>
      <c r="B6" s="42">
        <v>511</v>
      </c>
      <c r="C6" s="19" t="s">
        <v>19</v>
      </c>
      <c r="D6" s="43">
        <v>17464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17464</v>
      </c>
      <c r="O6" s="44">
        <f t="shared" si="2"/>
        <v>9.3141333333333325</v>
      </c>
      <c r="P6" s="9"/>
    </row>
    <row r="7" spans="1:133">
      <c r="A7" s="12"/>
      <c r="B7" s="42">
        <v>513</v>
      </c>
      <c r="C7" s="19" t="s">
        <v>20</v>
      </c>
      <c r="D7" s="43">
        <v>177858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177858</v>
      </c>
      <c r="O7" s="44">
        <f t="shared" si="2"/>
        <v>94.857600000000005</v>
      </c>
      <c r="P7" s="9"/>
    </row>
    <row r="8" spans="1:133">
      <c r="A8" s="12"/>
      <c r="B8" s="42">
        <v>514</v>
      </c>
      <c r="C8" s="19" t="s">
        <v>21</v>
      </c>
      <c r="D8" s="43">
        <v>75601</v>
      </c>
      <c r="E8" s="43">
        <v>0</v>
      </c>
      <c r="F8" s="43">
        <v>0</v>
      </c>
      <c r="G8" s="43">
        <v>0</v>
      </c>
      <c r="H8" s="43">
        <v>0</v>
      </c>
      <c r="I8" s="43">
        <v>3399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79000</v>
      </c>
      <c r="O8" s="44">
        <f t="shared" si="2"/>
        <v>42.133333333333333</v>
      </c>
      <c r="P8" s="9"/>
    </row>
    <row r="9" spans="1:133">
      <c r="A9" s="12"/>
      <c r="B9" s="42">
        <v>515</v>
      </c>
      <c r="C9" s="19" t="s">
        <v>22</v>
      </c>
      <c r="D9" s="43">
        <v>315408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315408</v>
      </c>
      <c r="O9" s="44">
        <f t="shared" si="2"/>
        <v>168.2176</v>
      </c>
      <c r="P9" s="9"/>
    </row>
    <row r="10" spans="1:133">
      <c r="A10" s="12"/>
      <c r="B10" s="42">
        <v>518</v>
      </c>
      <c r="C10" s="19" t="s">
        <v>40</v>
      </c>
      <c r="D10" s="43">
        <v>248929</v>
      </c>
      <c r="E10" s="43">
        <v>0</v>
      </c>
      <c r="F10" s="43">
        <v>0</v>
      </c>
      <c r="G10" s="43">
        <v>0</v>
      </c>
      <c r="H10" s="43">
        <v>0</v>
      </c>
      <c r="I10" s="43">
        <v>19433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268362</v>
      </c>
      <c r="O10" s="44">
        <f t="shared" si="2"/>
        <v>143.12639999999999</v>
      </c>
      <c r="P10" s="9"/>
    </row>
    <row r="11" spans="1:133">
      <c r="A11" s="12"/>
      <c r="B11" s="42">
        <v>519</v>
      </c>
      <c r="C11" s="19" t="s">
        <v>23</v>
      </c>
      <c r="D11" s="43">
        <v>83770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83770</v>
      </c>
      <c r="O11" s="44">
        <f t="shared" si="2"/>
        <v>44.67733333333333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2754098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2754098</v>
      </c>
      <c r="O12" s="41">
        <f t="shared" si="2"/>
        <v>1468.8522666666668</v>
      </c>
      <c r="P12" s="10"/>
    </row>
    <row r="13" spans="1:133">
      <c r="A13" s="12"/>
      <c r="B13" s="42">
        <v>521</v>
      </c>
      <c r="C13" s="19" t="s">
        <v>25</v>
      </c>
      <c r="D13" s="43">
        <v>1926106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1926106</v>
      </c>
      <c r="O13" s="44">
        <f t="shared" si="2"/>
        <v>1027.2565333333334</v>
      </c>
      <c r="P13" s="9"/>
    </row>
    <row r="14" spans="1:133">
      <c r="A14" s="12"/>
      <c r="B14" s="42">
        <v>522</v>
      </c>
      <c r="C14" s="19" t="s">
        <v>26</v>
      </c>
      <c r="D14" s="43">
        <v>826742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826742</v>
      </c>
      <c r="O14" s="44">
        <f t="shared" si="2"/>
        <v>440.92906666666664</v>
      </c>
      <c r="P14" s="9"/>
    </row>
    <row r="15" spans="1:133">
      <c r="A15" s="12"/>
      <c r="B15" s="42">
        <v>524</v>
      </c>
      <c r="C15" s="19" t="s">
        <v>27</v>
      </c>
      <c r="D15" s="43">
        <v>1250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1250</v>
      </c>
      <c r="O15" s="44">
        <f t="shared" si="2"/>
        <v>0.66666666666666663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SUM(D17:D19)</f>
        <v>6049332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835919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6885251</v>
      </c>
      <c r="O16" s="41">
        <f t="shared" si="2"/>
        <v>3672.1338666666666</v>
      </c>
      <c r="P16" s="10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835919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835919</v>
      </c>
      <c r="O17" s="44">
        <f t="shared" si="2"/>
        <v>445.82346666666666</v>
      </c>
      <c r="P17" s="9"/>
    </row>
    <row r="18" spans="1:119">
      <c r="A18" s="12"/>
      <c r="B18" s="42">
        <v>534</v>
      </c>
      <c r="C18" s="19" t="s">
        <v>30</v>
      </c>
      <c r="D18" s="43">
        <v>306472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306472</v>
      </c>
      <c r="O18" s="44">
        <f t="shared" si="2"/>
        <v>163.45173333333332</v>
      </c>
      <c r="P18" s="9"/>
    </row>
    <row r="19" spans="1:119">
      <c r="A19" s="12"/>
      <c r="B19" s="42">
        <v>537</v>
      </c>
      <c r="C19" s="19" t="s">
        <v>31</v>
      </c>
      <c r="D19" s="43">
        <v>5742860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5742860</v>
      </c>
      <c r="O19" s="44">
        <f t="shared" si="2"/>
        <v>3062.8586666666665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68163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68163</v>
      </c>
      <c r="O20" s="41">
        <f t="shared" si="2"/>
        <v>36.3536</v>
      </c>
      <c r="P20" s="10"/>
    </row>
    <row r="21" spans="1:119">
      <c r="A21" s="12"/>
      <c r="B21" s="42">
        <v>544</v>
      </c>
      <c r="C21" s="19" t="s">
        <v>34</v>
      </c>
      <c r="D21" s="43">
        <v>68163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68163</v>
      </c>
      <c r="O21" s="44">
        <f t="shared" si="2"/>
        <v>36.3536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4250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4250</v>
      </c>
      <c r="O22" s="41">
        <f t="shared" si="2"/>
        <v>2.2666666666666666</v>
      </c>
      <c r="P22" s="10"/>
    </row>
    <row r="23" spans="1:119" ht="15.75" thickBot="1">
      <c r="A23" s="12"/>
      <c r="B23" s="42">
        <v>569</v>
      </c>
      <c r="C23" s="19" t="s">
        <v>36</v>
      </c>
      <c r="D23" s="43">
        <v>4250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4250</v>
      </c>
      <c r="O23" s="44">
        <f t="shared" si="2"/>
        <v>2.2666666666666666</v>
      </c>
      <c r="P23" s="9"/>
    </row>
    <row r="24" spans="1:119" ht="16.5" thickBot="1">
      <c r="A24" s="13" t="s">
        <v>10</v>
      </c>
      <c r="B24" s="21"/>
      <c r="C24" s="20"/>
      <c r="D24" s="14">
        <f>SUM(D5,D12,D16,D20,D22)</f>
        <v>9794873</v>
      </c>
      <c r="E24" s="14">
        <f t="shared" ref="E24:M24" si="7">SUM(E5,E12,E16,E20,E22)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858751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10653624</v>
      </c>
      <c r="O24" s="35">
        <f t="shared" si="2"/>
        <v>5681.9327999999996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44</v>
      </c>
      <c r="M26" s="90"/>
      <c r="N26" s="90"/>
      <c r="O26" s="39">
        <v>1875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SUM(D6:D11)</f>
        <v>893418</v>
      </c>
      <c r="E5" s="24">
        <f t="shared" ref="E5:M5" si="0">SUM(E6:E11)</f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19515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912933</v>
      </c>
      <c r="O5" s="30">
        <f t="shared" ref="O5:O24" si="2">(N5/O$26)</f>
        <v>486.89760000000001</v>
      </c>
      <c r="P5" s="6"/>
    </row>
    <row r="6" spans="1:133">
      <c r="A6" s="12"/>
      <c r="B6" s="42">
        <v>511</v>
      </c>
      <c r="C6" s="19" t="s">
        <v>19</v>
      </c>
      <c r="D6" s="43">
        <v>21612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21612</v>
      </c>
      <c r="O6" s="44">
        <f t="shared" si="2"/>
        <v>11.526400000000001</v>
      </c>
      <c r="P6" s="9"/>
    </row>
    <row r="7" spans="1:133">
      <c r="A7" s="12"/>
      <c r="B7" s="42">
        <v>513</v>
      </c>
      <c r="C7" s="19" t="s">
        <v>20</v>
      </c>
      <c r="D7" s="43">
        <v>448043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448043</v>
      </c>
      <c r="O7" s="44">
        <f t="shared" si="2"/>
        <v>238.95626666666666</v>
      </c>
      <c r="P7" s="9"/>
    </row>
    <row r="8" spans="1:133">
      <c r="A8" s="12"/>
      <c r="B8" s="42">
        <v>514</v>
      </c>
      <c r="C8" s="19" t="s">
        <v>21</v>
      </c>
      <c r="D8" s="43">
        <v>74407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74407</v>
      </c>
      <c r="O8" s="44">
        <f t="shared" si="2"/>
        <v>39.683733333333336</v>
      </c>
      <c r="P8" s="9"/>
    </row>
    <row r="9" spans="1:133">
      <c r="A9" s="12"/>
      <c r="B9" s="42">
        <v>515</v>
      </c>
      <c r="C9" s="19" t="s">
        <v>22</v>
      </c>
      <c r="D9" s="43">
        <v>2000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2000</v>
      </c>
      <c r="O9" s="44">
        <f t="shared" si="2"/>
        <v>1.0666666666666667</v>
      </c>
      <c r="P9" s="9"/>
    </row>
    <row r="10" spans="1:133">
      <c r="A10" s="12"/>
      <c r="B10" s="42">
        <v>518</v>
      </c>
      <c r="C10" s="19" t="s">
        <v>40</v>
      </c>
      <c r="D10" s="43">
        <v>274974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274974</v>
      </c>
      <c r="O10" s="44">
        <f t="shared" si="2"/>
        <v>146.65280000000001</v>
      </c>
      <c r="P10" s="9"/>
    </row>
    <row r="11" spans="1:133">
      <c r="A11" s="12"/>
      <c r="B11" s="42">
        <v>519</v>
      </c>
      <c r="C11" s="19" t="s">
        <v>23</v>
      </c>
      <c r="D11" s="43">
        <v>72382</v>
      </c>
      <c r="E11" s="43">
        <v>0</v>
      </c>
      <c r="F11" s="43">
        <v>0</v>
      </c>
      <c r="G11" s="43">
        <v>0</v>
      </c>
      <c r="H11" s="43">
        <v>0</v>
      </c>
      <c r="I11" s="43">
        <v>19515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91897</v>
      </c>
      <c r="O11" s="44">
        <f t="shared" si="2"/>
        <v>49.011733333333332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SUM(D13:D15)</f>
        <v>2573733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2573733</v>
      </c>
      <c r="O12" s="41">
        <f t="shared" si="2"/>
        <v>1372.6576</v>
      </c>
      <c r="P12" s="10"/>
    </row>
    <row r="13" spans="1:133">
      <c r="A13" s="12"/>
      <c r="B13" s="42">
        <v>521</v>
      </c>
      <c r="C13" s="19" t="s">
        <v>25</v>
      </c>
      <c r="D13" s="43">
        <v>1849965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1849965</v>
      </c>
      <c r="O13" s="44">
        <f t="shared" si="2"/>
        <v>986.64800000000002</v>
      </c>
      <c r="P13" s="9"/>
    </row>
    <row r="14" spans="1:133">
      <c r="A14" s="12"/>
      <c r="B14" s="42">
        <v>522</v>
      </c>
      <c r="C14" s="19" t="s">
        <v>26</v>
      </c>
      <c r="D14" s="43">
        <v>688398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688398</v>
      </c>
      <c r="O14" s="44">
        <f t="shared" si="2"/>
        <v>367.1456</v>
      </c>
      <c r="P14" s="9"/>
    </row>
    <row r="15" spans="1:133">
      <c r="A15" s="12"/>
      <c r="B15" s="42">
        <v>524</v>
      </c>
      <c r="C15" s="19" t="s">
        <v>27</v>
      </c>
      <c r="D15" s="43">
        <v>35370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35370</v>
      </c>
      <c r="O15" s="44">
        <f t="shared" si="2"/>
        <v>18.864000000000001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SUM(D17:D19)</f>
        <v>398059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721556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1119615</v>
      </c>
      <c r="O16" s="41">
        <f t="shared" si="2"/>
        <v>597.12800000000004</v>
      </c>
      <c r="P16" s="10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721556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721556</v>
      </c>
      <c r="O17" s="44">
        <f t="shared" si="2"/>
        <v>384.82986666666665</v>
      </c>
      <c r="P17" s="9"/>
    </row>
    <row r="18" spans="1:119">
      <c r="A18" s="12"/>
      <c r="B18" s="42">
        <v>534</v>
      </c>
      <c r="C18" s="19" t="s">
        <v>30</v>
      </c>
      <c r="D18" s="43">
        <v>277274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277274</v>
      </c>
      <c r="O18" s="44">
        <f t="shared" si="2"/>
        <v>147.87946666666667</v>
      </c>
      <c r="P18" s="9"/>
    </row>
    <row r="19" spans="1:119">
      <c r="A19" s="12"/>
      <c r="B19" s="42">
        <v>537</v>
      </c>
      <c r="C19" s="19" t="s">
        <v>31</v>
      </c>
      <c r="D19" s="43">
        <v>120785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120785</v>
      </c>
      <c r="O19" s="44">
        <f t="shared" si="2"/>
        <v>64.418666666666667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60601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60601</v>
      </c>
      <c r="O20" s="41">
        <f t="shared" si="2"/>
        <v>32.32053333333333</v>
      </c>
      <c r="P20" s="10"/>
    </row>
    <row r="21" spans="1:119">
      <c r="A21" s="12"/>
      <c r="B21" s="42">
        <v>544</v>
      </c>
      <c r="C21" s="19" t="s">
        <v>34</v>
      </c>
      <c r="D21" s="43">
        <v>60601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60601</v>
      </c>
      <c r="O21" s="44">
        <f t="shared" si="2"/>
        <v>32.32053333333333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4072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4072</v>
      </c>
      <c r="O22" s="41">
        <f t="shared" si="2"/>
        <v>2.1717333333333335</v>
      </c>
      <c r="P22" s="10"/>
    </row>
    <row r="23" spans="1:119" ht="15.75" thickBot="1">
      <c r="A23" s="12"/>
      <c r="B23" s="42">
        <v>569</v>
      </c>
      <c r="C23" s="19" t="s">
        <v>36</v>
      </c>
      <c r="D23" s="43">
        <v>4072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4072</v>
      </c>
      <c r="O23" s="44">
        <f t="shared" si="2"/>
        <v>2.1717333333333335</v>
      </c>
      <c r="P23" s="9"/>
    </row>
    <row r="24" spans="1:119" ht="16.5" thickBot="1">
      <c r="A24" s="13" t="s">
        <v>10</v>
      </c>
      <c r="B24" s="21"/>
      <c r="C24" s="20"/>
      <c r="D24" s="14">
        <f>SUM(D5,D12,D16,D20,D22)</f>
        <v>3929883</v>
      </c>
      <c r="E24" s="14">
        <f t="shared" ref="E24:M24" si="7">SUM(E5,E12,E16,E20,E22)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741071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4670954</v>
      </c>
      <c r="O24" s="35">
        <f t="shared" si="2"/>
        <v>2491.1754666666666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41</v>
      </c>
      <c r="M26" s="90"/>
      <c r="N26" s="90"/>
      <c r="O26" s="39">
        <v>1875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600025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600025</v>
      </c>
      <c r="O5" s="30">
        <f t="shared" ref="O5:O24" si="2">(N5/O$26)</f>
        <v>268.34749552772809</v>
      </c>
      <c r="P5" s="6"/>
    </row>
    <row r="6" spans="1:133">
      <c r="A6" s="12"/>
      <c r="B6" s="42">
        <v>511</v>
      </c>
      <c r="C6" s="19" t="s">
        <v>19</v>
      </c>
      <c r="D6" s="43">
        <v>23356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23356</v>
      </c>
      <c r="O6" s="44">
        <f t="shared" si="2"/>
        <v>10.445438282647585</v>
      </c>
      <c r="P6" s="9"/>
    </row>
    <row r="7" spans="1:133">
      <c r="A7" s="12"/>
      <c r="B7" s="42">
        <v>513</v>
      </c>
      <c r="C7" s="19" t="s">
        <v>20</v>
      </c>
      <c r="D7" s="43">
        <v>410289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410289</v>
      </c>
      <c r="O7" s="44">
        <f t="shared" si="2"/>
        <v>183.49239713774597</v>
      </c>
      <c r="P7" s="9"/>
    </row>
    <row r="8" spans="1:133">
      <c r="A8" s="12"/>
      <c r="B8" s="42">
        <v>514</v>
      </c>
      <c r="C8" s="19" t="s">
        <v>21</v>
      </c>
      <c r="D8" s="43">
        <v>73369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73369</v>
      </c>
      <c r="O8" s="44">
        <f t="shared" si="2"/>
        <v>32.812611806797854</v>
      </c>
      <c r="P8" s="9"/>
    </row>
    <row r="9" spans="1:133">
      <c r="A9" s="12"/>
      <c r="B9" s="42">
        <v>515</v>
      </c>
      <c r="C9" s="19" t="s">
        <v>22</v>
      </c>
      <c r="D9" s="43">
        <v>9082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9082</v>
      </c>
      <c r="O9" s="44">
        <f t="shared" si="2"/>
        <v>4.0617173524150267</v>
      </c>
      <c r="P9" s="9"/>
    </row>
    <row r="10" spans="1:133">
      <c r="A10" s="12"/>
      <c r="B10" s="42">
        <v>519</v>
      </c>
      <c r="C10" s="19" t="s">
        <v>23</v>
      </c>
      <c r="D10" s="43">
        <v>83929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83929</v>
      </c>
      <c r="O10" s="44">
        <f t="shared" si="2"/>
        <v>37.535330948121647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2939461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2939461</v>
      </c>
      <c r="O11" s="41">
        <f t="shared" si="2"/>
        <v>1314.6068872987478</v>
      </c>
      <c r="P11" s="10"/>
    </row>
    <row r="12" spans="1:133">
      <c r="A12" s="12"/>
      <c r="B12" s="42">
        <v>521</v>
      </c>
      <c r="C12" s="19" t="s">
        <v>25</v>
      </c>
      <c r="D12" s="43">
        <v>2191124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2191124</v>
      </c>
      <c r="O12" s="44">
        <f t="shared" si="2"/>
        <v>979.93023255813955</v>
      </c>
      <c r="P12" s="9"/>
    </row>
    <row r="13" spans="1:133">
      <c r="A13" s="12"/>
      <c r="B13" s="42">
        <v>522</v>
      </c>
      <c r="C13" s="19" t="s">
        <v>26</v>
      </c>
      <c r="D13" s="43">
        <v>693102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693102</v>
      </c>
      <c r="O13" s="44">
        <f t="shared" si="2"/>
        <v>309.97406082289802</v>
      </c>
      <c r="P13" s="9"/>
    </row>
    <row r="14" spans="1:133">
      <c r="A14" s="12"/>
      <c r="B14" s="42">
        <v>524</v>
      </c>
      <c r="C14" s="19" t="s">
        <v>27</v>
      </c>
      <c r="D14" s="43">
        <v>55235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55235</v>
      </c>
      <c r="O14" s="44">
        <f t="shared" si="2"/>
        <v>24.702593917710196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1074590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730443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1805033</v>
      </c>
      <c r="O15" s="41">
        <f t="shared" si="2"/>
        <v>807.25983899821108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730443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730443</v>
      </c>
      <c r="O16" s="44">
        <f t="shared" si="2"/>
        <v>326.67397137745974</v>
      </c>
      <c r="P16" s="9"/>
    </row>
    <row r="17" spans="1:119">
      <c r="A17" s="12"/>
      <c r="B17" s="42">
        <v>534</v>
      </c>
      <c r="C17" s="19" t="s">
        <v>30</v>
      </c>
      <c r="D17" s="43">
        <v>287485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287485</v>
      </c>
      <c r="O17" s="44">
        <f t="shared" si="2"/>
        <v>128.5711091234347</v>
      </c>
      <c r="P17" s="9"/>
    </row>
    <row r="18" spans="1:119">
      <c r="A18" s="12"/>
      <c r="B18" s="42">
        <v>537</v>
      </c>
      <c r="C18" s="19" t="s">
        <v>31</v>
      </c>
      <c r="D18" s="43">
        <v>782313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782313</v>
      </c>
      <c r="O18" s="44">
        <f t="shared" si="2"/>
        <v>349.8716457960644</v>
      </c>
      <c r="P18" s="9"/>
    </row>
    <row r="19" spans="1:119">
      <c r="A19" s="12"/>
      <c r="B19" s="42">
        <v>539</v>
      </c>
      <c r="C19" s="19" t="s">
        <v>32</v>
      </c>
      <c r="D19" s="43">
        <v>4792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4792</v>
      </c>
      <c r="O19" s="44">
        <f t="shared" si="2"/>
        <v>2.1431127012522362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81322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81322</v>
      </c>
      <c r="O20" s="41">
        <f t="shared" si="2"/>
        <v>36.369409660107337</v>
      </c>
      <c r="P20" s="10"/>
    </row>
    <row r="21" spans="1:119">
      <c r="A21" s="12"/>
      <c r="B21" s="42">
        <v>544</v>
      </c>
      <c r="C21" s="19" t="s">
        <v>34</v>
      </c>
      <c r="D21" s="43">
        <v>81322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81322</v>
      </c>
      <c r="O21" s="44">
        <f t="shared" si="2"/>
        <v>36.369409660107337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4283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4283</v>
      </c>
      <c r="O22" s="41">
        <f t="shared" si="2"/>
        <v>1.915474060822898</v>
      </c>
      <c r="P22" s="10"/>
    </row>
    <row r="23" spans="1:119" ht="15.75" thickBot="1">
      <c r="A23" s="12"/>
      <c r="B23" s="42">
        <v>569</v>
      </c>
      <c r="C23" s="19" t="s">
        <v>36</v>
      </c>
      <c r="D23" s="43">
        <v>4283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4283</v>
      </c>
      <c r="O23" s="44">
        <f t="shared" si="2"/>
        <v>1.915474060822898</v>
      </c>
      <c r="P23" s="9"/>
    </row>
    <row r="24" spans="1:119" ht="16.5" thickBot="1">
      <c r="A24" s="13" t="s">
        <v>10</v>
      </c>
      <c r="B24" s="21"/>
      <c r="C24" s="20"/>
      <c r="D24" s="14">
        <f>SUM(D5,D11,D15,D20,D22)</f>
        <v>4699681</v>
      </c>
      <c r="E24" s="14">
        <f t="shared" ref="E24:M24" si="7">SUM(E5,E11,E15,E20,E22)</f>
        <v>0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730443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1"/>
        <v>5430124</v>
      </c>
      <c r="O24" s="35">
        <f t="shared" si="2"/>
        <v>2428.4991055456171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37</v>
      </c>
      <c r="M26" s="90"/>
      <c r="N26" s="90"/>
      <c r="O26" s="39">
        <v>2236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thickBot="1">
      <c r="A28" s="94" t="s">
        <v>42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A28:O28"/>
    <mergeCell ref="A27:O27"/>
    <mergeCell ref="L26:N2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649212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649212</v>
      </c>
      <c r="O5" s="30">
        <f t="shared" ref="O5:O26" si="2">(N5/O$28)</f>
        <v>291.91187050359713</v>
      </c>
      <c r="P5" s="6"/>
    </row>
    <row r="6" spans="1:133">
      <c r="A6" s="12"/>
      <c r="B6" s="42">
        <v>511</v>
      </c>
      <c r="C6" s="19" t="s">
        <v>19</v>
      </c>
      <c r="D6" s="43">
        <v>39404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39404</v>
      </c>
      <c r="O6" s="44">
        <f t="shared" si="2"/>
        <v>17.717625899280577</v>
      </c>
      <c r="P6" s="9"/>
    </row>
    <row r="7" spans="1:133">
      <c r="A7" s="12"/>
      <c r="B7" s="42">
        <v>513</v>
      </c>
      <c r="C7" s="19" t="s">
        <v>20</v>
      </c>
      <c r="D7" s="43">
        <v>355132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355132</v>
      </c>
      <c r="O7" s="44">
        <f t="shared" si="2"/>
        <v>159.681654676259</v>
      </c>
      <c r="P7" s="9"/>
    </row>
    <row r="8" spans="1:133">
      <c r="A8" s="12"/>
      <c r="B8" s="42">
        <v>514</v>
      </c>
      <c r="C8" s="19" t="s">
        <v>21</v>
      </c>
      <c r="D8" s="43">
        <v>113623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113623</v>
      </c>
      <c r="O8" s="44">
        <f t="shared" si="2"/>
        <v>51.089478417266186</v>
      </c>
      <c r="P8" s="9"/>
    </row>
    <row r="9" spans="1:133">
      <c r="A9" s="12"/>
      <c r="B9" s="42">
        <v>515</v>
      </c>
      <c r="C9" s="19" t="s">
        <v>22</v>
      </c>
      <c r="D9" s="43">
        <v>41353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41353</v>
      </c>
      <c r="O9" s="44">
        <f t="shared" si="2"/>
        <v>18.593974820143885</v>
      </c>
      <c r="P9" s="9"/>
    </row>
    <row r="10" spans="1:133">
      <c r="A10" s="12"/>
      <c r="B10" s="42">
        <v>519</v>
      </c>
      <c r="C10" s="19" t="s">
        <v>23</v>
      </c>
      <c r="D10" s="43">
        <v>99700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99700</v>
      </c>
      <c r="O10" s="44">
        <f t="shared" si="2"/>
        <v>44.829136690647481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SUM(D12:D14)</f>
        <v>2843681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2843681</v>
      </c>
      <c r="O11" s="41">
        <f t="shared" si="2"/>
        <v>1278.6335431654677</v>
      </c>
      <c r="P11" s="10"/>
    </row>
    <row r="12" spans="1:133">
      <c r="A12" s="12"/>
      <c r="B12" s="42">
        <v>521</v>
      </c>
      <c r="C12" s="19" t="s">
        <v>25</v>
      </c>
      <c r="D12" s="43">
        <v>2103821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2103821</v>
      </c>
      <c r="O12" s="44">
        <f t="shared" si="2"/>
        <v>945.96267985611507</v>
      </c>
      <c r="P12" s="9"/>
    </row>
    <row r="13" spans="1:133">
      <c r="A13" s="12"/>
      <c r="B13" s="42">
        <v>522</v>
      </c>
      <c r="C13" s="19" t="s">
        <v>26</v>
      </c>
      <c r="D13" s="43">
        <v>675008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675008</v>
      </c>
      <c r="O13" s="44">
        <f t="shared" si="2"/>
        <v>303.51079136690646</v>
      </c>
      <c r="P13" s="9"/>
    </row>
    <row r="14" spans="1:133">
      <c r="A14" s="12"/>
      <c r="B14" s="42">
        <v>524</v>
      </c>
      <c r="C14" s="19" t="s">
        <v>27</v>
      </c>
      <c r="D14" s="43">
        <v>64852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64852</v>
      </c>
      <c r="O14" s="44">
        <f t="shared" si="2"/>
        <v>29.160071942446042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1288928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602045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1890973</v>
      </c>
      <c r="O15" s="41">
        <f t="shared" si="2"/>
        <v>850.2576438848921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602045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602045</v>
      </c>
      <c r="O16" s="44">
        <f t="shared" si="2"/>
        <v>270.70368705035969</v>
      </c>
      <c r="P16" s="9"/>
    </row>
    <row r="17" spans="1:119">
      <c r="A17" s="12"/>
      <c r="B17" s="42">
        <v>534</v>
      </c>
      <c r="C17" s="19" t="s">
        <v>30</v>
      </c>
      <c r="D17" s="43">
        <v>287247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287247</v>
      </c>
      <c r="O17" s="44">
        <f t="shared" si="2"/>
        <v>129.15782374100721</v>
      </c>
      <c r="P17" s="9"/>
    </row>
    <row r="18" spans="1:119">
      <c r="A18" s="12"/>
      <c r="B18" s="42">
        <v>537</v>
      </c>
      <c r="C18" s="19" t="s">
        <v>31</v>
      </c>
      <c r="D18" s="43">
        <v>930804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930804</v>
      </c>
      <c r="O18" s="44">
        <f t="shared" si="2"/>
        <v>418.52697841726621</v>
      </c>
      <c r="P18" s="9"/>
    </row>
    <row r="19" spans="1:119">
      <c r="A19" s="12"/>
      <c r="B19" s="42">
        <v>539</v>
      </c>
      <c r="C19" s="19" t="s">
        <v>32</v>
      </c>
      <c r="D19" s="43">
        <v>70877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70877</v>
      </c>
      <c r="O19" s="44">
        <f t="shared" si="2"/>
        <v>31.869154676258994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86345</v>
      </c>
      <c r="E20" s="29">
        <f t="shared" si="5"/>
        <v>0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86345</v>
      </c>
      <c r="O20" s="41">
        <f t="shared" si="2"/>
        <v>38.824190647482013</v>
      </c>
      <c r="P20" s="10"/>
    </row>
    <row r="21" spans="1:119">
      <c r="A21" s="12"/>
      <c r="B21" s="42">
        <v>544</v>
      </c>
      <c r="C21" s="19" t="s">
        <v>34</v>
      </c>
      <c r="D21" s="43">
        <v>86345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86345</v>
      </c>
      <c r="O21" s="44">
        <f t="shared" si="2"/>
        <v>38.824190647482013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5744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5744</v>
      </c>
      <c r="O22" s="41">
        <f t="shared" si="2"/>
        <v>2.5827338129496402</v>
      </c>
      <c r="P22" s="10"/>
    </row>
    <row r="23" spans="1:119">
      <c r="A23" s="12"/>
      <c r="B23" s="42">
        <v>569</v>
      </c>
      <c r="C23" s="19" t="s">
        <v>36</v>
      </c>
      <c r="D23" s="43">
        <v>5744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5744</v>
      </c>
      <c r="O23" s="44">
        <f t="shared" si="2"/>
        <v>2.5827338129496402</v>
      </c>
      <c r="P23" s="9"/>
    </row>
    <row r="24" spans="1:119" ht="15.75">
      <c r="A24" s="26" t="s">
        <v>55</v>
      </c>
      <c r="B24" s="27"/>
      <c r="C24" s="28"/>
      <c r="D24" s="29">
        <f t="shared" ref="D24:M24" si="7">SUM(D25:D25)</f>
        <v>15000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15000</v>
      </c>
      <c r="O24" s="41">
        <f t="shared" si="2"/>
        <v>6.7446043165467628</v>
      </c>
      <c r="P24" s="9"/>
    </row>
    <row r="25" spans="1:119" ht="15.75" thickBot="1">
      <c r="A25" s="12"/>
      <c r="B25" s="42">
        <v>574</v>
      </c>
      <c r="C25" s="19" t="s">
        <v>56</v>
      </c>
      <c r="D25" s="43">
        <v>15000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15000</v>
      </c>
      <c r="O25" s="44">
        <f t="shared" si="2"/>
        <v>6.7446043165467628</v>
      </c>
      <c r="P25" s="9"/>
    </row>
    <row r="26" spans="1:119" ht="16.5" thickBot="1">
      <c r="A26" s="13" t="s">
        <v>10</v>
      </c>
      <c r="B26" s="21"/>
      <c r="C26" s="20"/>
      <c r="D26" s="14">
        <f>SUM(D5,D11,D15,D20,D22,D24)</f>
        <v>4888910</v>
      </c>
      <c r="E26" s="14">
        <f t="shared" ref="E26:M26" si="8">SUM(E5,E11,E15,E20,E22,E24)</f>
        <v>0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602045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5490955</v>
      </c>
      <c r="O26" s="35">
        <f t="shared" si="2"/>
        <v>2468.9545863309354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57</v>
      </c>
      <c r="M28" s="90"/>
      <c r="N28" s="90"/>
      <c r="O28" s="39">
        <v>2224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872618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872618</v>
      </c>
      <c r="O5" s="30">
        <f t="shared" ref="O5:O22" si="2">(N5/O$24)</f>
        <v>392.54071075123704</v>
      </c>
      <c r="P5" s="6"/>
    </row>
    <row r="6" spans="1:133">
      <c r="A6" s="12"/>
      <c r="B6" s="42">
        <v>511</v>
      </c>
      <c r="C6" s="19" t="s">
        <v>19</v>
      </c>
      <c r="D6" s="43">
        <v>58824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58824</v>
      </c>
      <c r="O6" s="44">
        <f t="shared" si="2"/>
        <v>26.46153846153846</v>
      </c>
      <c r="P6" s="9"/>
    </row>
    <row r="7" spans="1:133">
      <c r="A7" s="12"/>
      <c r="B7" s="42">
        <v>513</v>
      </c>
      <c r="C7" s="19" t="s">
        <v>20</v>
      </c>
      <c r="D7" s="43">
        <v>578528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578528</v>
      </c>
      <c r="O7" s="44">
        <f t="shared" si="2"/>
        <v>260.24651372019792</v>
      </c>
      <c r="P7" s="9"/>
    </row>
    <row r="8" spans="1:133">
      <c r="A8" s="12"/>
      <c r="B8" s="42">
        <v>514</v>
      </c>
      <c r="C8" s="19" t="s">
        <v>21</v>
      </c>
      <c r="D8" s="43">
        <v>123556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123556</v>
      </c>
      <c r="O8" s="44">
        <f t="shared" si="2"/>
        <v>55.580746738641473</v>
      </c>
      <c r="P8" s="9"/>
    </row>
    <row r="9" spans="1:133">
      <c r="A9" s="12"/>
      <c r="B9" s="42">
        <v>519</v>
      </c>
      <c r="C9" s="19" t="s">
        <v>23</v>
      </c>
      <c r="D9" s="43">
        <v>111710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111710</v>
      </c>
      <c r="O9" s="44">
        <f t="shared" si="2"/>
        <v>50.2519118308592</v>
      </c>
      <c r="P9" s="9"/>
    </row>
    <row r="10" spans="1:133" ht="15.75">
      <c r="A10" s="26" t="s">
        <v>24</v>
      </c>
      <c r="B10" s="27"/>
      <c r="C10" s="28"/>
      <c r="D10" s="29">
        <f t="shared" ref="D10:M10" si="3">SUM(D11:D13)</f>
        <v>2913081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2913081</v>
      </c>
      <c r="O10" s="41">
        <f t="shared" si="2"/>
        <v>1310.4278002699054</v>
      </c>
      <c r="P10" s="10"/>
    </row>
    <row r="11" spans="1:133">
      <c r="A11" s="12"/>
      <c r="B11" s="42">
        <v>521</v>
      </c>
      <c r="C11" s="19" t="s">
        <v>25</v>
      </c>
      <c r="D11" s="43">
        <v>2190573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2190573</v>
      </c>
      <c r="O11" s="44">
        <f t="shared" si="2"/>
        <v>985.41295546558706</v>
      </c>
      <c r="P11" s="9"/>
    </row>
    <row r="12" spans="1:133">
      <c r="A12" s="12"/>
      <c r="B12" s="42">
        <v>522</v>
      </c>
      <c r="C12" s="19" t="s">
        <v>26</v>
      </c>
      <c r="D12" s="43">
        <v>571241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571241</v>
      </c>
      <c r="O12" s="44">
        <f t="shared" si="2"/>
        <v>256.9685110211426</v>
      </c>
      <c r="P12" s="9"/>
    </row>
    <row r="13" spans="1:133">
      <c r="A13" s="12"/>
      <c r="B13" s="42">
        <v>524</v>
      </c>
      <c r="C13" s="19" t="s">
        <v>27</v>
      </c>
      <c r="D13" s="43">
        <v>151267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151267</v>
      </c>
      <c r="O13" s="44">
        <f t="shared" si="2"/>
        <v>68.046333783175882</v>
      </c>
      <c r="P13" s="9"/>
    </row>
    <row r="14" spans="1:133" ht="15.75">
      <c r="A14" s="26" t="s">
        <v>28</v>
      </c>
      <c r="B14" s="27"/>
      <c r="C14" s="28"/>
      <c r="D14" s="29">
        <f t="shared" ref="D14:M14" si="4">SUM(D15:D17)</f>
        <v>385954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667226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1053180</v>
      </c>
      <c r="O14" s="41">
        <f t="shared" si="2"/>
        <v>473.76518218623482</v>
      </c>
      <c r="P14" s="10"/>
    </row>
    <row r="15" spans="1:133">
      <c r="A15" s="12"/>
      <c r="B15" s="42">
        <v>533</v>
      </c>
      <c r="C15" s="19" t="s">
        <v>29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667226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667226</v>
      </c>
      <c r="O15" s="44">
        <f t="shared" si="2"/>
        <v>300.14664867296449</v>
      </c>
      <c r="P15" s="9"/>
    </row>
    <row r="16" spans="1:133">
      <c r="A16" s="12"/>
      <c r="B16" s="42">
        <v>534</v>
      </c>
      <c r="C16" s="19" t="s">
        <v>30</v>
      </c>
      <c r="D16" s="43">
        <v>265583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265583</v>
      </c>
      <c r="O16" s="44">
        <f t="shared" si="2"/>
        <v>119.47053531264058</v>
      </c>
      <c r="P16" s="9"/>
    </row>
    <row r="17" spans="1:119">
      <c r="A17" s="12"/>
      <c r="B17" s="42">
        <v>537</v>
      </c>
      <c r="C17" s="19" t="s">
        <v>31</v>
      </c>
      <c r="D17" s="43">
        <v>120371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120371</v>
      </c>
      <c r="O17" s="44">
        <f t="shared" si="2"/>
        <v>54.147998200629779</v>
      </c>
      <c r="P17" s="9"/>
    </row>
    <row r="18" spans="1:119" ht="15.75">
      <c r="A18" s="26" t="s">
        <v>33</v>
      </c>
      <c r="B18" s="27"/>
      <c r="C18" s="28"/>
      <c r="D18" s="29">
        <f t="shared" ref="D18:M18" si="5">SUM(D19:D19)</f>
        <v>74242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74242</v>
      </c>
      <c r="O18" s="41">
        <f t="shared" si="2"/>
        <v>33.397210976158341</v>
      </c>
      <c r="P18" s="10"/>
    </row>
    <row r="19" spans="1:119">
      <c r="A19" s="12"/>
      <c r="B19" s="42">
        <v>544</v>
      </c>
      <c r="C19" s="19" t="s">
        <v>34</v>
      </c>
      <c r="D19" s="43">
        <v>74242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74242</v>
      </c>
      <c r="O19" s="44">
        <f t="shared" si="2"/>
        <v>33.397210976158341</v>
      </c>
      <c r="P19" s="9"/>
    </row>
    <row r="20" spans="1:119" ht="15.75">
      <c r="A20" s="26" t="s">
        <v>35</v>
      </c>
      <c r="B20" s="27"/>
      <c r="C20" s="28"/>
      <c r="D20" s="29">
        <f t="shared" ref="D20:M20" si="6">SUM(D21:D21)</f>
        <v>6354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6354</v>
      </c>
      <c r="O20" s="41">
        <f t="shared" si="2"/>
        <v>2.8582995951417005</v>
      </c>
      <c r="P20" s="10"/>
    </row>
    <row r="21" spans="1:119" ht="15.75" thickBot="1">
      <c r="A21" s="12"/>
      <c r="B21" s="42">
        <v>569</v>
      </c>
      <c r="C21" s="19" t="s">
        <v>36</v>
      </c>
      <c r="D21" s="43">
        <v>6354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6354</v>
      </c>
      <c r="O21" s="44">
        <f t="shared" si="2"/>
        <v>2.8582995951417005</v>
      </c>
      <c r="P21" s="9"/>
    </row>
    <row r="22" spans="1:119" ht="16.5" thickBot="1">
      <c r="A22" s="13" t="s">
        <v>10</v>
      </c>
      <c r="B22" s="21"/>
      <c r="C22" s="20"/>
      <c r="D22" s="14">
        <f>SUM(D5,D10,D14,D18,D20)</f>
        <v>4252249</v>
      </c>
      <c r="E22" s="14">
        <f t="shared" ref="E22:M22" si="7">SUM(E5,E10,E14,E18,E20)</f>
        <v>0</v>
      </c>
      <c r="F22" s="14">
        <f t="shared" si="7"/>
        <v>0</v>
      </c>
      <c r="G22" s="14">
        <f t="shared" si="7"/>
        <v>0</v>
      </c>
      <c r="H22" s="14">
        <f t="shared" si="7"/>
        <v>0</v>
      </c>
      <c r="I22" s="14">
        <f t="shared" si="7"/>
        <v>667226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0</v>
      </c>
      <c r="N22" s="14">
        <f t="shared" si="1"/>
        <v>4919475</v>
      </c>
      <c r="O22" s="35">
        <f t="shared" si="2"/>
        <v>2212.9892037786776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68</v>
      </c>
      <c r="M24" s="90"/>
      <c r="N24" s="90"/>
      <c r="O24" s="39">
        <v>2223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customHeight="1" thickBot="1">
      <c r="A26" s="94" t="s">
        <v>42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83</v>
      </c>
      <c r="N4" s="32" t="s">
        <v>5</v>
      </c>
      <c r="O4" s="32" t="s">
        <v>84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5002427</v>
      </c>
      <c r="E5" s="24">
        <f t="shared" si="0"/>
        <v>544737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149247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5696411</v>
      </c>
      <c r="P5" s="30">
        <f t="shared" ref="P5:P27" si="1">(O5/P$29)</f>
        <v>2868.2834843907353</v>
      </c>
      <c r="Q5" s="6"/>
    </row>
    <row r="6" spans="1:134">
      <c r="A6" s="12"/>
      <c r="B6" s="42">
        <v>511</v>
      </c>
      <c r="C6" s="19" t="s">
        <v>19</v>
      </c>
      <c r="D6" s="43">
        <v>36318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36318</v>
      </c>
      <c r="P6" s="44">
        <f t="shared" si="1"/>
        <v>18.28700906344411</v>
      </c>
      <c r="Q6" s="9"/>
    </row>
    <row r="7" spans="1:134">
      <c r="A7" s="12"/>
      <c r="B7" s="42">
        <v>513</v>
      </c>
      <c r="C7" s="19" t="s">
        <v>20</v>
      </c>
      <c r="D7" s="43">
        <v>501000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501000</v>
      </c>
      <c r="P7" s="44">
        <f t="shared" si="1"/>
        <v>252.26586102719034</v>
      </c>
      <c r="Q7" s="9"/>
    </row>
    <row r="8" spans="1:134">
      <c r="A8" s="12"/>
      <c r="B8" s="42">
        <v>514</v>
      </c>
      <c r="C8" s="19" t="s">
        <v>21</v>
      </c>
      <c r="D8" s="43">
        <v>92580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92580</v>
      </c>
      <c r="P8" s="44">
        <f t="shared" si="1"/>
        <v>46.616314199395774</v>
      </c>
      <c r="Q8" s="9"/>
    </row>
    <row r="9" spans="1:134">
      <c r="A9" s="12"/>
      <c r="B9" s="42">
        <v>515</v>
      </c>
      <c r="C9" s="19" t="s">
        <v>22</v>
      </c>
      <c r="D9" s="43">
        <v>51964</v>
      </c>
      <c r="E9" s="43">
        <v>544737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596701</v>
      </c>
      <c r="P9" s="44">
        <f t="shared" si="1"/>
        <v>300.45367573011077</v>
      </c>
      <c r="Q9" s="9"/>
    </row>
    <row r="10" spans="1:134">
      <c r="A10" s="12"/>
      <c r="B10" s="42">
        <v>517</v>
      </c>
      <c r="C10" s="19" t="s">
        <v>46</v>
      </c>
      <c r="D10" s="43">
        <v>3672909</v>
      </c>
      <c r="E10" s="43">
        <v>0</v>
      </c>
      <c r="F10" s="43">
        <v>0</v>
      </c>
      <c r="G10" s="43">
        <v>0</v>
      </c>
      <c r="H10" s="43">
        <v>0</v>
      </c>
      <c r="I10" s="43">
        <v>145238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3818147</v>
      </c>
      <c r="P10" s="44">
        <f t="shared" si="1"/>
        <v>1922.531218529708</v>
      </c>
      <c r="Q10" s="9"/>
    </row>
    <row r="11" spans="1:134">
      <c r="A11" s="12"/>
      <c r="B11" s="42">
        <v>518</v>
      </c>
      <c r="C11" s="19" t="s">
        <v>40</v>
      </c>
      <c r="D11" s="43">
        <v>435637</v>
      </c>
      <c r="E11" s="43">
        <v>0</v>
      </c>
      <c r="F11" s="43">
        <v>0</v>
      </c>
      <c r="G11" s="43">
        <v>0</v>
      </c>
      <c r="H11" s="43">
        <v>0</v>
      </c>
      <c r="I11" s="43">
        <v>4009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439646</v>
      </c>
      <c r="P11" s="44">
        <f t="shared" si="1"/>
        <v>221.37260825780464</v>
      </c>
      <c r="Q11" s="9"/>
    </row>
    <row r="12" spans="1:134">
      <c r="A12" s="12"/>
      <c r="B12" s="42">
        <v>519</v>
      </c>
      <c r="C12" s="19" t="s">
        <v>23</v>
      </c>
      <c r="D12" s="43">
        <v>212019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212019</v>
      </c>
      <c r="P12" s="44">
        <f t="shared" si="1"/>
        <v>106.75679758308156</v>
      </c>
      <c r="Q12" s="9"/>
    </row>
    <row r="13" spans="1:134" ht="15.75">
      <c r="A13" s="26" t="s">
        <v>24</v>
      </c>
      <c r="B13" s="27"/>
      <c r="C13" s="28"/>
      <c r="D13" s="29">
        <f t="shared" ref="D13:N13" si="3">SUM(D14:D15)</f>
        <v>3564068</v>
      </c>
      <c r="E13" s="29">
        <f t="shared" si="3"/>
        <v>185910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27" si="4">SUM(D13:N13)</f>
        <v>3749978</v>
      </c>
      <c r="P13" s="41">
        <f t="shared" si="1"/>
        <v>1888.2064451158108</v>
      </c>
      <c r="Q13" s="10"/>
    </row>
    <row r="14" spans="1:134">
      <c r="A14" s="12"/>
      <c r="B14" s="42">
        <v>521</v>
      </c>
      <c r="C14" s="19" t="s">
        <v>25</v>
      </c>
      <c r="D14" s="43">
        <v>2731047</v>
      </c>
      <c r="E14" s="43">
        <v>185910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2916957</v>
      </c>
      <c r="P14" s="44">
        <f t="shared" si="1"/>
        <v>1468.7598187311178</v>
      </c>
      <c r="Q14" s="9"/>
    </row>
    <row r="15" spans="1:134">
      <c r="A15" s="12"/>
      <c r="B15" s="42">
        <v>522</v>
      </c>
      <c r="C15" s="19" t="s">
        <v>26</v>
      </c>
      <c r="D15" s="43">
        <v>833021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833021</v>
      </c>
      <c r="P15" s="44">
        <f t="shared" si="1"/>
        <v>419.44662638469288</v>
      </c>
      <c r="Q15" s="9"/>
    </row>
    <row r="16" spans="1:134" ht="15.75">
      <c r="A16" s="26" t="s">
        <v>28</v>
      </c>
      <c r="B16" s="27"/>
      <c r="C16" s="28"/>
      <c r="D16" s="29">
        <f t="shared" ref="D16:N16" si="5">SUM(D17:D19)</f>
        <v>332454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794883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40">
        <f t="shared" si="4"/>
        <v>1127337</v>
      </c>
      <c r="P16" s="41">
        <f t="shared" si="1"/>
        <v>567.6419939577039</v>
      </c>
      <c r="Q16" s="10"/>
    </row>
    <row r="17" spans="1:120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794883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794883</v>
      </c>
      <c r="P17" s="44">
        <f t="shared" si="1"/>
        <v>400.24320241691845</v>
      </c>
      <c r="Q17" s="9"/>
    </row>
    <row r="18" spans="1:120">
      <c r="A18" s="12"/>
      <c r="B18" s="42">
        <v>534</v>
      </c>
      <c r="C18" s="19" t="s">
        <v>30</v>
      </c>
      <c r="D18" s="43">
        <v>324560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324560</v>
      </c>
      <c r="P18" s="44">
        <f t="shared" si="1"/>
        <v>163.42396777442096</v>
      </c>
      <c r="Q18" s="9"/>
    </row>
    <row r="19" spans="1:120">
      <c r="A19" s="12"/>
      <c r="B19" s="42">
        <v>537</v>
      </c>
      <c r="C19" s="19" t="s">
        <v>31</v>
      </c>
      <c r="D19" s="43">
        <v>7894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7894</v>
      </c>
      <c r="P19" s="44">
        <f t="shared" si="1"/>
        <v>3.974823766364552</v>
      </c>
      <c r="Q19" s="9"/>
    </row>
    <row r="20" spans="1:120" ht="15.75">
      <c r="A20" s="26" t="s">
        <v>33</v>
      </c>
      <c r="B20" s="27"/>
      <c r="C20" s="28"/>
      <c r="D20" s="29">
        <f t="shared" ref="D20:N20" si="6">SUM(D21:D21)</f>
        <v>71602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4"/>
        <v>71602</v>
      </c>
      <c r="P20" s="41">
        <f t="shared" si="1"/>
        <v>36.053373615307152</v>
      </c>
      <c r="Q20" s="10"/>
    </row>
    <row r="21" spans="1:120">
      <c r="A21" s="12"/>
      <c r="B21" s="42">
        <v>544</v>
      </c>
      <c r="C21" s="19" t="s">
        <v>34</v>
      </c>
      <c r="D21" s="43">
        <v>71602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71602</v>
      </c>
      <c r="P21" s="44">
        <f t="shared" si="1"/>
        <v>36.053373615307152</v>
      </c>
      <c r="Q21" s="9"/>
    </row>
    <row r="22" spans="1:120" ht="15.75">
      <c r="A22" s="26" t="s">
        <v>35</v>
      </c>
      <c r="B22" s="27"/>
      <c r="C22" s="28"/>
      <c r="D22" s="29">
        <f t="shared" ref="D22:N22" si="7">SUM(D23:D23)</f>
        <v>7556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7"/>
        <v>0</v>
      </c>
      <c r="O22" s="29">
        <f t="shared" si="4"/>
        <v>7556</v>
      </c>
      <c r="P22" s="41">
        <f t="shared" si="1"/>
        <v>3.8046324269889227</v>
      </c>
      <c r="Q22" s="10"/>
    </row>
    <row r="23" spans="1:120">
      <c r="A23" s="12"/>
      <c r="B23" s="42">
        <v>569</v>
      </c>
      <c r="C23" s="19" t="s">
        <v>36</v>
      </c>
      <c r="D23" s="43">
        <v>7556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7556</v>
      </c>
      <c r="P23" s="44">
        <f t="shared" si="1"/>
        <v>3.8046324269889227</v>
      </c>
      <c r="Q23" s="9"/>
    </row>
    <row r="24" spans="1:120" ht="15.75">
      <c r="A24" s="26" t="s">
        <v>47</v>
      </c>
      <c r="B24" s="27"/>
      <c r="C24" s="28"/>
      <c r="D24" s="29">
        <f t="shared" ref="D24:N24" si="8">SUM(D25:D26)</f>
        <v>310878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1624089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8"/>
        <v>0</v>
      </c>
      <c r="O24" s="29">
        <f t="shared" si="4"/>
        <v>1934967</v>
      </c>
      <c r="P24" s="41">
        <f t="shared" si="1"/>
        <v>974.30362537764347</v>
      </c>
      <c r="Q24" s="9"/>
    </row>
    <row r="25" spans="1:120">
      <c r="A25" s="12"/>
      <c r="B25" s="42">
        <v>581</v>
      </c>
      <c r="C25" s="19" t="s">
        <v>85</v>
      </c>
      <c r="D25" s="43">
        <v>310878</v>
      </c>
      <c r="E25" s="43">
        <v>0</v>
      </c>
      <c r="F25" s="43">
        <v>0</v>
      </c>
      <c r="G25" s="43">
        <v>0</v>
      </c>
      <c r="H25" s="43">
        <v>0</v>
      </c>
      <c r="I25" s="43">
        <v>1150434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1461312</v>
      </c>
      <c r="P25" s="44">
        <f t="shared" si="1"/>
        <v>735.80664652567975</v>
      </c>
      <c r="Q25" s="9"/>
    </row>
    <row r="26" spans="1:120" ht="15.75" thickBot="1">
      <c r="A26" s="12"/>
      <c r="B26" s="42">
        <v>591</v>
      </c>
      <c r="C26" s="19" t="s">
        <v>49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473655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473655</v>
      </c>
      <c r="P26" s="44">
        <f t="shared" si="1"/>
        <v>238.49697885196375</v>
      </c>
      <c r="Q26" s="9"/>
    </row>
    <row r="27" spans="1:120" ht="16.5" thickBot="1">
      <c r="A27" s="13" t="s">
        <v>10</v>
      </c>
      <c r="B27" s="21"/>
      <c r="C27" s="20"/>
      <c r="D27" s="14">
        <f>SUM(D5,D13,D16,D20,D22,D24)</f>
        <v>9288985</v>
      </c>
      <c r="E27" s="14">
        <f t="shared" ref="E27:N27" si="9">SUM(E5,E13,E16,E20,E22,E24)</f>
        <v>730647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2568219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9"/>
        <v>0</v>
      </c>
      <c r="O27" s="14">
        <f t="shared" si="4"/>
        <v>12587851</v>
      </c>
      <c r="P27" s="35">
        <f t="shared" si="1"/>
        <v>6338.2935548841897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0" t="s">
        <v>86</v>
      </c>
      <c r="N29" s="90"/>
      <c r="O29" s="90"/>
      <c r="P29" s="39">
        <v>1986</v>
      </c>
    </row>
    <row r="30" spans="1:120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20" ht="15.75" customHeight="1" thickBot="1">
      <c r="A31" s="94" t="s">
        <v>42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2938573</v>
      </c>
      <c r="E5" s="24">
        <f t="shared" si="0"/>
        <v>362242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224670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3525485</v>
      </c>
      <c r="O5" s="30">
        <f t="shared" ref="O5:O27" si="1">(N5/O$29)</f>
        <v>1820.0748580278782</v>
      </c>
      <c r="P5" s="6"/>
    </row>
    <row r="6" spans="1:133">
      <c r="A6" s="12"/>
      <c r="B6" s="42">
        <v>511</v>
      </c>
      <c r="C6" s="19" t="s">
        <v>19</v>
      </c>
      <c r="D6" s="43">
        <v>33711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33711</v>
      </c>
      <c r="O6" s="44">
        <f t="shared" si="1"/>
        <v>17.403717088280846</v>
      </c>
      <c r="P6" s="9"/>
    </row>
    <row r="7" spans="1:133">
      <c r="A7" s="12"/>
      <c r="B7" s="42">
        <v>513</v>
      </c>
      <c r="C7" s="19" t="s">
        <v>20</v>
      </c>
      <c r="D7" s="43">
        <v>492976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492976</v>
      </c>
      <c r="O7" s="44">
        <f t="shared" si="1"/>
        <v>254.50490449148168</v>
      </c>
      <c r="P7" s="9"/>
    </row>
    <row r="8" spans="1:133">
      <c r="A8" s="12"/>
      <c r="B8" s="42">
        <v>514</v>
      </c>
      <c r="C8" s="19" t="s">
        <v>21</v>
      </c>
      <c r="D8" s="43">
        <v>245791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245791</v>
      </c>
      <c r="O8" s="44">
        <f t="shared" si="1"/>
        <v>126.89261744966443</v>
      </c>
      <c r="P8" s="9"/>
    </row>
    <row r="9" spans="1:133">
      <c r="A9" s="12"/>
      <c r="B9" s="42">
        <v>515</v>
      </c>
      <c r="C9" s="19" t="s">
        <v>22</v>
      </c>
      <c r="D9" s="43">
        <v>138731</v>
      </c>
      <c r="E9" s="43">
        <v>362242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500973</v>
      </c>
      <c r="O9" s="44">
        <f t="shared" si="1"/>
        <v>258.63345379452761</v>
      </c>
      <c r="P9" s="9"/>
    </row>
    <row r="10" spans="1:133">
      <c r="A10" s="12"/>
      <c r="B10" s="42">
        <v>517</v>
      </c>
      <c r="C10" s="19" t="s">
        <v>46</v>
      </c>
      <c r="D10" s="43">
        <v>1417974</v>
      </c>
      <c r="E10" s="43">
        <v>0</v>
      </c>
      <c r="F10" s="43">
        <v>0</v>
      </c>
      <c r="G10" s="43">
        <v>0</v>
      </c>
      <c r="H10" s="43">
        <v>0</v>
      </c>
      <c r="I10" s="43">
        <v>152833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1570807</v>
      </c>
      <c r="O10" s="44">
        <f t="shared" si="1"/>
        <v>810.94837377387717</v>
      </c>
      <c r="P10" s="9"/>
    </row>
    <row r="11" spans="1:133">
      <c r="A11" s="12"/>
      <c r="B11" s="42">
        <v>518</v>
      </c>
      <c r="C11" s="19" t="s">
        <v>40</v>
      </c>
      <c r="D11" s="43">
        <v>433149</v>
      </c>
      <c r="E11" s="43">
        <v>0</v>
      </c>
      <c r="F11" s="43">
        <v>0</v>
      </c>
      <c r="G11" s="43">
        <v>0</v>
      </c>
      <c r="H11" s="43">
        <v>0</v>
      </c>
      <c r="I11" s="43">
        <v>71837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504986</v>
      </c>
      <c r="O11" s="44">
        <f t="shared" si="1"/>
        <v>260.70521424883839</v>
      </c>
      <c r="P11" s="9"/>
    </row>
    <row r="12" spans="1:133">
      <c r="A12" s="12"/>
      <c r="B12" s="42">
        <v>519</v>
      </c>
      <c r="C12" s="19" t="s">
        <v>59</v>
      </c>
      <c r="D12" s="43">
        <v>176241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176241</v>
      </c>
      <c r="O12" s="44">
        <f t="shared" si="1"/>
        <v>90.986577181208048</v>
      </c>
      <c r="P12" s="9"/>
    </row>
    <row r="13" spans="1:133" ht="15.75">
      <c r="A13" s="26" t="s">
        <v>24</v>
      </c>
      <c r="B13" s="27"/>
      <c r="C13" s="28"/>
      <c r="D13" s="29">
        <f t="shared" ref="D13:M13" si="3">SUM(D14:D15)</f>
        <v>3489649</v>
      </c>
      <c r="E13" s="29">
        <f t="shared" si="3"/>
        <v>96568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3586217</v>
      </c>
      <c r="O13" s="41">
        <f t="shared" si="1"/>
        <v>1851.4284976768199</v>
      </c>
      <c r="P13" s="10"/>
    </row>
    <row r="14" spans="1:133">
      <c r="A14" s="12"/>
      <c r="B14" s="42">
        <v>521</v>
      </c>
      <c r="C14" s="19" t="s">
        <v>25</v>
      </c>
      <c r="D14" s="43">
        <v>2670392</v>
      </c>
      <c r="E14" s="43">
        <v>96568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2766960</v>
      </c>
      <c r="O14" s="44">
        <f t="shared" si="1"/>
        <v>1428.4770263293753</v>
      </c>
      <c r="P14" s="9"/>
    </row>
    <row r="15" spans="1:133">
      <c r="A15" s="12"/>
      <c r="B15" s="42">
        <v>522</v>
      </c>
      <c r="C15" s="19" t="s">
        <v>26</v>
      </c>
      <c r="D15" s="43">
        <v>819257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819257</v>
      </c>
      <c r="O15" s="44">
        <f t="shared" si="1"/>
        <v>422.95147134744451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SUM(D17:D19)</f>
        <v>4846581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798459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5645040</v>
      </c>
      <c r="O16" s="41">
        <f t="shared" si="1"/>
        <v>2914.3211151264841</v>
      </c>
      <c r="P16" s="10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798459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798459</v>
      </c>
      <c r="O17" s="44">
        <f t="shared" si="1"/>
        <v>412.2142488384099</v>
      </c>
      <c r="P17" s="9"/>
    </row>
    <row r="18" spans="1:119">
      <c r="A18" s="12"/>
      <c r="B18" s="42">
        <v>534</v>
      </c>
      <c r="C18" s="19" t="s">
        <v>60</v>
      </c>
      <c r="D18" s="43">
        <v>268214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268214</v>
      </c>
      <c r="O18" s="44">
        <f t="shared" si="1"/>
        <v>138.46876613319566</v>
      </c>
      <c r="P18" s="9"/>
    </row>
    <row r="19" spans="1:119">
      <c r="A19" s="12"/>
      <c r="B19" s="42">
        <v>537</v>
      </c>
      <c r="C19" s="19" t="s">
        <v>61</v>
      </c>
      <c r="D19" s="43">
        <v>4578367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4578367</v>
      </c>
      <c r="O19" s="44">
        <f t="shared" si="1"/>
        <v>2363.6381001548789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73006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73006</v>
      </c>
      <c r="O20" s="41">
        <f t="shared" si="1"/>
        <v>37.690242643262778</v>
      </c>
      <c r="P20" s="10"/>
    </row>
    <row r="21" spans="1:119">
      <c r="A21" s="12"/>
      <c r="B21" s="42">
        <v>544</v>
      </c>
      <c r="C21" s="19" t="s">
        <v>62</v>
      </c>
      <c r="D21" s="43">
        <v>73006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73006</v>
      </c>
      <c r="O21" s="44">
        <f t="shared" si="1"/>
        <v>37.690242643262778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6560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6560</v>
      </c>
      <c r="O22" s="41">
        <f t="shared" si="1"/>
        <v>3.3866804336602994</v>
      </c>
      <c r="P22" s="10"/>
    </row>
    <row r="23" spans="1:119">
      <c r="A23" s="12"/>
      <c r="B23" s="42">
        <v>569</v>
      </c>
      <c r="C23" s="19" t="s">
        <v>36</v>
      </c>
      <c r="D23" s="43">
        <v>6560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6560</v>
      </c>
      <c r="O23" s="44">
        <f t="shared" si="1"/>
        <v>3.3866804336602994</v>
      </c>
      <c r="P23" s="9"/>
    </row>
    <row r="24" spans="1:119" ht="15.75">
      <c r="A24" s="26" t="s">
        <v>63</v>
      </c>
      <c r="B24" s="27"/>
      <c r="C24" s="28"/>
      <c r="D24" s="29">
        <f t="shared" ref="D24:M24" si="8">SUM(D25:D26)</f>
        <v>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528074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528074</v>
      </c>
      <c r="O24" s="41">
        <f t="shared" si="1"/>
        <v>272.62467733608673</v>
      </c>
      <c r="P24" s="9"/>
    </row>
    <row r="25" spans="1:119">
      <c r="A25" s="12"/>
      <c r="B25" s="42">
        <v>581</v>
      </c>
      <c r="C25" s="19" t="s">
        <v>64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50000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50000</v>
      </c>
      <c r="O25" s="44">
        <f t="shared" si="1"/>
        <v>25.81311306143521</v>
      </c>
      <c r="P25" s="9"/>
    </row>
    <row r="26" spans="1:119" ht="15.75" thickBot="1">
      <c r="A26" s="12"/>
      <c r="B26" s="42">
        <v>591</v>
      </c>
      <c r="C26" s="19" t="s">
        <v>65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478074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478074</v>
      </c>
      <c r="O26" s="44">
        <f t="shared" si="1"/>
        <v>246.81156427465152</v>
      </c>
      <c r="P26" s="9"/>
    </row>
    <row r="27" spans="1:119" ht="16.5" thickBot="1">
      <c r="A27" s="13" t="s">
        <v>10</v>
      </c>
      <c r="B27" s="21"/>
      <c r="C27" s="20"/>
      <c r="D27" s="14">
        <f>SUM(D5,D13,D16,D20,D22,D24)</f>
        <v>11354369</v>
      </c>
      <c r="E27" s="14">
        <f t="shared" ref="E27:M27" si="9">SUM(E5,E13,E16,E20,E22,E24)</f>
        <v>458810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1551203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4"/>
        <v>13364382</v>
      </c>
      <c r="O27" s="35">
        <f t="shared" si="1"/>
        <v>6899.5260712441923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80</v>
      </c>
      <c r="M29" s="90"/>
      <c r="N29" s="90"/>
      <c r="O29" s="39">
        <v>1937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horizontalDpi="200" verticalDpi="200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1819567</v>
      </c>
      <c r="E5" s="24">
        <f t="shared" si="0"/>
        <v>276006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216442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2312015</v>
      </c>
      <c r="O5" s="30">
        <f t="shared" ref="O5:O27" si="1">(N5/O$29)</f>
        <v>1192.3749355337802</v>
      </c>
      <c r="P5" s="6"/>
    </row>
    <row r="6" spans="1:133">
      <c r="A6" s="12"/>
      <c r="B6" s="42">
        <v>511</v>
      </c>
      <c r="C6" s="19" t="s">
        <v>19</v>
      </c>
      <c r="D6" s="43">
        <v>34229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34229</v>
      </c>
      <c r="O6" s="44">
        <f t="shared" si="1"/>
        <v>17.65291387313048</v>
      </c>
      <c r="P6" s="9"/>
    </row>
    <row r="7" spans="1:133">
      <c r="A7" s="12"/>
      <c r="B7" s="42">
        <v>513</v>
      </c>
      <c r="C7" s="19" t="s">
        <v>20</v>
      </c>
      <c r="D7" s="43">
        <v>436200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436200</v>
      </c>
      <c r="O7" s="44">
        <f t="shared" si="1"/>
        <v>224.96132026817946</v>
      </c>
      <c r="P7" s="9"/>
    </row>
    <row r="8" spans="1:133">
      <c r="A8" s="12"/>
      <c r="B8" s="42">
        <v>514</v>
      </c>
      <c r="C8" s="19" t="s">
        <v>21</v>
      </c>
      <c r="D8" s="43">
        <v>58571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58571</v>
      </c>
      <c r="O8" s="44">
        <f t="shared" si="1"/>
        <v>30.206807632800412</v>
      </c>
      <c r="P8" s="9"/>
    </row>
    <row r="9" spans="1:133">
      <c r="A9" s="12"/>
      <c r="B9" s="42">
        <v>515</v>
      </c>
      <c r="C9" s="19" t="s">
        <v>22</v>
      </c>
      <c r="D9" s="43">
        <v>0</v>
      </c>
      <c r="E9" s="43">
        <v>276006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276006</v>
      </c>
      <c r="O9" s="44">
        <f t="shared" si="1"/>
        <v>142.34450747808148</v>
      </c>
      <c r="P9" s="9"/>
    </row>
    <row r="10" spans="1:133">
      <c r="A10" s="12"/>
      <c r="B10" s="42">
        <v>517</v>
      </c>
      <c r="C10" s="19" t="s">
        <v>46</v>
      </c>
      <c r="D10" s="43">
        <v>695962</v>
      </c>
      <c r="E10" s="43">
        <v>0</v>
      </c>
      <c r="F10" s="43">
        <v>0</v>
      </c>
      <c r="G10" s="43">
        <v>0</v>
      </c>
      <c r="H10" s="43">
        <v>0</v>
      </c>
      <c r="I10" s="43">
        <v>145981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841943</v>
      </c>
      <c r="O10" s="44">
        <f t="shared" si="1"/>
        <v>434.21505930892215</v>
      </c>
      <c r="P10" s="9"/>
    </row>
    <row r="11" spans="1:133">
      <c r="A11" s="12"/>
      <c r="B11" s="42">
        <v>518</v>
      </c>
      <c r="C11" s="19" t="s">
        <v>40</v>
      </c>
      <c r="D11" s="43">
        <v>393981</v>
      </c>
      <c r="E11" s="43">
        <v>0</v>
      </c>
      <c r="F11" s="43">
        <v>0</v>
      </c>
      <c r="G11" s="43">
        <v>0</v>
      </c>
      <c r="H11" s="43">
        <v>0</v>
      </c>
      <c r="I11" s="43">
        <v>70461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464442</v>
      </c>
      <c r="O11" s="44">
        <f t="shared" si="1"/>
        <v>239.52656008251677</v>
      </c>
      <c r="P11" s="9"/>
    </row>
    <row r="12" spans="1:133">
      <c r="A12" s="12"/>
      <c r="B12" s="42">
        <v>519</v>
      </c>
      <c r="C12" s="19" t="s">
        <v>59</v>
      </c>
      <c r="D12" s="43">
        <v>200624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200624</v>
      </c>
      <c r="O12" s="44">
        <f t="shared" si="1"/>
        <v>103.46776689014956</v>
      </c>
      <c r="P12" s="9"/>
    </row>
    <row r="13" spans="1:133" ht="15.75">
      <c r="A13" s="26" t="s">
        <v>24</v>
      </c>
      <c r="B13" s="27"/>
      <c r="C13" s="28"/>
      <c r="D13" s="29">
        <f t="shared" ref="D13:M13" si="3">SUM(D14:D15)</f>
        <v>3144668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3144668</v>
      </c>
      <c r="O13" s="41">
        <f t="shared" si="1"/>
        <v>1621.7988653945333</v>
      </c>
      <c r="P13" s="10"/>
    </row>
    <row r="14" spans="1:133">
      <c r="A14" s="12"/>
      <c r="B14" s="42">
        <v>521</v>
      </c>
      <c r="C14" s="19" t="s">
        <v>25</v>
      </c>
      <c r="D14" s="43">
        <v>2341554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2341554</v>
      </c>
      <c r="O14" s="44">
        <f t="shared" si="1"/>
        <v>1207.6090768437339</v>
      </c>
      <c r="P14" s="9"/>
    </row>
    <row r="15" spans="1:133">
      <c r="A15" s="12"/>
      <c r="B15" s="42">
        <v>522</v>
      </c>
      <c r="C15" s="19" t="s">
        <v>26</v>
      </c>
      <c r="D15" s="43">
        <v>803114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803114</v>
      </c>
      <c r="O15" s="44">
        <f t="shared" si="1"/>
        <v>414.18978855079939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SUM(D17:D19)</f>
        <v>989969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743648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1733617</v>
      </c>
      <c r="O16" s="41">
        <f t="shared" si="1"/>
        <v>894.07787519339865</v>
      </c>
      <c r="P16" s="10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743648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743648</v>
      </c>
      <c r="O17" s="44">
        <f t="shared" si="1"/>
        <v>383.52140278494068</v>
      </c>
      <c r="P17" s="9"/>
    </row>
    <row r="18" spans="1:119">
      <c r="A18" s="12"/>
      <c r="B18" s="42">
        <v>534</v>
      </c>
      <c r="C18" s="19" t="s">
        <v>60</v>
      </c>
      <c r="D18" s="43">
        <v>268214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268214</v>
      </c>
      <c r="O18" s="44">
        <f t="shared" si="1"/>
        <v>138.32594120680764</v>
      </c>
      <c r="P18" s="9"/>
    </row>
    <row r="19" spans="1:119">
      <c r="A19" s="12"/>
      <c r="B19" s="42">
        <v>537</v>
      </c>
      <c r="C19" s="19" t="s">
        <v>61</v>
      </c>
      <c r="D19" s="43">
        <v>721755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721755</v>
      </c>
      <c r="O19" s="44">
        <f t="shared" si="1"/>
        <v>372.23053120165031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72538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72538</v>
      </c>
      <c r="O20" s="41">
        <f t="shared" si="1"/>
        <v>37.410005157297576</v>
      </c>
      <c r="P20" s="10"/>
    </row>
    <row r="21" spans="1:119">
      <c r="A21" s="12"/>
      <c r="B21" s="42">
        <v>544</v>
      </c>
      <c r="C21" s="19" t="s">
        <v>62</v>
      </c>
      <c r="D21" s="43">
        <v>72538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72538</v>
      </c>
      <c r="O21" s="44">
        <f t="shared" si="1"/>
        <v>37.410005157297576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6072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6072</v>
      </c>
      <c r="O22" s="41">
        <f t="shared" si="1"/>
        <v>3.1315110881897885</v>
      </c>
      <c r="P22" s="10"/>
    </row>
    <row r="23" spans="1:119">
      <c r="A23" s="12"/>
      <c r="B23" s="42">
        <v>569</v>
      </c>
      <c r="C23" s="19" t="s">
        <v>36</v>
      </c>
      <c r="D23" s="43">
        <v>6072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6072</v>
      </c>
      <c r="O23" s="44">
        <f t="shared" si="1"/>
        <v>3.1315110881897885</v>
      </c>
      <c r="P23" s="9"/>
    </row>
    <row r="24" spans="1:119" ht="15.75">
      <c r="A24" s="26" t="s">
        <v>63</v>
      </c>
      <c r="B24" s="27"/>
      <c r="C24" s="28"/>
      <c r="D24" s="29">
        <f t="shared" ref="D24:M24" si="8">SUM(D25:D26)</f>
        <v>0</v>
      </c>
      <c r="E24" s="29">
        <f t="shared" si="8"/>
        <v>29244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461990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491234</v>
      </c>
      <c r="O24" s="41">
        <f t="shared" si="1"/>
        <v>253.34399174832387</v>
      </c>
      <c r="P24" s="9"/>
    </row>
    <row r="25" spans="1:119">
      <c r="A25" s="12"/>
      <c r="B25" s="42">
        <v>581</v>
      </c>
      <c r="C25" s="19" t="s">
        <v>64</v>
      </c>
      <c r="D25" s="43">
        <v>0</v>
      </c>
      <c r="E25" s="43">
        <v>29244</v>
      </c>
      <c r="F25" s="43">
        <v>0</v>
      </c>
      <c r="G25" s="43">
        <v>0</v>
      </c>
      <c r="H25" s="43">
        <v>0</v>
      </c>
      <c r="I25" s="43">
        <v>50000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79244</v>
      </c>
      <c r="O25" s="44">
        <f t="shared" si="1"/>
        <v>40.868488911810211</v>
      </c>
      <c r="P25" s="9"/>
    </row>
    <row r="26" spans="1:119" ht="15.75" thickBot="1">
      <c r="A26" s="12"/>
      <c r="B26" s="42">
        <v>591</v>
      </c>
      <c r="C26" s="19" t="s">
        <v>65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411990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411990</v>
      </c>
      <c r="O26" s="44">
        <f t="shared" si="1"/>
        <v>212.47550283651367</v>
      </c>
      <c r="P26" s="9"/>
    </row>
    <row r="27" spans="1:119" ht="16.5" thickBot="1">
      <c r="A27" s="13" t="s">
        <v>10</v>
      </c>
      <c r="B27" s="21"/>
      <c r="C27" s="20"/>
      <c r="D27" s="14">
        <f>SUM(D5,D13,D16,D20,D22,D24)</f>
        <v>6032814</v>
      </c>
      <c r="E27" s="14">
        <f t="shared" ref="E27:M27" si="9">SUM(E5,E13,E16,E20,E22,E24)</f>
        <v>305250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1422080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4"/>
        <v>7760144</v>
      </c>
      <c r="O27" s="35">
        <f t="shared" si="1"/>
        <v>4002.1371841155233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78</v>
      </c>
      <c r="M29" s="90"/>
      <c r="N29" s="90"/>
      <c r="O29" s="39">
        <v>1939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2127596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146709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2274305</v>
      </c>
      <c r="O5" s="30">
        <f t="shared" ref="O5:O27" si="1">(N5/O$29)</f>
        <v>1185.7690302398332</v>
      </c>
      <c r="P5" s="6"/>
    </row>
    <row r="6" spans="1:133">
      <c r="A6" s="12"/>
      <c r="B6" s="42">
        <v>511</v>
      </c>
      <c r="C6" s="19" t="s">
        <v>19</v>
      </c>
      <c r="D6" s="43">
        <v>27113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27113</v>
      </c>
      <c r="O6" s="44">
        <f t="shared" si="1"/>
        <v>14.136079249217936</v>
      </c>
      <c r="P6" s="9"/>
    </row>
    <row r="7" spans="1:133">
      <c r="A7" s="12"/>
      <c r="B7" s="42">
        <v>513</v>
      </c>
      <c r="C7" s="19" t="s">
        <v>20</v>
      </c>
      <c r="D7" s="43">
        <v>457716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457716</v>
      </c>
      <c r="O7" s="44">
        <f t="shared" si="1"/>
        <v>238.64233576642334</v>
      </c>
      <c r="P7" s="9"/>
    </row>
    <row r="8" spans="1:133">
      <c r="A8" s="12"/>
      <c r="B8" s="42">
        <v>514</v>
      </c>
      <c r="C8" s="19" t="s">
        <v>21</v>
      </c>
      <c r="D8" s="43">
        <v>52790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52790</v>
      </c>
      <c r="O8" s="44">
        <f t="shared" si="1"/>
        <v>27.523461939520335</v>
      </c>
      <c r="P8" s="9"/>
    </row>
    <row r="9" spans="1:133">
      <c r="A9" s="12"/>
      <c r="B9" s="42">
        <v>515</v>
      </c>
      <c r="C9" s="19" t="s">
        <v>22</v>
      </c>
      <c r="D9" s="43">
        <v>337643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337643</v>
      </c>
      <c r="O9" s="44">
        <f t="shared" si="1"/>
        <v>176.03910323253388</v>
      </c>
      <c r="P9" s="9"/>
    </row>
    <row r="10" spans="1:133">
      <c r="A10" s="12"/>
      <c r="B10" s="42">
        <v>517</v>
      </c>
      <c r="C10" s="19" t="s">
        <v>46</v>
      </c>
      <c r="D10" s="43">
        <v>695962</v>
      </c>
      <c r="E10" s="43">
        <v>0</v>
      </c>
      <c r="F10" s="43">
        <v>0</v>
      </c>
      <c r="G10" s="43">
        <v>0</v>
      </c>
      <c r="H10" s="43">
        <v>0</v>
      </c>
      <c r="I10" s="43">
        <v>101688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797650</v>
      </c>
      <c r="O10" s="44">
        <f t="shared" si="1"/>
        <v>415.87591240875912</v>
      </c>
      <c r="P10" s="9"/>
    </row>
    <row r="11" spans="1:133">
      <c r="A11" s="12"/>
      <c r="B11" s="42">
        <v>518</v>
      </c>
      <c r="C11" s="19" t="s">
        <v>40</v>
      </c>
      <c r="D11" s="43">
        <v>370747</v>
      </c>
      <c r="E11" s="43">
        <v>0</v>
      </c>
      <c r="F11" s="43">
        <v>0</v>
      </c>
      <c r="G11" s="43">
        <v>0</v>
      </c>
      <c r="H11" s="43">
        <v>0</v>
      </c>
      <c r="I11" s="43">
        <v>45021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415768</v>
      </c>
      <c r="O11" s="44">
        <f t="shared" si="1"/>
        <v>216.77163712200209</v>
      </c>
      <c r="P11" s="9"/>
    </row>
    <row r="12" spans="1:133">
      <c r="A12" s="12"/>
      <c r="B12" s="42">
        <v>519</v>
      </c>
      <c r="C12" s="19" t="s">
        <v>59</v>
      </c>
      <c r="D12" s="43">
        <v>185625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185625</v>
      </c>
      <c r="O12" s="44">
        <f t="shared" si="1"/>
        <v>96.780500521376439</v>
      </c>
      <c r="P12" s="9"/>
    </row>
    <row r="13" spans="1:133" ht="15.75">
      <c r="A13" s="26" t="s">
        <v>24</v>
      </c>
      <c r="B13" s="27"/>
      <c r="C13" s="28"/>
      <c r="D13" s="29">
        <f t="shared" ref="D13:M13" si="3">SUM(D14:D15)</f>
        <v>3205776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3205776</v>
      </c>
      <c r="O13" s="41">
        <f t="shared" si="1"/>
        <v>1671.4160583941605</v>
      </c>
      <c r="P13" s="10"/>
    </row>
    <row r="14" spans="1:133">
      <c r="A14" s="12"/>
      <c r="B14" s="42">
        <v>521</v>
      </c>
      <c r="C14" s="19" t="s">
        <v>25</v>
      </c>
      <c r="D14" s="43">
        <v>2436140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2436140</v>
      </c>
      <c r="O14" s="44">
        <f t="shared" si="1"/>
        <v>1270.1459854014599</v>
      </c>
      <c r="P14" s="9"/>
    </row>
    <row r="15" spans="1:133">
      <c r="A15" s="12"/>
      <c r="B15" s="42">
        <v>522</v>
      </c>
      <c r="C15" s="19" t="s">
        <v>26</v>
      </c>
      <c r="D15" s="43">
        <v>769636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769636</v>
      </c>
      <c r="O15" s="44">
        <f t="shared" si="1"/>
        <v>401.2700729927007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SUM(D17:D19)</f>
        <v>3194046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700690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3894736</v>
      </c>
      <c r="O16" s="41">
        <f t="shared" si="1"/>
        <v>2030.6235662148072</v>
      </c>
      <c r="P16" s="10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700690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700690</v>
      </c>
      <c r="O17" s="44">
        <f t="shared" si="1"/>
        <v>365.3232533889468</v>
      </c>
      <c r="P17" s="9"/>
    </row>
    <row r="18" spans="1:119">
      <c r="A18" s="12"/>
      <c r="B18" s="42">
        <v>534</v>
      </c>
      <c r="C18" s="19" t="s">
        <v>60</v>
      </c>
      <c r="D18" s="43">
        <v>268214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268214</v>
      </c>
      <c r="O18" s="44">
        <f t="shared" si="1"/>
        <v>139.84045881126173</v>
      </c>
      <c r="P18" s="9"/>
    </row>
    <row r="19" spans="1:119">
      <c r="A19" s="12"/>
      <c r="B19" s="42">
        <v>537</v>
      </c>
      <c r="C19" s="19" t="s">
        <v>61</v>
      </c>
      <c r="D19" s="43">
        <v>2925832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2925832</v>
      </c>
      <c r="O19" s="44">
        <f t="shared" si="1"/>
        <v>1525.4598540145985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76834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76834</v>
      </c>
      <c r="O20" s="41">
        <f t="shared" si="1"/>
        <v>40.059436913451513</v>
      </c>
      <c r="P20" s="10"/>
    </row>
    <row r="21" spans="1:119">
      <c r="A21" s="12"/>
      <c r="B21" s="42">
        <v>544</v>
      </c>
      <c r="C21" s="19" t="s">
        <v>62</v>
      </c>
      <c r="D21" s="43">
        <v>76834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76834</v>
      </c>
      <c r="O21" s="44">
        <f t="shared" si="1"/>
        <v>40.059436913451513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6040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6040</v>
      </c>
      <c r="O22" s="41">
        <f t="shared" si="1"/>
        <v>3.1491136600625653</v>
      </c>
      <c r="P22" s="10"/>
    </row>
    <row r="23" spans="1:119">
      <c r="A23" s="12"/>
      <c r="B23" s="42">
        <v>569</v>
      </c>
      <c r="C23" s="19" t="s">
        <v>36</v>
      </c>
      <c r="D23" s="43">
        <v>6040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6040</v>
      </c>
      <c r="O23" s="44">
        <f t="shared" si="1"/>
        <v>3.1491136600625653</v>
      </c>
      <c r="P23" s="9"/>
    </row>
    <row r="24" spans="1:119" ht="15.75">
      <c r="A24" s="26" t="s">
        <v>63</v>
      </c>
      <c r="B24" s="27"/>
      <c r="C24" s="28"/>
      <c r="D24" s="29">
        <f t="shared" ref="D24:M24" si="8">SUM(D25:D26)</f>
        <v>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400889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400889</v>
      </c>
      <c r="O24" s="41">
        <f t="shared" si="1"/>
        <v>209.01407716371219</v>
      </c>
      <c r="P24" s="9"/>
    </row>
    <row r="25" spans="1:119">
      <c r="A25" s="12"/>
      <c r="B25" s="42">
        <v>581</v>
      </c>
      <c r="C25" s="19" t="s">
        <v>64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50000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50000</v>
      </c>
      <c r="O25" s="44">
        <f t="shared" si="1"/>
        <v>26.068821689259646</v>
      </c>
      <c r="P25" s="9"/>
    </row>
    <row r="26" spans="1:119" ht="15.75" thickBot="1">
      <c r="A26" s="12"/>
      <c r="B26" s="42">
        <v>591</v>
      </c>
      <c r="C26" s="19" t="s">
        <v>65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350889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350889</v>
      </c>
      <c r="O26" s="44">
        <f t="shared" si="1"/>
        <v>182.94525547445255</v>
      </c>
      <c r="P26" s="9"/>
    </row>
    <row r="27" spans="1:119" ht="16.5" thickBot="1">
      <c r="A27" s="13" t="s">
        <v>10</v>
      </c>
      <c r="B27" s="21"/>
      <c r="C27" s="20"/>
      <c r="D27" s="14">
        <f>SUM(D5,D13,D16,D20,D22,D24)</f>
        <v>8610292</v>
      </c>
      <c r="E27" s="14">
        <f t="shared" ref="E27:M27" si="9">SUM(E5,E13,E16,E20,E22,E24)</f>
        <v>0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1248288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4"/>
        <v>9858580</v>
      </c>
      <c r="O27" s="35">
        <f t="shared" si="1"/>
        <v>5140.0312825860274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76</v>
      </c>
      <c r="M29" s="90"/>
      <c r="N29" s="90"/>
      <c r="O29" s="39">
        <v>1918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1924944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148619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2073563</v>
      </c>
      <c r="O5" s="30">
        <f t="shared" ref="O5:O27" si="1">(N5/O$29)</f>
        <v>1085.0669806384092</v>
      </c>
      <c r="P5" s="6"/>
    </row>
    <row r="6" spans="1:133">
      <c r="A6" s="12"/>
      <c r="B6" s="42">
        <v>511</v>
      </c>
      <c r="C6" s="19" t="s">
        <v>19</v>
      </c>
      <c r="D6" s="43">
        <v>20272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20272</v>
      </c>
      <c r="O6" s="44">
        <f t="shared" si="1"/>
        <v>10.608058608058608</v>
      </c>
      <c r="P6" s="9"/>
    </row>
    <row r="7" spans="1:133">
      <c r="A7" s="12"/>
      <c r="B7" s="42">
        <v>513</v>
      </c>
      <c r="C7" s="19" t="s">
        <v>20</v>
      </c>
      <c r="D7" s="43">
        <v>545538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545538</v>
      </c>
      <c r="O7" s="44">
        <f t="shared" si="1"/>
        <v>285.47252747252747</v>
      </c>
      <c r="P7" s="9"/>
    </row>
    <row r="8" spans="1:133">
      <c r="A8" s="12"/>
      <c r="B8" s="42">
        <v>514</v>
      </c>
      <c r="C8" s="19" t="s">
        <v>21</v>
      </c>
      <c r="D8" s="43">
        <v>77447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77447</v>
      </c>
      <c r="O8" s="44">
        <f t="shared" si="1"/>
        <v>40.526949241234952</v>
      </c>
      <c r="P8" s="9"/>
    </row>
    <row r="9" spans="1:133">
      <c r="A9" s="12"/>
      <c r="B9" s="42">
        <v>515</v>
      </c>
      <c r="C9" s="19" t="s">
        <v>22</v>
      </c>
      <c r="D9" s="43">
        <v>99559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99559</v>
      </c>
      <c r="O9" s="44">
        <f t="shared" si="1"/>
        <v>52.097854526425955</v>
      </c>
      <c r="P9" s="9"/>
    </row>
    <row r="10" spans="1:133">
      <c r="A10" s="12"/>
      <c r="B10" s="42">
        <v>517</v>
      </c>
      <c r="C10" s="19" t="s">
        <v>46</v>
      </c>
      <c r="D10" s="43">
        <v>695962</v>
      </c>
      <c r="E10" s="43">
        <v>0</v>
      </c>
      <c r="F10" s="43">
        <v>0</v>
      </c>
      <c r="G10" s="43">
        <v>0</v>
      </c>
      <c r="H10" s="43">
        <v>0</v>
      </c>
      <c r="I10" s="43">
        <v>109728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805690</v>
      </c>
      <c r="O10" s="44">
        <f t="shared" si="1"/>
        <v>421.60648874934589</v>
      </c>
      <c r="P10" s="9"/>
    </row>
    <row r="11" spans="1:133">
      <c r="A11" s="12"/>
      <c r="B11" s="42">
        <v>518</v>
      </c>
      <c r="C11" s="19" t="s">
        <v>40</v>
      </c>
      <c r="D11" s="43">
        <v>329586</v>
      </c>
      <c r="E11" s="43">
        <v>0</v>
      </c>
      <c r="F11" s="43">
        <v>0</v>
      </c>
      <c r="G11" s="43">
        <v>0</v>
      </c>
      <c r="H11" s="43">
        <v>0</v>
      </c>
      <c r="I11" s="43">
        <v>38891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368477</v>
      </c>
      <c r="O11" s="44">
        <f t="shared" si="1"/>
        <v>192.8189429618001</v>
      </c>
      <c r="P11" s="9"/>
    </row>
    <row r="12" spans="1:133">
      <c r="A12" s="12"/>
      <c r="B12" s="42">
        <v>519</v>
      </c>
      <c r="C12" s="19" t="s">
        <v>59</v>
      </c>
      <c r="D12" s="43">
        <v>156580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156580</v>
      </c>
      <c r="O12" s="44">
        <f t="shared" si="1"/>
        <v>81.936159079016221</v>
      </c>
      <c r="P12" s="9"/>
    </row>
    <row r="13" spans="1:133" ht="15.75">
      <c r="A13" s="26" t="s">
        <v>24</v>
      </c>
      <c r="B13" s="27"/>
      <c r="C13" s="28"/>
      <c r="D13" s="29">
        <f t="shared" ref="D13:M13" si="3">SUM(D14:D15)</f>
        <v>2996089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2996089</v>
      </c>
      <c r="O13" s="41">
        <f t="shared" si="1"/>
        <v>1567.8121402407116</v>
      </c>
      <c r="P13" s="10"/>
    </row>
    <row r="14" spans="1:133">
      <c r="A14" s="12"/>
      <c r="B14" s="42">
        <v>521</v>
      </c>
      <c r="C14" s="19" t="s">
        <v>25</v>
      </c>
      <c r="D14" s="43">
        <v>2242789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2242789</v>
      </c>
      <c r="O14" s="44">
        <f t="shared" si="1"/>
        <v>1173.6206174777603</v>
      </c>
      <c r="P14" s="9"/>
    </row>
    <row r="15" spans="1:133">
      <c r="A15" s="12"/>
      <c r="B15" s="42">
        <v>522</v>
      </c>
      <c r="C15" s="19" t="s">
        <v>26</v>
      </c>
      <c r="D15" s="43">
        <v>753300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753300</v>
      </c>
      <c r="O15" s="44">
        <f t="shared" si="1"/>
        <v>394.19152276295131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SUM(D17:D19)</f>
        <v>978711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664229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1642940</v>
      </c>
      <c r="O16" s="41">
        <f t="shared" si="1"/>
        <v>859.72789115646253</v>
      </c>
      <c r="P16" s="10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664229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664229</v>
      </c>
      <c r="O17" s="44">
        <f t="shared" si="1"/>
        <v>347.58189429618</v>
      </c>
      <c r="P17" s="9"/>
    </row>
    <row r="18" spans="1:119">
      <c r="A18" s="12"/>
      <c r="B18" s="42">
        <v>534</v>
      </c>
      <c r="C18" s="19" t="s">
        <v>60</v>
      </c>
      <c r="D18" s="43">
        <v>264863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264863</v>
      </c>
      <c r="O18" s="44">
        <f t="shared" si="1"/>
        <v>138.59916274201987</v>
      </c>
      <c r="P18" s="9"/>
    </row>
    <row r="19" spans="1:119">
      <c r="A19" s="12"/>
      <c r="B19" s="42">
        <v>537</v>
      </c>
      <c r="C19" s="19" t="s">
        <v>61</v>
      </c>
      <c r="D19" s="43">
        <v>713848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713848</v>
      </c>
      <c r="O19" s="44">
        <f t="shared" si="1"/>
        <v>373.54683411826267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85820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85820</v>
      </c>
      <c r="O20" s="41">
        <f t="shared" si="1"/>
        <v>44.908424908424905</v>
      </c>
      <c r="P20" s="10"/>
    </row>
    <row r="21" spans="1:119">
      <c r="A21" s="12"/>
      <c r="B21" s="42">
        <v>544</v>
      </c>
      <c r="C21" s="19" t="s">
        <v>62</v>
      </c>
      <c r="D21" s="43">
        <v>85820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85820</v>
      </c>
      <c r="O21" s="44">
        <f t="shared" si="1"/>
        <v>44.908424908424905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5722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5722</v>
      </c>
      <c r="O22" s="41">
        <f t="shared" si="1"/>
        <v>2.9942438513867087</v>
      </c>
      <c r="P22" s="10"/>
    </row>
    <row r="23" spans="1:119">
      <c r="A23" s="12"/>
      <c r="B23" s="42">
        <v>569</v>
      </c>
      <c r="C23" s="19" t="s">
        <v>36</v>
      </c>
      <c r="D23" s="43">
        <v>5722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5722</v>
      </c>
      <c r="O23" s="44">
        <f t="shared" si="1"/>
        <v>2.9942438513867087</v>
      </c>
      <c r="P23" s="9"/>
    </row>
    <row r="24" spans="1:119" ht="15.75">
      <c r="A24" s="26" t="s">
        <v>63</v>
      </c>
      <c r="B24" s="27"/>
      <c r="C24" s="28"/>
      <c r="D24" s="29">
        <f t="shared" ref="D24:M24" si="8">SUM(D25:D26)</f>
        <v>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433712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433712</v>
      </c>
      <c r="O24" s="41">
        <f t="shared" si="1"/>
        <v>226.95552066980639</v>
      </c>
      <c r="P24" s="9"/>
    </row>
    <row r="25" spans="1:119">
      <c r="A25" s="12"/>
      <c r="B25" s="42">
        <v>581</v>
      </c>
      <c r="C25" s="19" t="s">
        <v>64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50000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50000</v>
      </c>
      <c r="O25" s="44">
        <f t="shared" si="1"/>
        <v>26.164311878597594</v>
      </c>
      <c r="P25" s="9"/>
    </row>
    <row r="26" spans="1:119" ht="15.75" thickBot="1">
      <c r="A26" s="12"/>
      <c r="B26" s="42">
        <v>591</v>
      </c>
      <c r="C26" s="19" t="s">
        <v>65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383712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383712</v>
      </c>
      <c r="O26" s="44">
        <f t="shared" si="1"/>
        <v>200.79120879120879</v>
      </c>
      <c r="P26" s="9"/>
    </row>
    <row r="27" spans="1:119" ht="16.5" thickBot="1">
      <c r="A27" s="13" t="s">
        <v>10</v>
      </c>
      <c r="B27" s="21"/>
      <c r="C27" s="20"/>
      <c r="D27" s="14">
        <f>SUM(D5,D13,D16,D20,D22,D24)</f>
        <v>5991286</v>
      </c>
      <c r="E27" s="14">
        <f t="shared" ref="E27:M27" si="9">SUM(E5,E13,E16,E20,E22,E24)</f>
        <v>0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1246560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4"/>
        <v>7237846</v>
      </c>
      <c r="O27" s="35">
        <f t="shared" si="1"/>
        <v>3787.4652014652015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74</v>
      </c>
      <c r="M29" s="90"/>
      <c r="N29" s="90"/>
      <c r="O29" s="39">
        <v>1911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2027183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335263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2362446</v>
      </c>
      <c r="O5" s="30">
        <f t="shared" ref="O5:O27" si="1">(N5/O$29)</f>
        <v>1234.2978056426332</v>
      </c>
      <c r="P5" s="6"/>
    </row>
    <row r="6" spans="1:133">
      <c r="A6" s="12"/>
      <c r="B6" s="42">
        <v>511</v>
      </c>
      <c r="C6" s="19" t="s">
        <v>19</v>
      </c>
      <c r="D6" s="43">
        <v>14932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14932</v>
      </c>
      <c r="O6" s="44">
        <f t="shared" si="1"/>
        <v>7.8014629049111806</v>
      </c>
      <c r="P6" s="9"/>
    </row>
    <row r="7" spans="1:133">
      <c r="A7" s="12"/>
      <c r="B7" s="42">
        <v>513</v>
      </c>
      <c r="C7" s="19" t="s">
        <v>20</v>
      </c>
      <c r="D7" s="43">
        <v>477412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477412</v>
      </c>
      <c r="O7" s="44">
        <f t="shared" si="1"/>
        <v>249.43155694879832</v>
      </c>
      <c r="P7" s="9"/>
    </row>
    <row r="8" spans="1:133">
      <c r="A8" s="12"/>
      <c r="B8" s="42">
        <v>514</v>
      </c>
      <c r="C8" s="19" t="s">
        <v>21</v>
      </c>
      <c r="D8" s="43">
        <v>316309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316309</v>
      </c>
      <c r="O8" s="44">
        <f t="shared" si="1"/>
        <v>165.26071055381399</v>
      </c>
      <c r="P8" s="9"/>
    </row>
    <row r="9" spans="1:133">
      <c r="A9" s="12"/>
      <c r="B9" s="42">
        <v>515</v>
      </c>
      <c r="C9" s="19" t="s">
        <v>22</v>
      </c>
      <c r="D9" s="43">
        <v>113229</v>
      </c>
      <c r="E9" s="43">
        <v>0</v>
      </c>
      <c r="F9" s="43">
        <v>0</v>
      </c>
      <c r="G9" s="43">
        <v>0</v>
      </c>
      <c r="H9" s="43">
        <v>0</v>
      </c>
      <c r="I9" s="43">
        <v>188968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302197</v>
      </c>
      <c r="O9" s="44">
        <f t="shared" si="1"/>
        <v>157.88766980146289</v>
      </c>
      <c r="P9" s="9"/>
    </row>
    <row r="10" spans="1:133">
      <c r="A10" s="12"/>
      <c r="B10" s="42">
        <v>517</v>
      </c>
      <c r="C10" s="19" t="s">
        <v>46</v>
      </c>
      <c r="D10" s="43">
        <v>695962</v>
      </c>
      <c r="E10" s="43">
        <v>0</v>
      </c>
      <c r="F10" s="43">
        <v>0</v>
      </c>
      <c r="G10" s="43">
        <v>0</v>
      </c>
      <c r="H10" s="43">
        <v>0</v>
      </c>
      <c r="I10" s="43">
        <v>116583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812545</v>
      </c>
      <c r="O10" s="44">
        <f t="shared" si="1"/>
        <v>424.52716823406479</v>
      </c>
      <c r="P10" s="9"/>
    </row>
    <row r="11" spans="1:133">
      <c r="A11" s="12"/>
      <c r="B11" s="42">
        <v>518</v>
      </c>
      <c r="C11" s="19" t="s">
        <v>40</v>
      </c>
      <c r="D11" s="43">
        <v>301762</v>
      </c>
      <c r="E11" s="43">
        <v>0</v>
      </c>
      <c r="F11" s="43">
        <v>0</v>
      </c>
      <c r="G11" s="43">
        <v>0</v>
      </c>
      <c r="H11" s="43">
        <v>0</v>
      </c>
      <c r="I11" s="43">
        <v>29712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331474</v>
      </c>
      <c r="O11" s="44">
        <f t="shared" si="1"/>
        <v>173.18390804597701</v>
      </c>
      <c r="P11" s="9"/>
    </row>
    <row r="12" spans="1:133">
      <c r="A12" s="12"/>
      <c r="B12" s="42">
        <v>519</v>
      </c>
      <c r="C12" s="19" t="s">
        <v>59</v>
      </c>
      <c r="D12" s="43">
        <v>107577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107577</v>
      </c>
      <c r="O12" s="44">
        <f t="shared" si="1"/>
        <v>56.205329153605014</v>
      </c>
      <c r="P12" s="9"/>
    </row>
    <row r="13" spans="1:133" ht="15.75">
      <c r="A13" s="26" t="s">
        <v>24</v>
      </c>
      <c r="B13" s="27"/>
      <c r="C13" s="28"/>
      <c r="D13" s="29">
        <f t="shared" ref="D13:M13" si="3">SUM(D14:D15)</f>
        <v>2928447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2928447</v>
      </c>
      <c r="O13" s="41">
        <f t="shared" si="1"/>
        <v>1530.0141065830721</v>
      </c>
      <c r="P13" s="10"/>
    </row>
    <row r="14" spans="1:133">
      <c r="A14" s="12"/>
      <c r="B14" s="42">
        <v>521</v>
      </c>
      <c r="C14" s="19" t="s">
        <v>25</v>
      </c>
      <c r="D14" s="43">
        <v>2178447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2178447</v>
      </c>
      <c r="O14" s="44">
        <f t="shared" si="1"/>
        <v>1138.1645768025078</v>
      </c>
      <c r="P14" s="9"/>
    </row>
    <row r="15" spans="1:133">
      <c r="A15" s="12"/>
      <c r="B15" s="42">
        <v>522</v>
      </c>
      <c r="C15" s="19" t="s">
        <v>26</v>
      </c>
      <c r="D15" s="43">
        <v>750000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750000</v>
      </c>
      <c r="O15" s="44">
        <f t="shared" si="1"/>
        <v>391.84952978056424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SUM(D17:D19)</f>
        <v>358921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738977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1097898</v>
      </c>
      <c r="O16" s="41">
        <f t="shared" si="1"/>
        <v>573.6144200626959</v>
      </c>
      <c r="P16" s="10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738977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738977</v>
      </c>
      <c r="O17" s="44">
        <f t="shared" si="1"/>
        <v>386.09038662486938</v>
      </c>
      <c r="P17" s="9"/>
    </row>
    <row r="18" spans="1:119">
      <c r="A18" s="12"/>
      <c r="B18" s="42">
        <v>534</v>
      </c>
      <c r="C18" s="19" t="s">
        <v>60</v>
      </c>
      <c r="D18" s="43">
        <v>263546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263546</v>
      </c>
      <c r="O18" s="44">
        <f t="shared" si="1"/>
        <v>137.69383490073145</v>
      </c>
      <c r="P18" s="9"/>
    </row>
    <row r="19" spans="1:119">
      <c r="A19" s="12"/>
      <c r="B19" s="42">
        <v>537</v>
      </c>
      <c r="C19" s="19" t="s">
        <v>61</v>
      </c>
      <c r="D19" s="43">
        <v>95375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95375</v>
      </c>
      <c r="O19" s="44">
        <f t="shared" si="1"/>
        <v>49.830198537095086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87917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87917</v>
      </c>
      <c r="O20" s="41">
        <f t="shared" si="1"/>
        <v>45.933646812957157</v>
      </c>
      <c r="P20" s="10"/>
    </row>
    <row r="21" spans="1:119">
      <c r="A21" s="12"/>
      <c r="B21" s="42">
        <v>544</v>
      </c>
      <c r="C21" s="19" t="s">
        <v>62</v>
      </c>
      <c r="D21" s="43">
        <v>87917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87917</v>
      </c>
      <c r="O21" s="44">
        <f t="shared" si="1"/>
        <v>45.933646812957157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12716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12716</v>
      </c>
      <c r="O22" s="41">
        <f t="shared" si="1"/>
        <v>6.6436781609195403</v>
      </c>
      <c r="P22" s="10"/>
    </row>
    <row r="23" spans="1:119">
      <c r="A23" s="12"/>
      <c r="B23" s="42">
        <v>569</v>
      </c>
      <c r="C23" s="19" t="s">
        <v>36</v>
      </c>
      <c r="D23" s="43">
        <v>12716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12716</v>
      </c>
      <c r="O23" s="44">
        <f t="shared" si="1"/>
        <v>6.6436781609195403</v>
      </c>
      <c r="P23" s="9"/>
    </row>
    <row r="24" spans="1:119" ht="15.75">
      <c r="A24" s="26" t="s">
        <v>63</v>
      </c>
      <c r="B24" s="27"/>
      <c r="C24" s="28"/>
      <c r="D24" s="29">
        <f t="shared" ref="D24:M24" si="8">SUM(D25:D26)</f>
        <v>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400414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400414</v>
      </c>
      <c r="O24" s="41">
        <f t="shared" si="1"/>
        <v>209.20271682340649</v>
      </c>
      <c r="P24" s="9"/>
    </row>
    <row r="25" spans="1:119">
      <c r="A25" s="12"/>
      <c r="B25" s="42">
        <v>581</v>
      </c>
      <c r="C25" s="19" t="s">
        <v>64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50000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50000</v>
      </c>
      <c r="O25" s="44">
        <f t="shared" si="1"/>
        <v>26.123301985370951</v>
      </c>
      <c r="P25" s="9"/>
    </row>
    <row r="26" spans="1:119" ht="15.75" thickBot="1">
      <c r="A26" s="12"/>
      <c r="B26" s="42">
        <v>591</v>
      </c>
      <c r="C26" s="19" t="s">
        <v>65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350414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350414</v>
      </c>
      <c r="O26" s="44">
        <f t="shared" si="1"/>
        <v>183.07941483803552</v>
      </c>
      <c r="P26" s="9"/>
    </row>
    <row r="27" spans="1:119" ht="16.5" thickBot="1">
      <c r="A27" s="13" t="s">
        <v>10</v>
      </c>
      <c r="B27" s="21"/>
      <c r="C27" s="20"/>
      <c r="D27" s="14">
        <f>SUM(D5,D13,D16,D20,D22,D24)</f>
        <v>5415184</v>
      </c>
      <c r="E27" s="14">
        <f t="shared" ref="E27:M27" si="9">SUM(E5,E13,E16,E20,E22,E24)</f>
        <v>0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1474654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4"/>
        <v>6889838</v>
      </c>
      <c r="O27" s="35">
        <f t="shared" si="1"/>
        <v>3599.7063740856843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72</v>
      </c>
      <c r="M29" s="90"/>
      <c r="N29" s="90"/>
      <c r="O29" s="39">
        <v>1914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1871291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226038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2097329</v>
      </c>
      <c r="O5" s="30">
        <f t="shared" ref="O5:O27" si="1">(N5/O$29)</f>
        <v>1123.3685056239958</v>
      </c>
      <c r="P5" s="6"/>
    </row>
    <row r="6" spans="1:133">
      <c r="A6" s="12"/>
      <c r="B6" s="42">
        <v>511</v>
      </c>
      <c r="C6" s="19" t="s">
        <v>19</v>
      </c>
      <c r="D6" s="43">
        <v>16806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16806</v>
      </c>
      <c r="O6" s="44">
        <f t="shared" si="1"/>
        <v>9.0016068559185864</v>
      </c>
      <c r="P6" s="9"/>
    </row>
    <row r="7" spans="1:133">
      <c r="A7" s="12"/>
      <c r="B7" s="42">
        <v>513</v>
      </c>
      <c r="C7" s="19" t="s">
        <v>20</v>
      </c>
      <c r="D7" s="43">
        <v>409211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409211</v>
      </c>
      <c r="O7" s="44">
        <f t="shared" si="1"/>
        <v>219.18103910016069</v>
      </c>
      <c r="P7" s="9"/>
    </row>
    <row r="8" spans="1:133">
      <c r="A8" s="12"/>
      <c r="B8" s="42">
        <v>514</v>
      </c>
      <c r="C8" s="19" t="s">
        <v>21</v>
      </c>
      <c r="D8" s="43">
        <v>102395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102395</v>
      </c>
      <c r="O8" s="44">
        <f t="shared" si="1"/>
        <v>54.844670594536687</v>
      </c>
      <c r="P8" s="9"/>
    </row>
    <row r="9" spans="1:133">
      <c r="A9" s="12"/>
      <c r="B9" s="42">
        <v>515</v>
      </c>
      <c r="C9" s="19" t="s">
        <v>22</v>
      </c>
      <c r="D9" s="43">
        <v>258744</v>
      </c>
      <c r="E9" s="43">
        <v>0</v>
      </c>
      <c r="F9" s="43">
        <v>0</v>
      </c>
      <c r="G9" s="43">
        <v>0</v>
      </c>
      <c r="H9" s="43">
        <v>0</v>
      </c>
      <c r="I9" s="43">
        <v>95580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354324</v>
      </c>
      <c r="O9" s="44">
        <f t="shared" si="1"/>
        <v>189.78253883235138</v>
      </c>
      <c r="P9" s="9"/>
    </row>
    <row r="10" spans="1:133">
      <c r="A10" s="12"/>
      <c r="B10" s="42">
        <v>517</v>
      </c>
      <c r="C10" s="19" t="s">
        <v>46</v>
      </c>
      <c r="D10" s="43">
        <v>695962</v>
      </c>
      <c r="E10" s="43">
        <v>0</v>
      </c>
      <c r="F10" s="43">
        <v>0</v>
      </c>
      <c r="G10" s="43">
        <v>0</v>
      </c>
      <c r="H10" s="43">
        <v>0</v>
      </c>
      <c r="I10" s="43">
        <v>123035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818997</v>
      </c>
      <c r="O10" s="44">
        <f t="shared" si="1"/>
        <v>438.67005891805036</v>
      </c>
      <c r="P10" s="9"/>
    </row>
    <row r="11" spans="1:133">
      <c r="A11" s="12"/>
      <c r="B11" s="42">
        <v>518</v>
      </c>
      <c r="C11" s="19" t="s">
        <v>40</v>
      </c>
      <c r="D11" s="43">
        <v>279427</v>
      </c>
      <c r="E11" s="43">
        <v>0</v>
      </c>
      <c r="F11" s="43">
        <v>0</v>
      </c>
      <c r="G11" s="43">
        <v>0</v>
      </c>
      <c r="H11" s="43">
        <v>0</v>
      </c>
      <c r="I11" s="43">
        <v>7423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286850</v>
      </c>
      <c r="O11" s="44">
        <f t="shared" si="1"/>
        <v>153.64220674879485</v>
      </c>
      <c r="P11" s="9"/>
    </row>
    <row r="12" spans="1:133">
      <c r="A12" s="12"/>
      <c r="B12" s="42">
        <v>519</v>
      </c>
      <c r="C12" s="19" t="s">
        <v>59</v>
      </c>
      <c r="D12" s="43">
        <v>108746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108746</v>
      </c>
      <c r="O12" s="44">
        <f t="shared" si="1"/>
        <v>58.246384574183182</v>
      </c>
      <c r="P12" s="9"/>
    </row>
    <row r="13" spans="1:133" ht="15.75">
      <c r="A13" s="26" t="s">
        <v>24</v>
      </c>
      <c r="B13" s="27"/>
      <c r="C13" s="28"/>
      <c r="D13" s="29">
        <f t="shared" ref="D13:M13" si="3">SUM(D14:D15)</f>
        <v>2792946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2792946</v>
      </c>
      <c r="O13" s="41">
        <f t="shared" si="1"/>
        <v>1495.9539367970006</v>
      </c>
      <c r="P13" s="10"/>
    </row>
    <row r="14" spans="1:133">
      <c r="A14" s="12"/>
      <c r="B14" s="42">
        <v>521</v>
      </c>
      <c r="C14" s="19" t="s">
        <v>25</v>
      </c>
      <c r="D14" s="43">
        <v>2067433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2067433</v>
      </c>
      <c r="O14" s="44">
        <f t="shared" si="1"/>
        <v>1107.3556507766471</v>
      </c>
      <c r="P14" s="9"/>
    </row>
    <row r="15" spans="1:133">
      <c r="A15" s="12"/>
      <c r="B15" s="42">
        <v>522</v>
      </c>
      <c r="C15" s="19" t="s">
        <v>26</v>
      </c>
      <c r="D15" s="43">
        <v>725513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725513</v>
      </c>
      <c r="O15" s="44">
        <f t="shared" si="1"/>
        <v>388.5982860203535</v>
      </c>
      <c r="P15" s="9"/>
    </row>
    <row r="16" spans="1:133" ht="15.75">
      <c r="A16" s="26" t="s">
        <v>28</v>
      </c>
      <c r="B16" s="27"/>
      <c r="C16" s="28"/>
      <c r="D16" s="29">
        <f t="shared" ref="D16:M16" si="5">SUM(D17:D19)</f>
        <v>2201735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672336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2874071</v>
      </c>
      <c r="O16" s="41">
        <f t="shared" si="1"/>
        <v>1539.4059989287628</v>
      </c>
      <c r="P16" s="10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672336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672336</v>
      </c>
      <c r="O17" s="44">
        <f t="shared" si="1"/>
        <v>360.11569362613818</v>
      </c>
      <c r="P17" s="9"/>
    </row>
    <row r="18" spans="1:119">
      <c r="A18" s="12"/>
      <c r="B18" s="42">
        <v>534</v>
      </c>
      <c r="C18" s="19" t="s">
        <v>60</v>
      </c>
      <c r="D18" s="43">
        <v>245669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245669</v>
      </c>
      <c r="O18" s="44">
        <f t="shared" si="1"/>
        <v>131.58489555436529</v>
      </c>
      <c r="P18" s="9"/>
    </row>
    <row r="19" spans="1:119">
      <c r="A19" s="12"/>
      <c r="B19" s="42">
        <v>537</v>
      </c>
      <c r="C19" s="19" t="s">
        <v>61</v>
      </c>
      <c r="D19" s="43">
        <v>1956066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1956066</v>
      </c>
      <c r="O19" s="44">
        <f t="shared" si="1"/>
        <v>1047.7054097482592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SUM(D21:D21)</f>
        <v>87883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87883</v>
      </c>
      <c r="O20" s="41">
        <f t="shared" si="1"/>
        <v>47.071772897696839</v>
      </c>
      <c r="P20" s="10"/>
    </row>
    <row r="21" spans="1:119">
      <c r="A21" s="12"/>
      <c r="B21" s="42">
        <v>544</v>
      </c>
      <c r="C21" s="19" t="s">
        <v>62</v>
      </c>
      <c r="D21" s="43">
        <v>87883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87883</v>
      </c>
      <c r="O21" s="44">
        <f t="shared" si="1"/>
        <v>47.071772897696839</v>
      </c>
      <c r="P21" s="9"/>
    </row>
    <row r="22" spans="1:119" ht="15.75">
      <c r="A22" s="26" t="s">
        <v>35</v>
      </c>
      <c r="B22" s="27"/>
      <c r="C22" s="28"/>
      <c r="D22" s="29">
        <f t="shared" ref="D22:M22" si="7">SUM(D23:D23)</f>
        <v>10449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10449</v>
      </c>
      <c r="O22" s="41">
        <f t="shared" si="1"/>
        <v>5.5966791644349225</v>
      </c>
      <c r="P22" s="10"/>
    </row>
    <row r="23" spans="1:119">
      <c r="A23" s="12"/>
      <c r="B23" s="42">
        <v>569</v>
      </c>
      <c r="C23" s="19" t="s">
        <v>36</v>
      </c>
      <c r="D23" s="43">
        <v>10449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10449</v>
      </c>
      <c r="O23" s="44">
        <f t="shared" si="1"/>
        <v>5.5966791644349225</v>
      </c>
      <c r="P23" s="9"/>
    </row>
    <row r="24" spans="1:119" ht="15.75">
      <c r="A24" s="26" t="s">
        <v>63</v>
      </c>
      <c r="B24" s="27"/>
      <c r="C24" s="28"/>
      <c r="D24" s="29">
        <f t="shared" ref="D24:M24" si="8">SUM(D25:D26)</f>
        <v>0</v>
      </c>
      <c r="E24" s="29">
        <f t="shared" si="8"/>
        <v>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412990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412990</v>
      </c>
      <c r="O24" s="41">
        <f t="shared" si="1"/>
        <v>221.20514193893948</v>
      </c>
      <c r="P24" s="9"/>
    </row>
    <row r="25" spans="1:119">
      <c r="A25" s="12"/>
      <c r="B25" s="42">
        <v>581</v>
      </c>
      <c r="C25" s="19" t="s">
        <v>64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50000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50000</v>
      </c>
      <c r="O25" s="44">
        <f t="shared" si="1"/>
        <v>26.780931976432779</v>
      </c>
      <c r="P25" s="9"/>
    </row>
    <row r="26" spans="1:119" ht="15.75" thickBot="1">
      <c r="A26" s="12"/>
      <c r="B26" s="42">
        <v>591</v>
      </c>
      <c r="C26" s="19" t="s">
        <v>65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362990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362990</v>
      </c>
      <c r="O26" s="44">
        <f t="shared" si="1"/>
        <v>194.42420996250669</v>
      </c>
      <c r="P26" s="9"/>
    </row>
    <row r="27" spans="1:119" ht="16.5" thickBot="1">
      <c r="A27" s="13" t="s">
        <v>10</v>
      </c>
      <c r="B27" s="21"/>
      <c r="C27" s="20"/>
      <c r="D27" s="14">
        <f>SUM(D5,D13,D16,D20,D22,D24)</f>
        <v>6964304</v>
      </c>
      <c r="E27" s="14">
        <f t="shared" ref="E27:M27" si="9">SUM(E5,E13,E16,E20,E22,E24)</f>
        <v>0</v>
      </c>
      <c r="F27" s="14">
        <f t="shared" si="9"/>
        <v>0</v>
      </c>
      <c r="G27" s="14">
        <f t="shared" si="9"/>
        <v>0</v>
      </c>
      <c r="H27" s="14">
        <f t="shared" si="9"/>
        <v>0</v>
      </c>
      <c r="I27" s="14">
        <f t="shared" si="9"/>
        <v>1311364</v>
      </c>
      <c r="J27" s="14">
        <f t="shared" si="9"/>
        <v>0</v>
      </c>
      <c r="K27" s="14">
        <f t="shared" si="9"/>
        <v>0</v>
      </c>
      <c r="L27" s="14">
        <f t="shared" si="9"/>
        <v>0</v>
      </c>
      <c r="M27" s="14">
        <f t="shared" si="9"/>
        <v>0</v>
      </c>
      <c r="N27" s="14">
        <f t="shared" si="4"/>
        <v>8275668</v>
      </c>
      <c r="O27" s="35">
        <f t="shared" si="1"/>
        <v>4432.6020353508302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70</v>
      </c>
      <c r="M29" s="90"/>
      <c r="N29" s="90"/>
      <c r="O29" s="39">
        <v>1867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1751325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162188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>SUM(D5:M5)</f>
        <v>1913513</v>
      </c>
      <c r="O5" s="58">
        <f t="shared" ref="O5:O27" si="1">(N5/O$29)</f>
        <v>1026.0123324396782</v>
      </c>
      <c r="P5" s="59"/>
    </row>
    <row r="6" spans="1:133">
      <c r="A6" s="61"/>
      <c r="B6" s="62">
        <v>511</v>
      </c>
      <c r="C6" s="63" t="s">
        <v>19</v>
      </c>
      <c r="D6" s="64">
        <v>17876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17876</v>
      </c>
      <c r="O6" s="65">
        <f t="shared" si="1"/>
        <v>9.5849865951742625</v>
      </c>
      <c r="P6" s="66"/>
    </row>
    <row r="7" spans="1:133">
      <c r="A7" s="61"/>
      <c r="B7" s="62">
        <v>513</v>
      </c>
      <c r="C7" s="63" t="s">
        <v>20</v>
      </c>
      <c r="D7" s="64">
        <v>456810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456810</v>
      </c>
      <c r="O7" s="65">
        <f t="shared" si="1"/>
        <v>244.93833780160858</v>
      </c>
      <c r="P7" s="66"/>
    </row>
    <row r="8" spans="1:133">
      <c r="A8" s="61"/>
      <c r="B8" s="62">
        <v>514</v>
      </c>
      <c r="C8" s="63" t="s">
        <v>21</v>
      </c>
      <c r="D8" s="64">
        <v>52973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52973</v>
      </c>
      <c r="O8" s="65">
        <f t="shared" si="1"/>
        <v>28.403753351206433</v>
      </c>
      <c r="P8" s="66"/>
    </row>
    <row r="9" spans="1:133">
      <c r="A9" s="61"/>
      <c r="B9" s="62">
        <v>515</v>
      </c>
      <c r="C9" s="63" t="s">
        <v>22</v>
      </c>
      <c r="D9" s="64">
        <v>169407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169407</v>
      </c>
      <c r="O9" s="65">
        <f t="shared" si="1"/>
        <v>90.834852546916892</v>
      </c>
      <c r="P9" s="66"/>
    </row>
    <row r="10" spans="1:133">
      <c r="A10" s="61"/>
      <c r="B10" s="62">
        <v>517</v>
      </c>
      <c r="C10" s="63" t="s">
        <v>46</v>
      </c>
      <c r="D10" s="64">
        <v>695962</v>
      </c>
      <c r="E10" s="64">
        <v>0</v>
      </c>
      <c r="F10" s="64">
        <v>0</v>
      </c>
      <c r="G10" s="64">
        <v>0</v>
      </c>
      <c r="H10" s="64">
        <v>0</v>
      </c>
      <c r="I10" s="64">
        <v>136933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832895</v>
      </c>
      <c r="O10" s="65">
        <f t="shared" si="1"/>
        <v>446.59249329758711</v>
      </c>
      <c r="P10" s="66"/>
    </row>
    <row r="11" spans="1:133">
      <c r="A11" s="61"/>
      <c r="B11" s="62">
        <v>518</v>
      </c>
      <c r="C11" s="63" t="s">
        <v>40</v>
      </c>
      <c r="D11" s="64">
        <v>247671</v>
      </c>
      <c r="E11" s="64">
        <v>0</v>
      </c>
      <c r="F11" s="64">
        <v>0</v>
      </c>
      <c r="G11" s="64">
        <v>0</v>
      </c>
      <c r="H11" s="64">
        <v>0</v>
      </c>
      <c r="I11" s="64">
        <v>25255</v>
      </c>
      <c r="J11" s="64">
        <v>0</v>
      </c>
      <c r="K11" s="64">
        <v>0</v>
      </c>
      <c r="L11" s="64">
        <v>0</v>
      </c>
      <c r="M11" s="64">
        <v>0</v>
      </c>
      <c r="N11" s="64">
        <f t="shared" si="2"/>
        <v>272926</v>
      </c>
      <c r="O11" s="65">
        <f t="shared" si="1"/>
        <v>146.34101876675604</v>
      </c>
      <c r="P11" s="66"/>
    </row>
    <row r="12" spans="1:133">
      <c r="A12" s="61"/>
      <c r="B12" s="62">
        <v>519</v>
      </c>
      <c r="C12" s="63" t="s">
        <v>59</v>
      </c>
      <c r="D12" s="64">
        <v>110626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110626</v>
      </c>
      <c r="O12" s="65">
        <f t="shared" si="1"/>
        <v>59.316890080428955</v>
      </c>
      <c r="P12" s="66"/>
    </row>
    <row r="13" spans="1:133" ht="15.75">
      <c r="A13" s="67" t="s">
        <v>24</v>
      </c>
      <c r="B13" s="68"/>
      <c r="C13" s="69"/>
      <c r="D13" s="70">
        <f t="shared" ref="D13:M13" si="3">SUM(D14:D15)</f>
        <v>2799389</v>
      </c>
      <c r="E13" s="70">
        <f t="shared" si="3"/>
        <v>0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t="shared" ref="N13:N27" si="4">SUM(D13:M13)</f>
        <v>2799389</v>
      </c>
      <c r="O13" s="72">
        <f t="shared" si="1"/>
        <v>1501.0128686327078</v>
      </c>
      <c r="P13" s="73"/>
    </row>
    <row r="14" spans="1:133">
      <c r="A14" s="61"/>
      <c r="B14" s="62">
        <v>521</v>
      </c>
      <c r="C14" s="63" t="s">
        <v>25</v>
      </c>
      <c r="D14" s="64">
        <v>2093275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2093275</v>
      </c>
      <c r="O14" s="65">
        <f t="shared" si="1"/>
        <v>1122.3994638069705</v>
      </c>
      <c r="P14" s="66"/>
    </row>
    <row r="15" spans="1:133">
      <c r="A15" s="61"/>
      <c r="B15" s="62">
        <v>522</v>
      </c>
      <c r="C15" s="63" t="s">
        <v>26</v>
      </c>
      <c r="D15" s="64">
        <v>706114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706114</v>
      </c>
      <c r="O15" s="65">
        <f t="shared" si="1"/>
        <v>378.61340482573729</v>
      </c>
      <c r="P15" s="66"/>
    </row>
    <row r="16" spans="1:133" ht="15.75">
      <c r="A16" s="67" t="s">
        <v>28</v>
      </c>
      <c r="B16" s="68"/>
      <c r="C16" s="69"/>
      <c r="D16" s="70">
        <f t="shared" ref="D16:M16" si="5">SUM(D17:D19)</f>
        <v>199059</v>
      </c>
      <c r="E16" s="70">
        <f t="shared" si="5"/>
        <v>0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798937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1">
        <f t="shared" si="4"/>
        <v>997996</v>
      </c>
      <c r="O16" s="72">
        <f t="shared" si="1"/>
        <v>535.1184986595174</v>
      </c>
      <c r="P16" s="73"/>
    </row>
    <row r="17" spans="1:119">
      <c r="A17" s="61"/>
      <c r="B17" s="62">
        <v>533</v>
      </c>
      <c r="C17" s="63" t="s">
        <v>29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798937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798937</v>
      </c>
      <c r="O17" s="65">
        <f t="shared" si="1"/>
        <v>428.38445040214475</v>
      </c>
      <c r="P17" s="66"/>
    </row>
    <row r="18" spans="1:119">
      <c r="A18" s="61"/>
      <c r="B18" s="62">
        <v>534</v>
      </c>
      <c r="C18" s="63" t="s">
        <v>60</v>
      </c>
      <c r="D18" s="64">
        <v>182243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4"/>
        <v>182243</v>
      </c>
      <c r="O18" s="65">
        <f t="shared" si="1"/>
        <v>97.717426273458443</v>
      </c>
      <c r="P18" s="66"/>
    </row>
    <row r="19" spans="1:119">
      <c r="A19" s="61"/>
      <c r="B19" s="62">
        <v>537</v>
      </c>
      <c r="C19" s="63" t="s">
        <v>61</v>
      </c>
      <c r="D19" s="64">
        <v>16816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16816</v>
      </c>
      <c r="O19" s="65">
        <f t="shared" si="1"/>
        <v>9.0166219839142094</v>
      </c>
      <c r="P19" s="66"/>
    </row>
    <row r="20" spans="1:119" ht="15.75">
      <c r="A20" s="67" t="s">
        <v>33</v>
      </c>
      <c r="B20" s="68"/>
      <c r="C20" s="69"/>
      <c r="D20" s="70">
        <f t="shared" ref="D20:M20" si="6">SUM(D21:D21)</f>
        <v>80011</v>
      </c>
      <c r="E20" s="70">
        <f t="shared" si="6"/>
        <v>0</v>
      </c>
      <c r="F20" s="70">
        <f t="shared" si="6"/>
        <v>0</v>
      </c>
      <c r="G20" s="70">
        <f t="shared" si="6"/>
        <v>0</v>
      </c>
      <c r="H20" s="70">
        <f t="shared" si="6"/>
        <v>0</v>
      </c>
      <c r="I20" s="70">
        <f t="shared" si="6"/>
        <v>0</v>
      </c>
      <c r="J20" s="70">
        <f t="shared" si="6"/>
        <v>0</v>
      </c>
      <c r="K20" s="70">
        <f t="shared" si="6"/>
        <v>0</v>
      </c>
      <c r="L20" s="70">
        <f t="shared" si="6"/>
        <v>0</v>
      </c>
      <c r="M20" s="70">
        <f t="shared" si="6"/>
        <v>0</v>
      </c>
      <c r="N20" s="70">
        <f t="shared" si="4"/>
        <v>80011</v>
      </c>
      <c r="O20" s="72">
        <f t="shared" si="1"/>
        <v>42.90134048257373</v>
      </c>
      <c r="P20" s="73"/>
    </row>
    <row r="21" spans="1:119">
      <c r="A21" s="61"/>
      <c r="B21" s="62">
        <v>544</v>
      </c>
      <c r="C21" s="63" t="s">
        <v>62</v>
      </c>
      <c r="D21" s="64">
        <v>80011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4"/>
        <v>80011</v>
      </c>
      <c r="O21" s="65">
        <f t="shared" si="1"/>
        <v>42.90134048257373</v>
      </c>
      <c r="P21" s="66"/>
    </row>
    <row r="22" spans="1:119" ht="15.75">
      <c r="A22" s="67" t="s">
        <v>35</v>
      </c>
      <c r="B22" s="68"/>
      <c r="C22" s="69"/>
      <c r="D22" s="70">
        <f t="shared" ref="D22:M22" si="7">SUM(D23:D23)</f>
        <v>3396</v>
      </c>
      <c r="E22" s="70">
        <f t="shared" si="7"/>
        <v>0</v>
      </c>
      <c r="F22" s="70">
        <f t="shared" si="7"/>
        <v>0</v>
      </c>
      <c r="G22" s="70">
        <f t="shared" si="7"/>
        <v>0</v>
      </c>
      <c r="H22" s="70">
        <f t="shared" si="7"/>
        <v>0</v>
      </c>
      <c r="I22" s="70">
        <f t="shared" si="7"/>
        <v>0</v>
      </c>
      <c r="J22" s="70">
        <f t="shared" si="7"/>
        <v>0</v>
      </c>
      <c r="K22" s="70">
        <f t="shared" si="7"/>
        <v>0</v>
      </c>
      <c r="L22" s="70">
        <f t="shared" si="7"/>
        <v>0</v>
      </c>
      <c r="M22" s="70">
        <f t="shared" si="7"/>
        <v>0</v>
      </c>
      <c r="N22" s="70">
        <f t="shared" si="4"/>
        <v>3396</v>
      </c>
      <c r="O22" s="72">
        <f t="shared" si="1"/>
        <v>1.820911528150134</v>
      </c>
      <c r="P22" s="73"/>
    </row>
    <row r="23" spans="1:119">
      <c r="A23" s="61"/>
      <c r="B23" s="62">
        <v>569</v>
      </c>
      <c r="C23" s="63" t="s">
        <v>36</v>
      </c>
      <c r="D23" s="64">
        <v>3396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4"/>
        <v>3396</v>
      </c>
      <c r="O23" s="65">
        <f t="shared" si="1"/>
        <v>1.820911528150134</v>
      </c>
      <c r="P23" s="66"/>
    </row>
    <row r="24" spans="1:119" ht="15.75">
      <c r="A24" s="67" t="s">
        <v>63</v>
      </c>
      <c r="B24" s="68"/>
      <c r="C24" s="69"/>
      <c r="D24" s="70">
        <f t="shared" ref="D24:M24" si="8">SUM(D25:D26)</f>
        <v>0</v>
      </c>
      <c r="E24" s="70">
        <f t="shared" si="8"/>
        <v>0</v>
      </c>
      <c r="F24" s="70">
        <f t="shared" si="8"/>
        <v>0</v>
      </c>
      <c r="G24" s="70">
        <f t="shared" si="8"/>
        <v>0</v>
      </c>
      <c r="H24" s="70">
        <f t="shared" si="8"/>
        <v>0</v>
      </c>
      <c r="I24" s="70">
        <f t="shared" si="8"/>
        <v>640525</v>
      </c>
      <c r="J24" s="70">
        <f t="shared" si="8"/>
        <v>0</v>
      </c>
      <c r="K24" s="70">
        <f t="shared" si="8"/>
        <v>0</v>
      </c>
      <c r="L24" s="70">
        <f t="shared" si="8"/>
        <v>0</v>
      </c>
      <c r="M24" s="70">
        <f t="shared" si="8"/>
        <v>0</v>
      </c>
      <c r="N24" s="70">
        <f t="shared" si="4"/>
        <v>640525</v>
      </c>
      <c r="O24" s="72">
        <f t="shared" si="1"/>
        <v>343.44504021447722</v>
      </c>
      <c r="P24" s="66"/>
    </row>
    <row r="25" spans="1:119">
      <c r="A25" s="61"/>
      <c r="B25" s="62">
        <v>581</v>
      </c>
      <c r="C25" s="63" t="s">
        <v>64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275000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275000</v>
      </c>
      <c r="O25" s="65">
        <f t="shared" si="1"/>
        <v>147.45308310991956</v>
      </c>
      <c r="P25" s="66"/>
    </row>
    <row r="26" spans="1:119" ht="15.75" thickBot="1">
      <c r="A26" s="61"/>
      <c r="B26" s="62">
        <v>591</v>
      </c>
      <c r="C26" s="63" t="s">
        <v>65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365525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365525</v>
      </c>
      <c r="O26" s="65">
        <f t="shared" si="1"/>
        <v>195.99195710455763</v>
      </c>
      <c r="P26" s="66"/>
    </row>
    <row r="27" spans="1:119" ht="16.5" thickBot="1">
      <c r="A27" s="74" t="s">
        <v>10</v>
      </c>
      <c r="B27" s="75"/>
      <c r="C27" s="76"/>
      <c r="D27" s="77">
        <f>SUM(D5,D13,D16,D20,D22,D24)</f>
        <v>4833180</v>
      </c>
      <c r="E27" s="77">
        <f t="shared" ref="E27:M27" si="9">SUM(E5,E13,E16,E20,E22,E24)</f>
        <v>0</v>
      </c>
      <c r="F27" s="77">
        <f t="shared" si="9"/>
        <v>0</v>
      </c>
      <c r="G27" s="77">
        <f t="shared" si="9"/>
        <v>0</v>
      </c>
      <c r="H27" s="77">
        <f t="shared" si="9"/>
        <v>0</v>
      </c>
      <c r="I27" s="77">
        <f t="shared" si="9"/>
        <v>1601650</v>
      </c>
      <c r="J27" s="77">
        <f t="shared" si="9"/>
        <v>0</v>
      </c>
      <c r="K27" s="77">
        <f t="shared" si="9"/>
        <v>0</v>
      </c>
      <c r="L27" s="77">
        <f t="shared" si="9"/>
        <v>0</v>
      </c>
      <c r="M27" s="77">
        <f t="shared" si="9"/>
        <v>0</v>
      </c>
      <c r="N27" s="77">
        <f t="shared" si="4"/>
        <v>6434830</v>
      </c>
      <c r="O27" s="78">
        <f t="shared" si="1"/>
        <v>3450.3109919571048</v>
      </c>
      <c r="P27" s="59"/>
      <c r="Q27" s="79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</row>
    <row r="28" spans="1:119">
      <c r="A28" s="81"/>
      <c r="B28" s="82"/>
      <c r="C28" s="82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</row>
    <row r="29" spans="1:119">
      <c r="A29" s="85"/>
      <c r="B29" s="86"/>
      <c r="C29" s="86"/>
      <c r="D29" s="87"/>
      <c r="E29" s="87"/>
      <c r="F29" s="87"/>
      <c r="G29" s="87"/>
      <c r="H29" s="87"/>
      <c r="I29" s="87"/>
      <c r="J29" s="87"/>
      <c r="K29" s="87"/>
      <c r="L29" s="114" t="s">
        <v>66</v>
      </c>
      <c r="M29" s="114"/>
      <c r="N29" s="114"/>
      <c r="O29" s="88">
        <v>1865</v>
      </c>
    </row>
    <row r="30" spans="1:119">
      <c r="A30" s="115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7"/>
    </row>
    <row r="31" spans="1:119" ht="15.75" customHeight="1" thickBot="1">
      <c r="A31" s="118" t="s">
        <v>42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2023-10-02T15:36:59Z</cp:lastPrinted>
  <dcterms:created xsi:type="dcterms:W3CDTF">2000-08-31T21:26:31Z</dcterms:created>
  <dcterms:modified xsi:type="dcterms:W3CDTF">2023-10-02T15:37:09Z</dcterms:modified>
</cp:coreProperties>
</file>