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'2008'!$A$1:$O$36</definedName>
    <definedName name="_xlnm.Print_Area" localSheetId="12">'2009'!$A$1:$O$37</definedName>
    <definedName name="_xlnm.Print_Area" localSheetId="11">'2010'!$A$1:$O$30</definedName>
    <definedName name="_xlnm.Print_Area" localSheetId="10">'2011'!$A$1:$O$34</definedName>
    <definedName name="_xlnm.Print_Area" localSheetId="9">'2012'!$A$1:$O$38</definedName>
    <definedName name="_xlnm.Print_Area" localSheetId="8">'2013'!$A$1:$O$37</definedName>
    <definedName name="_xlnm.Print_Area" localSheetId="7">'2014'!$A$1:$O$36</definedName>
    <definedName name="_xlnm.Print_Area" localSheetId="6">'2015'!$A$1:$O$39</definedName>
    <definedName name="_xlnm.Print_Area" localSheetId="5">'2016'!$A$1:$O$36</definedName>
    <definedName name="_xlnm.Print_Area" localSheetId="4">'2017'!$A$1:$O$35</definedName>
    <definedName name="_xlnm.Print_Area" localSheetId="3">'2018'!$A$1:$O$37</definedName>
    <definedName name="_xlnm.Print_Area" localSheetId="2">'2019'!$A$1:$O$37</definedName>
    <definedName name="_xlnm.Print_Area" localSheetId="1">'2020'!$A$1:$O$40</definedName>
    <definedName name="_xlnm.Print_Area" localSheetId="0">'2021'!$A$1:$P$38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<sst xmlns="http://schemas.openxmlformats.org/spreadsheetml/2006/main" count="679" uniqueCount="109">
  <si>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</si>
  <si>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</si>
  <si>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</si>
  <si>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</si>
  <si>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</si>
  <si>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</si>
  <si>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</si>
  <si>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</si>
  <si>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</si>
  <si>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</si>
  <si>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</si>
  <si>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Communications Services Taxes</t>
  </si>
  <si>
    <t>Permits, Fees, and Special Assessments</t>
  </si>
  <si>
    <t>Franchise Fee - Electricity</t>
  </si>
  <si>
    <t>Intergovernmental Revenue</t>
  </si>
  <si>
    <t>State Grant - Public Safety</t>
  </si>
  <si>
    <t>Federal Grant - Physical Environment - Other Physical Environment</t>
  </si>
  <si>
    <t>State Grant - Physical Environment - Other Physical Environment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</si>
  <si>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</si>
  <si>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</si>
  <si>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</si>
  <si>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Physical Environment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</si>
  <si>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</si>
  <si>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</si>
  <si>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</si>
  <si>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</si>
  <si>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</si>
  <si>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</si>
  <si>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</si>
  <si>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</si>
  <si>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Physical Environment - Water Utility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</si>
  <si>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</si>
  <si>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</si>
  <si>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</si>
  <si>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</si>
  <si>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Interest and Other Earnings - Gain or Loss on Sale of Investments</t>
  </si>
  <si>
    <t>Rents and Royalties</t>
  </si>
  <si>
    <t>Sale of Surplus Materials and Scrap</t>
  </si>
  <si>
    <t>Contributions and Donations from Private Sources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</si>
  <si>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</si>
  <si>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</si>
  <si>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</si>
  <si>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</si>
  <si>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</si>
  <si>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</si>
  <si>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</si>
  <si>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</si>
  <si>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Hillsboro Beach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</si>
  <si>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</si>
  <si>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</si>
  <si>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</si>
  <si>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</si>
  <si>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Judgments, Fines, and Forfeits</t>
  </si>
  <si>
    <t>Disposition of Fixed Assets</t>
  </si>
  <si>
    <t>Other Sources</t>
  </si>
  <si>
    <t>Proceeds - Debt Proceeds</t>
  </si>
  <si>
    <t>2011 Municipal Population:</t>
  </si>
  <si>
    <t>Local Fiscal Year Ended September 30, 2012</t>
  </si>
  <si>
    <t>Special Assessments - Capital Improvement</t>
  </si>
  <si>
    <t>Federal Grant - Economic Environment</t>
  </si>
  <si>
    <t>State Grant - General Government</t>
  </si>
  <si>
    <t>Grants from Other Local Units - General Government</t>
  </si>
  <si>
    <t>Non-Operating - Inter-Fund Group Transfers In</t>
  </si>
  <si>
    <t>2012 Municipal Population:</t>
  </si>
  <si>
    <t>Local Fiscal Year Ended September 30, 2013</t>
  </si>
  <si>
    <t>Communications Services Taxes (Chapter 202, F.S.)</t>
  </si>
  <si>
    <t>Federal Grant - Other Federal Grants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</si>
  <si>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</si>
  <si>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</si>
  <si>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</si>
  <si>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Grants from Other Local Units - Transportation</t>
  </si>
  <si>
    <t>Court-Ordered Judgments and Fines - As Decided by Traffic Court</t>
  </si>
  <si>
    <t>Sales - Sale of Surplus Materials and Scrap</t>
  </si>
  <si>
    <t>2013 Municipal Population:</t>
  </si>
  <si>
    <t>Local Fiscal Year Ended September 30, 2008</t>
  </si>
  <si>
    <t>Permits and Franchise Fees</t>
  </si>
  <si>
    <t>Court-Ordered Judgments and Fines - As Decided by County Court Civil</t>
  </si>
  <si>
    <t>2008 Municipal Population:</t>
  </si>
  <si>
    <t>Local Fiscal Year Ended September 30, 2014</t>
  </si>
  <si>
    <t>Physical Environment - Garbage / Solid Waste</t>
  </si>
  <si>
    <t>2014 Municipal Population:</t>
  </si>
  <si>
    <t>Local Fiscal Year Ended September 30, 2015</t>
  </si>
  <si>
    <t>Local Business Tax (Chapter 205, F.S.)</t>
  </si>
  <si>
    <t>Other Miscellaneous Revenues - Settlements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</si>
  <si>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</si>
  <si>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</si>
  <si>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</si>
  <si>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</si>
  <si>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</si>
  <si>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</si>
  <si>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</si>
  <si>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</si>
  <si>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Proceeds of General Capital Asset Dispositions - Sales</t>
  </si>
  <si>
    <t>2019 Municipal Population:</t>
  </si>
  <si>
    <t>Local Fiscal Year Ended September 30, 2020</t>
  </si>
  <si>
    <t>First Local Option Fuel Tax (1 to 6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</si>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</sst>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98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99</v>
      </c>
      <c r="N4" s="35" t="s">
        <v>9</v>
      </c>
      <c r="O4" s="35" t="s">
        <v>100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101</v>
      </c>
      <c r="B5" s="26"/>
      <c r="C5" s="26"/>
      <c r="D5" s="27">
        <f>SUM(D6:D9)</f>
        <v>4953065</v>
      </c>
      <c r="E5" s="27">
        <f>SUM(E6:E9)</f>
        <v>0</v>
      </c>
      <c r="F5" s="27">
        <f>SUM(F6:F9)</f>
        <v>0</v>
      </c>
      <c r="G5" s="27">
        <f>SUM(G6:G9)</f>
        <v>0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4953065</v>
      </c>
      <c r="P5" s="33">
        <f>(O5/P$36)</f>
        <v>2493.9904330312183</v>
      </c>
      <c r="Q5" s="6"/>
    </row>
    <row r="6" spans="1:17" ht="15">
      <c r="A6" s="12"/>
      <c r="B6" s="25">
        <v>311</v>
      </c>
      <c r="C6" s="20" t="s">
        <v>2</v>
      </c>
      <c r="D6" s="46">
        <v>4885850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4885850</v>
      </c>
      <c r="P6" s="47">
        <f>(O6/P$36)</f>
        <v>2460.1460221550856</v>
      </c>
      <c r="Q6" s="9"/>
    </row>
    <row r="7" spans="1:17" ht="15">
      <c r="A7" s="12"/>
      <c r="B7" s="25">
        <v>312.41</v>
      </c>
      <c r="C7" s="20" t="s">
        <v>102</v>
      </c>
      <c r="D7" s="46">
        <v>31274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31274</v>
      </c>
      <c r="P7" s="47">
        <f>(O7/P$36)</f>
        <v>15.7472306143001</v>
      </c>
      <c r="Q7" s="9"/>
    </row>
    <row r="8" spans="1:17" ht="15">
      <c r="A8" s="12"/>
      <c r="B8" s="25">
        <v>315.1</v>
      </c>
      <c r="C8" s="20" t="s">
        <v>103</v>
      </c>
      <c r="D8" s="46">
        <v>33834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33834</v>
      </c>
      <c r="P8" s="47">
        <f>(O8/P$36)</f>
        <v>17.036253776435046</v>
      </c>
      <c r="Q8" s="9"/>
    </row>
    <row r="9" spans="1:17" ht="15">
      <c r="A9" s="12"/>
      <c r="B9" s="25">
        <v>316</v>
      </c>
      <c r="C9" s="20" t="s">
        <v>82</v>
      </c>
      <c r="D9" s="46">
        <v>2107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2107</v>
      </c>
      <c r="P9" s="47">
        <f>(O9/P$36)</f>
        <v>1.0609264853977844</v>
      </c>
      <c r="Q9" s="9"/>
    </row>
    <row r="10" spans="1:17" ht="15.75">
      <c r="A10" s="29" t="s">
        <v>12</v>
      </c>
      <c r="B10" s="30"/>
      <c r="C10" s="31"/>
      <c r="D10" s="32">
        <f>SUM(D11:D12)</f>
        <v>236050</v>
      </c>
      <c r="E10" s="32">
        <f>SUM(E11:E12)</f>
        <v>540233</v>
      </c>
      <c r="F10" s="32">
        <f>SUM(F11:F12)</f>
        <v>0</v>
      </c>
      <c r="G10" s="32">
        <f>SUM(G11:G12)</f>
        <v>0</v>
      </c>
      <c r="H10" s="32">
        <f>SUM(H11:H12)</f>
        <v>0</v>
      </c>
      <c r="I10" s="32">
        <f>SUM(I11:I12)</f>
        <v>0</v>
      </c>
      <c r="J10" s="32">
        <f>SUM(J11:J12)</f>
        <v>0</v>
      </c>
      <c r="K10" s="32">
        <f>SUM(K11:K12)</f>
        <v>0</v>
      </c>
      <c r="L10" s="32">
        <f>SUM(L11:L12)</f>
        <v>0</v>
      </c>
      <c r="M10" s="32">
        <f>SUM(M11:M12)</f>
        <v>0</v>
      </c>
      <c r="N10" s="32">
        <f>SUM(N11:N12)</f>
        <v>0</v>
      </c>
      <c r="O10" s="44">
        <f>SUM(D10:N10)</f>
        <v>776283</v>
      </c>
      <c r="P10" s="45">
        <f>(O10/P$36)</f>
        <v>390.8776435045317</v>
      </c>
      <c r="Q10" s="10"/>
    </row>
    <row r="11" spans="1:17" ht="15">
      <c r="A11" s="12"/>
      <c r="B11" s="25">
        <v>322</v>
      </c>
      <c r="C11" s="20" t="s">
        <v>104</v>
      </c>
      <c r="D11" s="46">
        <v>0</v>
      </c>
      <c r="E11" s="46">
        <v>540233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540233</v>
      </c>
      <c r="P11" s="47">
        <f>(O11/P$36)</f>
        <v>272.02064451158105</v>
      </c>
      <c r="Q11" s="9"/>
    </row>
    <row r="12" spans="1:17" ht="15">
      <c r="A12" s="12"/>
      <c r="B12" s="25">
        <v>323.1</v>
      </c>
      <c r="C12" s="20" t="s">
        <v>13</v>
      </c>
      <c r="D12" s="46">
        <v>236050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236050</v>
      </c>
      <c r="P12" s="47">
        <f>(O12/P$36)</f>
        <v>118.85699899295065</v>
      </c>
      <c r="Q12" s="9"/>
    </row>
    <row r="13" spans="1:17" ht="15.75">
      <c r="A13" s="29" t="s">
        <v>105</v>
      </c>
      <c r="B13" s="30"/>
      <c r="C13" s="31"/>
      <c r="D13" s="32">
        <f>SUM(D14:D21)</f>
        <v>820592</v>
      </c>
      <c r="E13" s="32">
        <f>SUM(E14:E21)</f>
        <v>0</v>
      </c>
      <c r="F13" s="32">
        <f>SUM(F14:F21)</f>
        <v>0</v>
      </c>
      <c r="G13" s="32">
        <f>SUM(G14:G21)</f>
        <v>0</v>
      </c>
      <c r="H13" s="32">
        <f>SUM(H14:H21)</f>
        <v>0</v>
      </c>
      <c r="I13" s="32">
        <f>SUM(I14:I21)</f>
        <v>0</v>
      </c>
      <c r="J13" s="32">
        <f>SUM(J14:J21)</f>
        <v>0</v>
      </c>
      <c r="K13" s="32">
        <f>SUM(K14:K21)</f>
        <v>0</v>
      </c>
      <c r="L13" s="32">
        <f>SUM(L14:L21)</f>
        <v>0</v>
      </c>
      <c r="M13" s="32">
        <f>SUM(M14:M21)</f>
        <v>0</v>
      </c>
      <c r="N13" s="32">
        <f>SUM(N14:N21)</f>
        <v>0</v>
      </c>
      <c r="O13" s="44">
        <f>SUM(D13:N13)</f>
        <v>820592</v>
      </c>
      <c r="P13" s="45">
        <f>(O13/P$36)</f>
        <v>413.18831822759313</v>
      </c>
      <c r="Q13" s="10"/>
    </row>
    <row r="14" spans="1:17" ht="15">
      <c r="A14" s="12"/>
      <c r="B14" s="25">
        <v>331.39</v>
      </c>
      <c r="C14" s="20" t="s">
        <v>16</v>
      </c>
      <c r="D14" s="46">
        <v>372471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372471</v>
      </c>
      <c r="P14" s="47">
        <f>(O14/P$36)</f>
        <v>187.54833836858006</v>
      </c>
      <c r="Q14" s="9"/>
    </row>
    <row r="15" spans="1:17" ht="15">
      <c r="A15" s="12"/>
      <c r="B15" s="25">
        <v>334.1</v>
      </c>
      <c r="C15" s="20" t="s">
        <v>60</v>
      </c>
      <c r="D15" s="46">
        <v>752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752</v>
      </c>
      <c r="P15" s="47">
        <f>(O15/P$36)</f>
        <v>0.37865055387714</v>
      </c>
      <c r="Q15" s="9"/>
    </row>
    <row r="16" spans="1:17" ht="15">
      <c r="A16" s="12"/>
      <c r="B16" s="25">
        <v>335.125</v>
      </c>
      <c r="C16" s="20" t="s">
        <v>106</v>
      </c>
      <c r="D16" s="46">
        <v>49752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49752</v>
      </c>
      <c r="P16" s="47">
        <f>(O16/P$36)</f>
        <v>25.051359516616316</v>
      </c>
      <c r="Q16" s="9"/>
    </row>
    <row r="17" spans="1:17" ht="15">
      <c r="A17" s="12"/>
      <c r="B17" s="25">
        <v>335.15</v>
      </c>
      <c r="C17" s="20" t="s">
        <v>68</v>
      </c>
      <c r="D17" s="46">
        <v>636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636</v>
      </c>
      <c r="P17" s="47">
        <f>(O17/P$36)</f>
        <v>0.3202416918429003</v>
      </c>
      <c r="Q17" s="9"/>
    </row>
    <row r="18" spans="1:17" ht="15">
      <c r="A18" s="12"/>
      <c r="B18" s="25">
        <v>335.18</v>
      </c>
      <c r="C18" s="20" t="s">
        <v>107</v>
      </c>
      <c r="D18" s="46">
        <v>138194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138194</v>
      </c>
      <c r="P18" s="47">
        <f>(O18/P$36)</f>
        <v>69.5840886203424</v>
      </c>
      <c r="Q18" s="9"/>
    </row>
    <row r="19" spans="1:17" ht="15">
      <c r="A19" s="12"/>
      <c r="B19" s="25">
        <v>337.4</v>
      </c>
      <c r="C19" s="20" t="s">
        <v>70</v>
      </c>
      <c r="D19" s="46">
        <v>71602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71602</v>
      </c>
      <c r="P19" s="47">
        <f>(O19/P$36)</f>
        <v>36.05337361530715</v>
      </c>
      <c r="Q19" s="9"/>
    </row>
    <row r="20" spans="1:17" ht="15">
      <c r="A20" s="12"/>
      <c r="B20" s="25">
        <v>337.9</v>
      </c>
      <c r="C20" s="20" t="s">
        <v>22</v>
      </c>
      <c r="D20" s="46">
        <v>112779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112779</v>
      </c>
      <c r="P20" s="47">
        <f>(O20/P$36)</f>
        <v>56.78700906344411</v>
      </c>
      <c r="Q20" s="9"/>
    </row>
    <row r="21" spans="1:17" ht="15">
      <c r="A21" s="12"/>
      <c r="B21" s="25">
        <v>338</v>
      </c>
      <c r="C21" s="20" t="s">
        <v>23</v>
      </c>
      <c r="D21" s="46">
        <v>74406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74406</v>
      </c>
      <c r="P21" s="47">
        <f>(O21/P$36)</f>
        <v>37.46525679758308</v>
      </c>
      <c r="Q21" s="9"/>
    </row>
    <row r="22" spans="1:17" ht="15.75">
      <c r="A22" s="29" t="s">
        <v>28</v>
      </c>
      <c r="B22" s="30"/>
      <c r="C22" s="31"/>
      <c r="D22" s="32">
        <f>SUM(D23:D23)</f>
        <v>0</v>
      </c>
      <c r="E22" s="32">
        <f>SUM(E23:E23)</f>
        <v>0</v>
      </c>
      <c r="F22" s="32">
        <f>SUM(F23:F23)</f>
        <v>0</v>
      </c>
      <c r="G22" s="32">
        <f>SUM(G23:G23)</f>
        <v>0</v>
      </c>
      <c r="H22" s="32">
        <f>SUM(H23:H23)</f>
        <v>0</v>
      </c>
      <c r="I22" s="32">
        <f>SUM(I23:I23)</f>
        <v>1672602</v>
      </c>
      <c r="J22" s="32">
        <f>SUM(J23:J23)</f>
        <v>0</v>
      </c>
      <c r="K22" s="32">
        <f>SUM(K23:K23)</f>
        <v>0</v>
      </c>
      <c r="L22" s="32">
        <f>SUM(L23:L23)</f>
        <v>0</v>
      </c>
      <c r="M22" s="32">
        <f>SUM(M23:M23)</f>
        <v>0</v>
      </c>
      <c r="N22" s="32">
        <f>SUM(N23:N23)</f>
        <v>0</v>
      </c>
      <c r="O22" s="32">
        <f>SUM(D22:N22)</f>
        <v>1672602</v>
      </c>
      <c r="P22" s="45">
        <f>(O22/P$36)</f>
        <v>842.1963746223565</v>
      </c>
      <c r="Q22" s="10"/>
    </row>
    <row r="23" spans="1:17" ht="15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1672602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1672602</v>
      </c>
      <c r="P23" s="47">
        <f>(O23/P$36)</f>
        <v>842.1963746223565</v>
      </c>
      <c r="Q23" s="9"/>
    </row>
    <row r="24" spans="1:17" ht="15.75">
      <c r="A24" s="29" t="s">
        <v>29</v>
      </c>
      <c r="B24" s="30"/>
      <c r="C24" s="31"/>
      <c r="D24" s="32">
        <f>SUM(D25:D26)</f>
        <v>3339</v>
      </c>
      <c r="E24" s="32">
        <f>SUM(E25:E26)</f>
        <v>77517</v>
      </c>
      <c r="F24" s="32">
        <f>SUM(F25:F26)</f>
        <v>0</v>
      </c>
      <c r="G24" s="32">
        <f>SUM(G25:G26)</f>
        <v>0</v>
      </c>
      <c r="H24" s="32">
        <f>SUM(H25:H26)</f>
        <v>0</v>
      </c>
      <c r="I24" s="32">
        <f>SUM(I25:I26)</f>
        <v>0</v>
      </c>
      <c r="J24" s="32">
        <f>SUM(J25:J26)</f>
        <v>0</v>
      </c>
      <c r="K24" s="32">
        <f>SUM(K25:K26)</f>
        <v>0</v>
      </c>
      <c r="L24" s="32">
        <f>SUM(L25:L26)</f>
        <v>0</v>
      </c>
      <c r="M24" s="32">
        <f>SUM(M25:M26)</f>
        <v>0</v>
      </c>
      <c r="N24" s="32">
        <f>SUM(N25:N26)</f>
        <v>0</v>
      </c>
      <c r="O24" s="32">
        <f>SUM(D24:N24)</f>
        <v>80856</v>
      </c>
      <c r="P24" s="45">
        <f>(O24/P$36)</f>
        <v>40.71299093655589</v>
      </c>
      <c r="Q24" s="10"/>
    </row>
    <row r="25" spans="1:17" ht="15">
      <c r="A25" s="13"/>
      <c r="B25" s="39">
        <v>351.5</v>
      </c>
      <c r="C25" s="21" t="s">
        <v>71</v>
      </c>
      <c r="D25" s="46">
        <v>3289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3289</v>
      </c>
      <c r="P25" s="47">
        <f>(O25/P$36)</f>
        <v>1.6560926485397784</v>
      </c>
      <c r="Q25" s="9"/>
    </row>
    <row r="26" spans="1:17" ht="15">
      <c r="A26" s="13"/>
      <c r="B26" s="39">
        <v>359</v>
      </c>
      <c r="C26" s="21" t="s">
        <v>52</v>
      </c>
      <c r="D26" s="46">
        <v>50</v>
      </c>
      <c r="E26" s="46">
        <v>77517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77567</v>
      </c>
      <c r="P26" s="47">
        <f>(O26/P$36)</f>
        <v>39.056898288016114</v>
      </c>
      <c r="Q26" s="9"/>
    </row>
    <row r="27" spans="1:17" ht="15.75">
      <c r="A27" s="29" t="s">
        <v>3</v>
      </c>
      <c r="B27" s="30"/>
      <c r="C27" s="31"/>
      <c r="D27" s="32">
        <f>SUM(D28:D31)</f>
        <v>128040</v>
      </c>
      <c r="E27" s="32">
        <f>SUM(E28:E31)</f>
        <v>301</v>
      </c>
      <c r="F27" s="32">
        <f>SUM(F28:F31)</f>
        <v>0</v>
      </c>
      <c r="G27" s="32">
        <f>SUM(G28:G31)</f>
        <v>0</v>
      </c>
      <c r="H27" s="32">
        <f>SUM(H28:H31)</f>
        <v>0</v>
      </c>
      <c r="I27" s="32">
        <f>SUM(I28:I31)</f>
        <v>124467</v>
      </c>
      <c r="J27" s="32">
        <f>SUM(J28:J31)</f>
        <v>0</v>
      </c>
      <c r="K27" s="32">
        <f>SUM(K28:K31)</f>
        <v>0</v>
      </c>
      <c r="L27" s="32">
        <f>SUM(L28:L31)</f>
        <v>0</v>
      </c>
      <c r="M27" s="32">
        <f>SUM(M28:M31)</f>
        <v>0</v>
      </c>
      <c r="N27" s="32">
        <f>SUM(N28:N31)</f>
        <v>0</v>
      </c>
      <c r="O27" s="32">
        <f>SUM(D27:N27)</f>
        <v>252808</v>
      </c>
      <c r="P27" s="45">
        <f>(O27/P$36)</f>
        <v>127.29506545820745</v>
      </c>
      <c r="Q27" s="10"/>
    </row>
    <row r="28" spans="1:17" ht="15">
      <c r="A28" s="12"/>
      <c r="B28" s="25">
        <v>361.1</v>
      </c>
      <c r="C28" s="20" t="s">
        <v>34</v>
      </c>
      <c r="D28" s="46">
        <v>31340</v>
      </c>
      <c r="E28" s="46">
        <v>301</v>
      </c>
      <c r="F28" s="46">
        <v>0</v>
      </c>
      <c r="G28" s="46">
        <v>0</v>
      </c>
      <c r="H28" s="46">
        <v>0</v>
      </c>
      <c r="I28" s="46">
        <v>11901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43542</v>
      </c>
      <c r="P28" s="47">
        <f>(O28/P$36)</f>
        <v>21.924471299093657</v>
      </c>
      <c r="Q28" s="9"/>
    </row>
    <row r="29" spans="1:17" ht="15">
      <c r="A29" s="12"/>
      <c r="B29" s="25">
        <v>362</v>
      </c>
      <c r="C29" s="20" t="s">
        <v>36</v>
      </c>
      <c r="D29" s="46">
        <v>1500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1500</v>
      </c>
      <c r="P29" s="47">
        <f>(O29/P$36)</f>
        <v>0.7552870090634441</v>
      </c>
      <c r="Q29" s="9"/>
    </row>
    <row r="30" spans="1:17" ht="15">
      <c r="A30" s="12"/>
      <c r="B30" s="25">
        <v>365</v>
      </c>
      <c r="C30" s="20" t="s">
        <v>72</v>
      </c>
      <c r="D30" s="46">
        <v>8400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8400</v>
      </c>
      <c r="P30" s="47">
        <f>(O30/P$36)</f>
        <v>4.229607250755287</v>
      </c>
      <c r="Q30" s="9"/>
    </row>
    <row r="31" spans="1:17" ht="15">
      <c r="A31" s="12"/>
      <c r="B31" s="25">
        <v>369.9</v>
      </c>
      <c r="C31" s="20" t="s">
        <v>39</v>
      </c>
      <c r="D31" s="46">
        <v>86800</v>
      </c>
      <c r="E31" s="46">
        <v>0</v>
      </c>
      <c r="F31" s="46">
        <v>0</v>
      </c>
      <c r="G31" s="46">
        <v>0</v>
      </c>
      <c r="H31" s="46">
        <v>0</v>
      </c>
      <c r="I31" s="46">
        <v>112566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199366</v>
      </c>
      <c r="P31" s="47">
        <f>(O31/P$36)</f>
        <v>100.38569989929506</v>
      </c>
      <c r="Q31" s="9"/>
    </row>
    <row r="32" spans="1:17" ht="15.75">
      <c r="A32" s="29" t="s">
        <v>54</v>
      </c>
      <c r="B32" s="30"/>
      <c r="C32" s="31"/>
      <c r="D32" s="32">
        <f>SUM(D33:D33)</f>
        <v>304447</v>
      </c>
      <c r="E32" s="32">
        <f>SUM(E33:E33)</f>
        <v>56431</v>
      </c>
      <c r="F32" s="32">
        <f>SUM(F33:F33)</f>
        <v>0</v>
      </c>
      <c r="G32" s="32">
        <f>SUM(G33:G33)</f>
        <v>0</v>
      </c>
      <c r="H32" s="32">
        <f>SUM(H33:H33)</f>
        <v>0</v>
      </c>
      <c r="I32" s="32">
        <f>SUM(I33:I33)</f>
        <v>1100434</v>
      </c>
      <c r="J32" s="32">
        <f>SUM(J33:J33)</f>
        <v>0</v>
      </c>
      <c r="K32" s="32">
        <f>SUM(K33:K33)</f>
        <v>0</v>
      </c>
      <c r="L32" s="32">
        <f>SUM(L33:L33)</f>
        <v>0</v>
      </c>
      <c r="M32" s="32">
        <f>SUM(M33:M33)</f>
        <v>0</v>
      </c>
      <c r="N32" s="32">
        <f>SUM(N33:N33)</f>
        <v>0</v>
      </c>
      <c r="O32" s="32">
        <f>SUM(D32:N32)</f>
        <v>1461312</v>
      </c>
      <c r="P32" s="45">
        <f>(O32/P$36)</f>
        <v>735.8066465256798</v>
      </c>
      <c r="Q32" s="9"/>
    </row>
    <row r="33" spans="1:17" ht="15.75" thickBot="1">
      <c r="A33" s="12"/>
      <c r="B33" s="25">
        <v>381</v>
      </c>
      <c r="C33" s="20" t="s">
        <v>62</v>
      </c>
      <c r="D33" s="46">
        <v>304447</v>
      </c>
      <c r="E33" s="46">
        <v>56431</v>
      </c>
      <c r="F33" s="46">
        <v>0</v>
      </c>
      <c r="G33" s="46">
        <v>0</v>
      </c>
      <c r="H33" s="46">
        <v>0</v>
      </c>
      <c r="I33" s="46">
        <v>1100434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1461312</v>
      </c>
      <c r="P33" s="47">
        <f>(O33/P$36)</f>
        <v>735.8066465256798</v>
      </c>
      <c r="Q33" s="9"/>
    </row>
    <row r="34" spans="1:120" ht="16.5" thickBot="1">
      <c r="A34" s="14" t="s">
        <v>31</v>
      </c>
      <c r="B34" s="23"/>
      <c r="C34" s="22"/>
      <c r="D34" s="15">
        <f>SUM(D5,D10,D13,D22,D24,D27,D32)</f>
        <v>6445533</v>
      </c>
      <c r="E34" s="15">
        <f>SUM(E5,E10,E13,E22,E24,E27,E32)</f>
        <v>674482</v>
      </c>
      <c r="F34" s="15">
        <f>SUM(F5,F10,F13,F22,F24,F27,F32)</f>
        <v>0</v>
      </c>
      <c r="G34" s="15">
        <f>SUM(G5,G10,G13,G22,G24,G27,G32)</f>
        <v>0</v>
      </c>
      <c r="H34" s="15">
        <f>SUM(H5,H10,H13,H22,H24,H27,H32)</f>
        <v>0</v>
      </c>
      <c r="I34" s="15">
        <f>SUM(I5,I10,I13,I22,I24,I27,I32)</f>
        <v>2897503</v>
      </c>
      <c r="J34" s="15">
        <f>SUM(J5,J10,J13,J22,J24,J27,J32)</f>
        <v>0</v>
      </c>
      <c r="K34" s="15">
        <f>SUM(K5,K10,K13,K22,K24,K27,K32)</f>
        <v>0</v>
      </c>
      <c r="L34" s="15">
        <f>SUM(L5,L10,L13,L22,L24,L27,L32)</f>
        <v>0</v>
      </c>
      <c r="M34" s="15">
        <f>SUM(M5,M10,M13,M22,M24,M27,M32)</f>
        <v>0</v>
      </c>
      <c r="N34" s="15">
        <f>SUM(N5,N10,N13,N22,N24,N27,N32)</f>
        <v>0</v>
      </c>
      <c r="O34" s="15">
        <f>SUM(D34:N34)</f>
        <v>10017518</v>
      </c>
      <c r="P34" s="38">
        <f>(O34/P$36)</f>
        <v>5044.067472306143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6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6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8" t="s">
        <v>108</v>
      </c>
      <c r="N36" s="48"/>
      <c r="O36" s="48"/>
      <c r="P36" s="43">
        <v>1986</v>
      </c>
    </row>
    <row r="37" spans="1:16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6" ht="15.75" customHeight="1" thickBot="1">
      <c r="A38" s="52" t="s">
        <v>50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sheetProtection/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3202713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4">SUM(D5:M5)</f>
        <v>3202713</v>
      </c>
      <c r="O5" s="33">
        <f aca="true" t="shared" si="2" ref="O5:O34">(N5/O$36)</f>
        <v>1694.557142857143</v>
      </c>
      <c r="P5" s="6"/>
    </row>
    <row r="6" spans="1:16" ht="15">
      <c r="A6" s="12"/>
      <c r="B6" s="25">
        <v>311</v>
      </c>
      <c r="C6" s="20" t="s">
        <v>2</v>
      </c>
      <c r="D6" s="46">
        <v>3136441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3136441</v>
      </c>
      <c r="O6" s="47">
        <f t="shared" si="2"/>
        <v>1659.4925925925927</v>
      </c>
      <c r="P6" s="9"/>
    </row>
    <row r="7" spans="1:16" ht="15">
      <c r="A7" s="12"/>
      <c r="B7" s="25">
        <v>312.1</v>
      </c>
      <c r="C7" s="20" t="s">
        <v>10</v>
      </c>
      <c r="D7" s="46">
        <v>32204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32204</v>
      </c>
      <c r="O7" s="47">
        <f t="shared" si="2"/>
        <v>17.039153439153438</v>
      </c>
      <c r="P7" s="9"/>
    </row>
    <row r="8" spans="1:16" ht="15">
      <c r="A8" s="12"/>
      <c r="B8" s="25">
        <v>315</v>
      </c>
      <c r="C8" s="20" t="s">
        <v>11</v>
      </c>
      <c r="D8" s="46">
        <v>34068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34068</v>
      </c>
      <c r="O8" s="47">
        <f t="shared" si="2"/>
        <v>18.025396825396825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SUM(D10:D12)</f>
        <v>1048607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1048607</v>
      </c>
      <c r="O9" s="45">
        <f t="shared" si="2"/>
        <v>554.8185185185185</v>
      </c>
      <c r="P9" s="10"/>
    </row>
    <row r="10" spans="1:16" ht="15">
      <c r="A10" s="12"/>
      <c r="B10" s="25">
        <v>322</v>
      </c>
      <c r="C10" s="20" t="s">
        <v>0</v>
      </c>
      <c r="D10" s="46">
        <v>135537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135537</v>
      </c>
      <c r="O10" s="47">
        <f t="shared" si="2"/>
        <v>71.71269841269842</v>
      </c>
      <c r="P10" s="9"/>
    </row>
    <row r="11" spans="1:16" ht="15">
      <c r="A11" s="12"/>
      <c r="B11" s="25">
        <v>323.1</v>
      </c>
      <c r="C11" s="20" t="s">
        <v>13</v>
      </c>
      <c r="D11" s="46">
        <v>216343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216343</v>
      </c>
      <c r="O11" s="47">
        <f t="shared" si="2"/>
        <v>114.46719576719576</v>
      </c>
      <c r="P11" s="9"/>
    </row>
    <row r="12" spans="1:16" ht="15">
      <c r="A12" s="12"/>
      <c r="B12" s="25">
        <v>325.1</v>
      </c>
      <c r="C12" s="20" t="s">
        <v>58</v>
      </c>
      <c r="D12" s="46">
        <v>696727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696727</v>
      </c>
      <c r="O12" s="47">
        <f t="shared" si="2"/>
        <v>368.6386243386243</v>
      </c>
      <c r="P12" s="9"/>
    </row>
    <row r="13" spans="1:16" ht="15.75">
      <c r="A13" s="29" t="s">
        <v>14</v>
      </c>
      <c r="B13" s="30"/>
      <c r="C13" s="31"/>
      <c r="D13" s="32">
        <f aca="true" t="shared" si="4" ref="D13:M13">SUM(D14:D22)</f>
        <v>2005481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2005481</v>
      </c>
      <c r="O13" s="45">
        <f t="shared" si="2"/>
        <v>1061.101058201058</v>
      </c>
      <c r="P13" s="10"/>
    </row>
    <row r="14" spans="1:16" ht="15">
      <c r="A14" s="12"/>
      <c r="B14" s="25">
        <v>331.5</v>
      </c>
      <c r="C14" s="20" t="s">
        <v>59</v>
      </c>
      <c r="D14" s="46">
        <v>1579478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1579478</v>
      </c>
      <c r="O14" s="47">
        <f t="shared" si="2"/>
        <v>835.7026455026455</v>
      </c>
      <c r="P14" s="9"/>
    </row>
    <row r="15" spans="1:16" ht="15">
      <c r="A15" s="12"/>
      <c r="B15" s="25">
        <v>334.1</v>
      </c>
      <c r="C15" s="20" t="s">
        <v>60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0.5291005291005291</v>
      </c>
      <c r="P15" s="9"/>
    </row>
    <row r="16" spans="1:16" ht="15">
      <c r="A16" s="12"/>
      <c r="B16" s="25">
        <v>335.12</v>
      </c>
      <c r="C16" s="20" t="s">
        <v>18</v>
      </c>
      <c r="D16" s="46">
        <v>34840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34840</v>
      </c>
      <c r="O16" s="47">
        <f t="shared" si="2"/>
        <v>18.433862433862434</v>
      </c>
      <c r="P16" s="9"/>
    </row>
    <row r="17" spans="1:16" ht="15">
      <c r="A17" s="12"/>
      <c r="B17" s="25">
        <v>335.15</v>
      </c>
      <c r="C17" s="20" t="s">
        <v>19</v>
      </c>
      <c r="D17" s="46">
        <v>636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636</v>
      </c>
      <c r="O17" s="47">
        <f t="shared" si="2"/>
        <v>0.33650793650793653</v>
      </c>
      <c r="P17" s="9"/>
    </row>
    <row r="18" spans="1:16" ht="15">
      <c r="A18" s="12"/>
      <c r="B18" s="25">
        <v>335.18</v>
      </c>
      <c r="C18" s="20" t="s">
        <v>20</v>
      </c>
      <c r="D18" s="46">
        <v>103061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103061</v>
      </c>
      <c r="O18" s="47">
        <f t="shared" si="2"/>
        <v>54.52962962962963</v>
      </c>
      <c r="P18" s="9"/>
    </row>
    <row r="19" spans="1:16" ht="15">
      <c r="A19" s="12"/>
      <c r="B19" s="25">
        <v>337.1</v>
      </c>
      <c r="C19" s="20" t="s">
        <v>61</v>
      </c>
      <c r="D19" s="46">
        <v>12670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12670</v>
      </c>
      <c r="O19" s="47">
        <f t="shared" si="2"/>
        <v>6.703703703703703</v>
      </c>
      <c r="P19" s="9"/>
    </row>
    <row r="20" spans="1:16" ht="15">
      <c r="A20" s="12"/>
      <c r="B20" s="25">
        <v>337.3</v>
      </c>
      <c r="C20" s="20" t="s">
        <v>21</v>
      </c>
      <c r="D20" s="46">
        <v>24912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24912</v>
      </c>
      <c r="O20" s="47">
        <f t="shared" si="2"/>
        <v>13.18095238095238</v>
      </c>
      <c r="P20" s="9"/>
    </row>
    <row r="21" spans="1:16" ht="15">
      <c r="A21" s="12"/>
      <c r="B21" s="25">
        <v>337.9</v>
      </c>
      <c r="C21" s="20" t="s">
        <v>22</v>
      </c>
      <c r="D21" s="46">
        <v>18816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18816</v>
      </c>
      <c r="O21" s="47">
        <f t="shared" si="2"/>
        <v>9.955555555555556</v>
      </c>
      <c r="P21" s="9"/>
    </row>
    <row r="22" spans="1:16" ht="15">
      <c r="A22" s="12"/>
      <c r="B22" s="25">
        <v>338</v>
      </c>
      <c r="C22" s="20" t="s">
        <v>23</v>
      </c>
      <c r="D22" s="46">
        <v>230068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230068</v>
      </c>
      <c r="O22" s="47">
        <f t="shared" si="2"/>
        <v>121.72910052910053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SUM(D24:D24)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1170087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1170087</v>
      </c>
      <c r="O23" s="45">
        <f t="shared" si="2"/>
        <v>619.0936507936508</v>
      </c>
      <c r="P23" s="10"/>
    </row>
    <row r="24" spans="1:16" ht="15">
      <c r="A24" s="12"/>
      <c r="B24" s="25">
        <v>343.3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1170087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1170087</v>
      </c>
      <c r="O24" s="47">
        <f t="shared" si="2"/>
        <v>619.0936507936508</v>
      </c>
      <c r="P24" s="9"/>
    </row>
    <row r="25" spans="1:16" ht="15.75">
      <c r="A25" s="29" t="s">
        <v>29</v>
      </c>
      <c r="B25" s="30"/>
      <c r="C25" s="31"/>
      <c r="D25" s="32">
        <f aca="true" t="shared" si="6" ref="D25:M25">SUM(D26:D27)</f>
        <v>18081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18081</v>
      </c>
      <c r="O25" s="45">
        <f t="shared" si="2"/>
        <v>9.566666666666666</v>
      </c>
      <c r="P25" s="10"/>
    </row>
    <row r="26" spans="1:16" ht="15">
      <c r="A26" s="13"/>
      <c r="B26" s="39">
        <v>351.1</v>
      </c>
      <c r="C26" s="21" t="s">
        <v>33</v>
      </c>
      <c r="D26" s="46">
        <v>16331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16331</v>
      </c>
      <c r="O26" s="47">
        <f t="shared" si="2"/>
        <v>8.64074074074074</v>
      </c>
      <c r="P26" s="9"/>
    </row>
    <row r="27" spans="1:16" ht="15">
      <c r="A27" s="13"/>
      <c r="B27" s="39">
        <v>359</v>
      </c>
      <c r="C27" s="21" t="s">
        <v>52</v>
      </c>
      <c r="D27" s="46">
        <v>1750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1750</v>
      </c>
      <c r="O27" s="47">
        <f t="shared" si="2"/>
        <v>0.9259259259259259</v>
      </c>
      <c r="P27" s="9"/>
    </row>
    <row r="28" spans="1:16" ht="15.75">
      <c r="A28" s="29" t="s">
        <v>3</v>
      </c>
      <c r="B28" s="30"/>
      <c r="C28" s="31"/>
      <c r="D28" s="32">
        <f aca="true" t="shared" si="7" ref="D28:M28">SUM(D29:D31)</f>
        <v>70995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61437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132432</v>
      </c>
      <c r="O28" s="45">
        <f t="shared" si="2"/>
        <v>70.06984126984128</v>
      </c>
      <c r="P28" s="10"/>
    </row>
    <row r="29" spans="1:16" ht="15">
      <c r="A29" s="12"/>
      <c r="B29" s="25">
        <v>361.1</v>
      </c>
      <c r="C29" s="20" t="s">
        <v>34</v>
      </c>
      <c r="D29" s="46">
        <v>20635</v>
      </c>
      <c r="E29" s="46">
        <v>0</v>
      </c>
      <c r="F29" s="46">
        <v>0</v>
      </c>
      <c r="G29" s="46">
        <v>0</v>
      </c>
      <c r="H29" s="46">
        <v>0</v>
      </c>
      <c r="I29" s="46">
        <v>7872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28507</v>
      </c>
      <c r="O29" s="47">
        <f t="shared" si="2"/>
        <v>15.083068783068782</v>
      </c>
      <c r="P29" s="9"/>
    </row>
    <row r="30" spans="1:16" ht="15">
      <c r="A30" s="12"/>
      <c r="B30" s="25">
        <v>365</v>
      </c>
      <c r="C30" s="20" t="s">
        <v>37</v>
      </c>
      <c r="D30" s="46">
        <v>3125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3125</v>
      </c>
      <c r="O30" s="47">
        <f t="shared" si="2"/>
        <v>1.6534391534391535</v>
      </c>
      <c r="P30" s="9"/>
    </row>
    <row r="31" spans="1:16" ht="15">
      <c r="A31" s="12"/>
      <c r="B31" s="25">
        <v>369.9</v>
      </c>
      <c r="C31" s="20" t="s">
        <v>39</v>
      </c>
      <c r="D31" s="46">
        <v>47235</v>
      </c>
      <c r="E31" s="46">
        <v>0</v>
      </c>
      <c r="F31" s="46">
        <v>0</v>
      </c>
      <c r="G31" s="46">
        <v>0</v>
      </c>
      <c r="H31" s="46">
        <v>0</v>
      </c>
      <c r="I31" s="46">
        <v>53565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100800</v>
      </c>
      <c r="O31" s="47">
        <f t="shared" si="2"/>
        <v>53.333333333333336</v>
      </c>
      <c r="P31" s="9"/>
    </row>
    <row r="32" spans="1:16" ht="15.75">
      <c r="A32" s="29" t="s">
        <v>54</v>
      </c>
      <c r="B32" s="30"/>
      <c r="C32" s="31"/>
      <c r="D32" s="32">
        <f aca="true" t="shared" si="8" ref="D32:M32">SUM(D33:D33)</f>
        <v>275000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275000</v>
      </c>
      <c r="O32" s="45">
        <f t="shared" si="2"/>
        <v>145.5026455026455</v>
      </c>
      <c r="P32" s="9"/>
    </row>
    <row r="33" spans="1:16" ht="15.75" thickBot="1">
      <c r="A33" s="12"/>
      <c r="B33" s="25">
        <v>381</v>
      </c>
      <c r="C33" s="20" t="s">
        <v>62</v>
      </c>
      <c r="D33" s="46">
        <v>275000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275000</v>
      </c>
      <c r="O33" s="47">
        <f t="shared" si="2"/>
        <v>145.5026455026455</v>
      </c>
      <c r="P33" s="9"/>
    </row>
    <row r="34" spans="1:119" ht="16.5" thickBot="1">
      <c r="A34" s="14" t="s">
        <v>31</v>
      </c>
      <c r="B34" s="23"/>
      <c r="C34" s="22"/>
      <c r="D34" s="15">
        <f aca="true" t="shared" si="9" ref="D34:M34">SUM(D5,D9,D13,D23,D25,D28,D32)</f>
        <v>6620877</v>
      </c>
      <c r="E34" s="15">
        <f t="shared" si="9"/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1231524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7852401</v>
      </c>
      <c r="O34" s="38">
        <f t="shared" si="2"/>
        <v>4154.7095238095235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63</v>
      </c>
      <c r="M36" s="48"/>
      <c r="N36" s="48"/>
      <c r="O36" s="43">
        <v>1890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3301732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3301732</v>
      </c>
      <c r="O5" s="33">
        <f aca="true" t="shared" si="2" ref="O5:O30">(N5/O$32)</f>
        <v>1760.9237333333333</v>
      </c>
      <c r="P5" s="6"/>
    </row>
    <row r="6" spans="1:16" ht="15">
      <c r="A6" s="12"/>
      <c r="B6" s="25">
        <v>311</v>
      </c>
      <c r="C6" s="20" t="s">
        <v>2</v>
      </c>
      <c r="D6" s="46">
        <v>3224589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3224589</v>
      </c>
      <c r="O6" s="47">
        <f t="shared" si="2"/>
        <v>1719.7808</v>
      </c>
      <c r="P6" s="9"/>
    </row>
    <row r="7" spans="1:16" ht="15">
      <c r="A7" s="12"/>
      <c r="B7" s="25">
        <v>312.1</v>
      </c>
      <c r="C7" s="20" t="s">
        <v>10</v>
      </c>
      <c r="D7" s="46">
        <v>42489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42489</v>
      </c>
      <c r="O7" s="47">
        <f t="shared" si="2"/>
        <v>22.6608</v>
      </c>
      <c r="P7" s="9"/>
    </row>
    <row r="8" spans="1:16" ht="15">
      <c r="A8" s="12"/>
      <c r="B8" s="25">
        <v>315</v>
      </c>
      <c r="C8" s="20" t="s">
        <v>11</v>
      </c>
      <c r="D8" s="46">
        <v>34654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34654</v>
      </c>
      <c r="O8" s="47">
        <f t="shared" si="2"/>
        <v>18.482133333333334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SUM(D10:D11)</f>
        <v>296614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296614</v>
      </c>
      <c r="O9" s="45">
        <f t="shared" si="2"/>
        <v>158.19413333333333</v>
      </c>
      <c r="P9" s="10"/>
    </row>
    <row r="10" spans="1:16" ht="15">
      <c r="A10" s="12"/>
      <c r="B10" s="25">
        <v>322</v>
      </c>
      <c r="C10" s="20" t="s">
        <v>0</v>
      </c>
      <c r="D10" s="46">
        <v>59231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59231</v>
      </c>
      <c r="O10" s="47">
        <f t="shared" si="2"/>
        <v>31.589866666666666</v>
      </c>
      <c r="P10" s="9"/>
    </row>
    <row r="11" spans="1:16" ht="15">
      <c r="A11" s="12"/>
      <c r="B11" s="25">
        <v>323.1</v>
      </c>
      <c r="C11" s="20" t="s">
        <v>13</v>
      </c>
      <c r="D11" s="46">
        <v>237383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237383</v>
      </c>
      <c r="O11" s="47">
        <f t="shared" si="2"/>
        <v>126.60426666666666</v>
      </c>
      <c r="P11" s="9"/>
    </row>
    <row r="12" spans="1:16" ht="15.75">
      <c r="A12" s="29" t="s">
        <v>14</v>
      </c>
      <c r="B12" s="30"/>
      <c r="C12" s="31"/>
      <c r="D12" s="32">
        <f aca="true" t="shared" si="4" ref="D12:M12">SUM(D13:D18)</f>
        <v>215355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215355</v>
      </c>
      <c r="O12" s="45">
        <f t="shared" si="2"/>
        <v>114.856</v>
      </c>
      <c r="P12" s="10"/>
    </row>
    <row r="13" spans="1:16" ht="15">
      <c r="A13" s="12"/>
      <c r="B13" s="25">
        <v>334.39</v>
      </c>
      <c r="C13" s="20" t="s">
        <v>17</v>
      </c>
      <c r="D13" s="46">
        <v>17994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17994</v>
      </c>
      <c r="O13" s="47">
        <f t="shared" si="2"/>
        <v>9.5968</v>
      </c>
      <c r="P13" s="9"/>
    </row>
    <row r="14" spans="1:16" ht="15">
      <c r="A14" s="12"/>
      <c r="B14" s="25">
        <v>335.12</v>
      </c>
      <c r="C14" s="20" t="s">
        <v>18</v>
      </c>
      <c r="D14" s="46">
        <v>39832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39832</v>
      </c>
      <c r="O14" s="47">
        <f t="shared" si="2"/>
        <v>21.243733333333335</v>
      </c>
      <c r="P14" s="9"/>
    </row>
    <row r="15" spans="1:16" ht="15">
      <c r="A15" s="12"/>
      <c r="B15" s="25">
        <v>335.15</v>
      </c>
      <c r="C15" s="20" t="s">
        <v>19</v>
      </c>
      <c r="D15" s="46">
        <v>636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636</v>
      </c>
      <c r="O15" s="47">
        <f t="shared" si="2"/>
        <v>0.3392</v>
      </c>
      <c r="P15" s="9"/>
    </row>
    <row r="16" spans="1:16" ht="15">
      <c r="A16" s="12"/>
      <c r="B16" s="25">
        <v>335.18</v>
      </c>
      <c r="C16" s="20" t="s">
        <v>20</v>
      </c>
      <c r="D16" s="46">
        <v>117094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117094</v>
      </c>
      <c r="O16" s="47">
        <f t="shared" si="2"/>
        <v>62.45013333333333</v>
      </c>
      <c r="P16" s="9"/>
    </row>
    <row r="17" spans="1:16" ht="15">
      <c r="A17" s="12"/>
      <c r="B17" s="25">
        <v>337.3</v>
      </c>
      <c r="C17" s="20" t="s">
        <v>21</v>
      </c>
      <c r="D17" s="46">
        <v>25183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25183</v>
      </c>
      <c r="O17" s="47">
        <f t="shared" si="2"/>
        <v>13.430933333333334</v>
      </c>
      <c r="P17" s="9"/>
    </row>
    <row r="18" spans="1:16" ht="15">
      <c r="A18" s="12"/>
      <c r="B18" s="25">
        <v>337.9</v>
      </c>
      <c r="C18" s="20" t="s">
        <v>22</v>
      </c>
      <c r="D18" s="46">
        <v>14616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14616</v>
      </c>
      <c r="O18" s="47">
        <f t="shared" si="2"/>
        <v>7.7952</v>
      </c>
      <c r="P18" s="9"/>
    </row>
    <row r="19" spans="1:16" ht="15.75">
      <c r="A19" s="29" t="s">
        <v>28</v>
      </c>
      <c r="B19" s="30"/>
      <c r="C19" s="31"/>
      <c r="D19" s="32">
        <f aca="true" t="shared" si="5" ref="D19:M19">SUM(D20:D20)</f>
        <v>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1092676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1092676</v>
      </c>
      <c r="O19" s="45">
        <f t="shared" si="2"/>
        <v>582.7605333333333</v>
      </c>
      <c r="P19" s="10"/>
    </row>
    <row r="20" spans="1:16" ht="15">
      <c r="A20" s="12"/>
      <c r="B20" s="25">
        <v>343.3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1092676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1092676</v>
      </c>
      <c r="O20" s="47">
        <f t="shared" si="2"/>
        <v>582.7605333333333</v>
      </c>
      <c r="P20" s="9"/>
    </row>
    <row r="21" spans="1:16" ht="15.75">
      <c r="A21" s="29" t="s">
        <v>29</v>
      </c>
      <c r="B21" s="30"/>
      <c r="C21" s="31"/>
      <c r="D21" s="32">
        <f aca="true" t="shared" si="6" ref="D21:M21">SUM(D22:D23)</f>
        <v>20846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20846</v>
      </c>
      <c r="O21" s="45">
        <f t="shared" si="2"/>
        <v>11.117866666666666</v>
      </c>
      <c r="P21" s="10"/>
    </row>
    <row r="22" spans="1:16" ht="15">
      <c r="A22" s="13"/>
      <c r="B22" s="39">
        <v>351.1</v>
      </c>
      <c r="C22" s="21" t="s">
        <v>33</v>
      </c>
      <c r="D22" s="46">
        <v>19346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19346</v>
      </c>
      <c r="O22" s="47">
        <f t="shared" si="2"/>
        <v>10.317866666666667</v>
      </c>
      <c r="P22" s="9"/>
    </row>
    <row r="23" spans="1:16" ht="15">
      <c r="A23" s="13"/>
      <c r="B23" s="39">
        <v>359</v>
      </c>
      <c r="C23" s="21" t="s">
        <v>52</v>
      </c>
      <c r="D23" s="46">
        <v>1500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1500</v>
      </c>
      <c r="O23" s="47">
        <f t="shared" si="2"/>
        <v>0.8</v>
      </c>
      <c r="P23" s="9"/>
    </row>
    <row r="24" spans="1:16" ht="15.75">
      <c r="A24" s="29" t="s">
        <v>3</v>
      </c>
      <c r="B24" s="30"/>
      <c r="C24" s="31"/>
      <c r="D24" s="32">
        <f aca="true" t="shared" si="7" ref="D24:M24">SUM(D25:D27)</f>
        <v>76150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56963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133113</v>
      </c>
      <c r="O24" s="45">
        <f t="shared" si="2"/>
        <v>70.9936</v>
      </c>
      <c r="P24" s="10"/>
    </row>
    <row r="25" spans="1:16" ht="15">
      <c r="A25" s="12"/>
      <c r="B25" s="25">
        <v>361.1</v>
      </c>
      <c r="C25" s="20" t="s">
        <v>34</v>
      </c>
      <c r="D25" s="46">
        <v>15829</v>
      </c>
      <c r="E25" s="46">
        <v>0</v>
      </c>
      <c r="F25" s="46">
        <v>0</v>
      </c>
      <c r="G25" s="46">
        <v>0</v>
      </c>
      <c r="H25" s="46">
        <v>0</v>
      </c>
      <c r="I25" s="46">
        <v>5428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21257</v>
      </c>
      <c r="O25" s="47">
        <f t="shared" si="2"/>
        <v>11.337066666666667</v>
      </c>
      <c r="P25" s="9"/>
    </row>
    <row r="26" spans="1:16" ht="15">
      <c r="A26" s="12"/>
      <c r="B26" s="25">
        <v>364</v>
      </c>
      <c r="C26" s="20" t="s">
        <v>53</v>
      </c>
      <c r="D26" s="46">
        <v>12966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12966</v>
      </c>
      <c r="O26" s="47">
        <f t="shared" si="2"/>
        <v>6.9152</v>
      </c>
      <c r="P26" s="9"/>
    </row>
    <row r="27" spans="1:16" ht="15">
      <c r="A27" s="12"/>
      <c r="B27" s="25">
        <v>369.9</v>
      </c>
      <c r="C27" s="20" t="s">
        <v>39</v>
      </c>
      <c r="D27" s="46">
        <v>47355</v>
      </c>
      <c r="E27" s="46">
        <v>0</v>
      </c>
      <c r="F27" s="46">
        <v>0</v>
      </c>
      <c r="G27" s="46">
        <v>0</v>
      </c>
      <c r="H27" s="46">
        <v>0</v>
      </c>
      <c r="I27" s="46">
        <v>51535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98890</v>
      </c>
      <c r="O27" s="47">
        <f t="shared" si="2"/>
        <v>52.74133333333333</v>
      </c>
      <c r="P27" s="9"/>
    </row>
    <row r="28" spans="1:16" ht="15.75">
      <c r="A28" s="29" t="s">
        <v>54</v>
      </c>
      <c r="B28" s="30"/>
      <c r="C28" s="31"/>
      <c r="D28" s="32">
        <f aca="true" t="shared" si="8" ref="D28:M28">SUM(D29:D29)</f>
        <v>5896567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5896567</v>
      </c>
      <c r="O28" s="45">
        <f t="shared" si="2"/>
        <v>3144.8357333333333</v>
      </c>
      <c r="P28" s="9"/>
    </row>
    <row r="29" spans="1:16" ht="15.75" thickBot="1">
      <c r="A29" s="12"/>
      <c r="B29" s="25">
        <v>384</v>
      </c>
      <c r="C29" s="20" t="s">
        <v>55</v>
      </c>
      <c r="D29" s="46">
        <v>5896567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5896567</v>
      </c>
      <c r="O29" s="47">
        <f t="shared" si="2"/>
        <v>3144.8357333333333</v>
      </c>
      <c r="P29" s="9"/>
    </row>
    <row r="30" spans="1:119" ht="16.5" thickBot="1">
      <c r="A30" s="14" t="s">
        <v>31</v>
      </c>
      <c r="B30" s="23"/>
      <c r="C30" s="22"/>
      <c r="D30" s="15">
        <f aca="true" t="shared" si="9" ref="D30:M30">SUM(D5,D9,D12,D19,D21,D24,D28)</f>
        <v>9807264</v>
      </c>
      <c r="E30" s="15">
        <f t="shared" si="9"/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1149639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10956903</v>
      </c>
      <c r="O30" s="38">
        <f t="shared" si="2"/>
        <v>5843.6816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56</v>
      </c>
      <c r="M32" s="48"/>
      <c r="N32" s="48"/>
      <c r="O32" s="43">
        <v>1875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3062563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3062563</v>
      </c>
      <c r="O5" s="33">
        <f aca="true" t="shared" si="2" ref="O5:O26">(N5/O$28)</f>
        <v>1633.3669333333332</v>
      </c>
      <c r="P5" s="6"/>
    </row>
    <row r="6" spans="1:16" ht="15">
      <c r="A6" s="12"/>
      <c r="B6" s="25">
        <v>311</v>
      </c>
      <c r="C6" s="20" t="s">
        <v>2</v>
      </c>
      <c r="D6" s="46">
        <v>2989673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2989673</v>
      </c>
      <c r="O6" s="47">
        <f t="shared" si="2"/>
        <v>1594.4922666666666</v>
      </c>
      <c r="P6" s="9"/>
    </row>
    <row r="7" spans="1:16" ht="15">
      <c r="A7" s="12"/>
      <c r="B7" s="25">
        <v>312.1</v>
      </c>
      <c r="C7" s="20" t="s">
        <v>10</v>
      </c>
      <c r="D7" s="46">
        <v>38534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38534</v>
      </c>
      <c r="O7" s="47">
        <f t="shared" si="2"/>
        <v>20.551466666666666</v>
      </c>
      <c r="P7" s="9"/>
    </row>
    <row r="8" spans="1:16" ht="15">
      <c r="A8" s="12"/>
      <c r="B8" s="25">
        <v>315</v>
      </c>
      <c r="C8" s="20" t="s">
        <v>11</v>
      </c>
      <c r="D8" s="46">
        <v>34356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34356</v>
      </c>
      <c r="O8" s="47">
        <f t="shared" si="2"/>
        <v>18.3232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SUM(D10:D11)</f>
        <v>456808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456808</v>
      </c>
      <c r="O9" s="45">
        <f t="shared" si="2"/>
        <v>243.63093333333333</v>
      </c>
      <c r="P9" s="10"/>
    </row>
    <row r="10" spans="1:16" ht="15">
      <c r="A10" s="12"/>
      <c r="B10" s="25">
        <v>322</v>
      </c>
      <c r="C10" s="20" t="s">
        <v>0</v>
      </c>
      <c r="D10" s="46">
        <v>210722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210722</v>
      </c>
      <c r="O10" s="47">
        <f t="shared" si="2"/>
        <v>112.38506666666666</v>
      </c>
      <c r="P10" s="9"/>
    </row>
    <row r="11" spans="1:16" ht="15">
      <c r="A11" s="12"/>
      <c r="B11" s="25">
        <v>323.1</v>
      </c>
      <c r="C11" s="20" t="s">
        <v>13</v>
      </c>
      <c r="D11" s="46">
        <v>246086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246086</v>
      </c>
      <c r="O11" s="47">
        <f t="shared" si="2"/>
        <v>131.24586666666667</v>
      </c>
      <c r="P11" s="9"/>
    </row>
    <row r="12" spans="1:16" ht="15.75">
      <c r="A12" s="29" t="s">
        <v>14</v>
      </c>
      <c r="B12" s="30"/>
      <c r="C12" s="31"/>
      <c r="D12" s="32">
        <f aca="true" t="shared" si="4" ref="D12:M12">SUM(D13:D17)</f>
        <v>200960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200960</v>
      </c>
      <c r="O12" s="45">
        <f t="shared" si="2"/>
        <v>107.17866666666667</v>
      </c>
      <c r="P12" s="10"/>
    </row>
    <row r="13" spans="1:16" ht="15">
      <c r="A13" s="12"/>
      <c r="B13" s="25">
        <v>334.39</v>
      </c>
      <c r="C13" s="20" t="s">
        <v>17</v>
      </c>
      <c r="D13" s="46">
        <v>35239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35239</v>
      </c>
      <c r="O13" s="47">
        <f t="shared" si="2"/>
        <v>18.794133333333335</v>
      </c>
      <c r="P13" s="9"/>
    </row>
    <row r="14" spans="1:16" ht="15">
      <c r="A14" s="12"/>
      <c r="B14" s="25">
        <v>335.12</v>
      </c>
      <c r="C14" s="20" t="s">
        <v>18</v>
      </c>
      <c r="D14" s="46">
        <v>35713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35713</v>
      </c>
      <c r="O14" s="47">
        <f t="shared" si="2"/>
        <v>19.04693333333333</v>
      </c>
      <c r="P14" s="9"/>
    </row>
    <row r="15" spans="1:16" ht="15">
      <c r="A15" s="12"/>
      <c r="B15" s="25">
        <v>335.15</v>
      </c>
      <c r="C15" s="20" t="s">
        <v>19</v>
      </c>
      <c r="D15" s="46">
        <v>636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636</v>
      </c>
      <c r="O15" s="47">
        <f t="shared" si="2"/>
        <v>0.3392</v>
      </c>
      <c r="P15" s="9"/>
    </row>
    <row r="16" spans="1:16" ht="15">
      <c r="A16" s="12"/>
      <c r="B16" s="25">
        <v>335.18</v>
      </c>
      <c r="C16" s="20" t="s">
        <v>20</v>
      </c>
      <c r="D16" s="46">
        <v>112264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112264</v>
      </c>
      <c r="O16" s="47">
        <f t="shared" si="2"/>
        <v>59.87413333333333</v>
      </c>
      <c r="P16" s="9"/>
    </row>
    <row r="17" spans="1:16" ht="15">
      <c r="A17" s="12"/>
      <c r="B17" s="25">
        <v>337.3</v>
      </c>
      <c r="C17" s="20" t="s">
        <v>21</v>
      </c>
      <c r="D17" s="46">
        <v>17108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17108</v>
      </c>
      <c r="O17" s="47">
        <f t="shared" si="2"/>
        <v>9.124266666666667</v>
      </c>
      <c r="P17" s="9"/>
    </row>
    <row r="18" spans="1:16" ht="15.75">
      <c r="A18" s="29" t="s">
        <v>28</v>
      </c>
      <c r="B18" s="30"/>
      <c r="C18" s="31"/>
      <c r="D18" s="32">
        <f aca="true" t="shared" si="5" ref="D18:M18">SUM(D19:D19)</f>
        <v>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782637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782637</v>
      </c>
      <c r="O18" s="45">
        <f t="shared" si="2"/>
        <v>417.4064</v>
      </c>
      <c r="P18" s="10"/>
    </row>
    <row r="19" spans="1:16" ht="15">
      <c r="A19" s="12"/>
      <c r="B19" s="25">
        <v>343.3</v>
      </c>
      <c r="C19" s="20" t="s">
        <v>30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782637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782637</v>
      </c>
      <c r="O19" s="47">
        <f t="shared" si="2"/>
        <v>417.4064</v>
      </c>
      <c r="P19" s="9"/>
    </row>
    <row r="20" spans="1:16" ht="15.75">
      <c r="A20" s="29" t="s">
        <v>29</v>
      </c>
      <c r="B20" s="30"/>
      <c r="C20" s="31"/>
      <c r="D20" s="32">
        <f aca="true" t="shared" si="6" ref="D20:M20">SUM(D21:D21)</f>
        <v>20772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20772</v>
      </c>
      <c r="O20" s="45">
        <f t="shared" si="2"/>
        <v>11.0784</v>
      </c>
      <c r="P20" s="10"/>
    </row>
    <row r="21" spans="1:16" ht="15">
      <c r="A21" s="13"/>
      <c r="B21" s="39">
        <v>351.1</v>
      </c>
      <c r="C21" s="21" t="s">
        <v>33</v>
      </c>
      <c r="D21" s="46">
        <v>20772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20772</v>
      </c>
      <c r="O21" s="47">
        <f t="shared" si="2"/>
        <v>11.0784</v>
      </c>
      <c r="P21" s="9"/>
    </row>
    <row r="22" spans="1:16" ht="15.75">
      <c r="A22" s="29" t="s">
        <v>3</v>
      </c>
      <c r="B22" s="30"/>
      <c r="C22" s="31"/>
      <c r="D22" s="32">
        <f aca="true" t="shared" si="7" ref="D22:M22">SUM(D23:D25)</f>
        <v>56257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60516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116773</v>
      </c>
      <c r="O22" s="45">
        <f t="shared" si="2"/>
        <v>62.278933333333335</v>
      </c>
      <c r="P22" s="10"/>
    </row>
    <row r="23" spans="1:16" ht="15">
      <c r="A23" s="12"/>
      <c r="B23" s="25">
        <v>361.1</v>
      </c>
      <c r="C23" s="20" t="s">
        <v>34</v>
      </c>
      <c r="D23" s="46">
        <v>33419</v>
      </c>
      <c r="E23" s="46">
        <v>0</v>
      </c>
      <c r="F23" s="46">
        <v>0</v>
      </c>
      <c r="G23" s="46">
        <v>0</v>
      </c>
      <c r="H23" s="46">
        <v>0</v>
      </c>
      <c r="I23" s="46">
        <v>10921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44340</v>
      </c>
      <c r="O23" s="47">
        <f t="shared" si="2"/>
        <v>23.648</v>
      </c>
      <c r="P23" s="9"/>
    </row>
    <row r="24" spans="1:16" ht="15">
      <c r="A24" s="12"/>
      <c r="B24" s="25">
        <v>362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49169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49169</v>
      </c>
      <c r="O24" s="47">
        <f t="shared" si="2"/>
        <v>26.223466666666667</v>
      </c>
      <c r="P24" s="9"/>
    </row>
    <row r="25" spans="1:16" ht="15.75" thickBot="1">
      <c r="A25" s="12"/>
      <c r="B25" s="25">
        <v>369.9</v>
      </c>
      <c r="C25" s="20" t="s">
        <v>39</v>
      </c>
      <c r="D25" s="46">
        <v>22838</v>
      </c>
      <c r="E25" s="46">
        <v>0</v>
      </c>
      <c r="F25" s="46">
        <v>0</v>
      </c>
      <c r="G25" s="46">
        <v>0</v>
      </c>
      <c r="H25" s="46">
        <v>0</v>
      </c>
      <c r="I25" s="46">
        <v>426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23264</v>
      </c>
      <c r="O25" s="47">
        <f t="shared" si="2"/>
        <v>12.407466666666666</v>
      </c>
      <c r="P25" s="9"/>
    </row>
    <row r="26" spans="1:119" ht="16.5" thickBot="1">
      <c r="A26" s="14" t="s">
        <v>31</v>
      </c>
      <c r="B26" s="23"/>
      <c r="C26" s="22"/>
      <c r="D26" s="15">
        <f>SUM(D5,D9,D12,D18,D20,D22)</f>
        <v>3797360</v>
      </c>
      <c r="E26" s="15">
        <f aca="true" t="shared" si="8" ref="E26:M26">SUM(E5,E9,E12,E18,E20,E22)</f>
        <v>0</v>
      </c>
      <c r="F26" s="15">
        <f t="shared" si="8"/>
        <v>0</v>
      </c>
      <c r="G26" s="15">
        <f t="shared" si="8"/>
        <v>0</v>
      </c>
      <c r="H26" s="15">
        <f t="shared" si="8"/>
        <v>0</v>
      </c>
      <c r="I26" s="15">
        <f t="shared" si="8"/>
        <v>843153</v>
      </c>
      <c r="J26" s="15">
        <f t="shared" si="8"/>
        <v>0</v>
      </c>
      <c r="K26" s="15">
        <f t="shared" si="8"/>
        <v>0</v>
      </c>
      <c r="L26" s="15">
        <f t="shared" si="8"/>
        <v>0</v>
      </c>
      <c r="M26" s="15">
        <f t="shared" si="8"/>
        <v>0</v>
      </c>
      <c r="N26" s="15">
        <f t="shared" si="1"/>
        <v>4640513</v>
      </c>
      <c r="O26" s="38">
        <f t="shared" si="2"/>
        <v>2474.9402666666665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49</v>
      </c>
      <c r="M28" s="48"/>
      <c r="N28" s="48"/>
      <c r="O28" s="43">
        <v>1875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thickBot="1">
      <c r="A30" s="52" t="s">
        <v>50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3044601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3044601</v>
      </c>
      <c r="O5" s="33">
        <f aca="true" t="shared" si="2" ref="O5:O33">(N5/O$35)</f>
        <v>1361.6283542039355</v>
      </c>
      <c r="P5" s="6"/>
    </row>
    <row r="6" spans="1:16" ht="15">
      <c r="A6" s="12"/>
      <c r="B6" s="25">
        <v>311</v>
      </c>
      <c r="C6" s="20" t="s">
        <v>2</v>
      </c>
      <c r="D6" s="46">
        <v>2988759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2988759</v>
      </c>
      <c r="O6" s="47">
        <f t="shared" si="2"/>
        <v>1336.6542933810376</v>
      </c>
      <c r="P6" s="9"/>
    </row>
    <row r="7" spans="1:16" ht="15">
      <c r="A7" s="12"/>
      <c r="B7" s="25">
        <v>312.1</v>
      </c>
      <c r="C7" s="20" t="s">
        <v>10</v>
      </c>
      <c r="D7" s="46">
        <v>31050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31050</v>
      </c>
      <c r="O7" s="47">
        <f t="shared" si="2"/>
        <v>13.886404293381037</v>
      </c>
      <c r="P7" s="9"/>
    </row>
    <row r="8" spans="1:16" ht="15">
      <c r="A8" s="12"/>
      <c r="B8" s="25">
        <v>315</v>
      </c>
      <c r="C8" s="20" t="s">
        <v>11</v>
      </c>
      <c r="D8" s="46">
        <v>24792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24792</v>
      </c>
      <c r="O8" s="47">
        <f t="shared" si="2"/>
        <v>11.087656529516995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SUM(D10:D11)</f>
        <v>287813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287813</v>
      </c>
      <c r="O9" s="45">
        <f t="shared" si="2"/>
        <v>128.71779964221824</v>
      </c>
      <c r="P9" s="10"/>
    </row>
    <row r="10" spans="1:16" ht="15">
      <c r="A10" s="12"/>
      <c r="B10" s="25">
        <v>322</v>
      </c>
      <c r="C10" s="20" t="s">
        <v>0</v>
      </c>
      <c r="D10" s="46">
        <v>41474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41474</v>
      </c>
      <c r="O10" s="47">
        <f t="shared" si="2"/>
        <v>18.54830053667263</v>
      </c>
      <c r="P10" s="9"/>
    </row>
    <row r="11" spans="1:16" ht="15">
      <c r="A11" s="12"/>
      <c r="B11" s="25">
        <v>323.1</v>
      </c>
      <c r="C11" s="20" t="s">
        <v>13</v>
      </c>
      <c r="D11" s="46">
        <v>246339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246339</v>
      </c>
      <c r="O11" s="47">
        <f t="shared" si="2"/>
        <v>110.16949910554561</v>
      </c>
      <c r="P11" s="9"/>
    </row>
    <row r="12" spans="1:16" ht="15.75">
      <c r="A12" s="29" t="s">
        <v>14</v>
      </c>
      <c r="B12" s="30"/>
      <c r="C12" s="31"/>
      <c r="D12" s="32">
        <f aca="true" t="shared" si="4" ref="D12:M12">SUM(D13:D21)</f>
        <v>842602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842602</v>
      </c>
      <c r="O12" s="45">
        <f t="shared" si="2"/>
        <v>376.8345259391771</v>
      </c>
      <c r="P12" s="10"/>
    </row>
    <row r="13" spans="1:16" ht="15">
      <c r="A13" s="12"/>
      <c r="B13" s="25">
        <v>331.39</v>
      </c>
      <c r="C13" s="20" t="s">
        <v>16</v>
      </c>
      <c r="D13" s="46">
        <v>463922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5" ref="N13:N18">SUM(D13:M13)</f>
        <v>463922</v>
      </c>
      <c r="O13" s="47">
        <f t="shared" si="2"/>
        <v>207.47853309481218</v>
      </c>
      <c r="P13" s="9"/>
    </row>
    <row r="14" spans="1:16" ht="15">
      <c r="A14" s="12"/>
      <c r="B14" s="25">
        <v>334.2</v>
      </c>
      <c r="C14" s="20" t="s">
        <v>15</v>
      </c>
      <c r="D14" s="46">
        <v>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5"/>
        <v>1000</v>
      </c>
      <c r="O14" s="47">
        <f t="shared" si="2"/>
        <v>0.4472271914132379</v>
      </c>
      <c r="P14" s="9"/>
    </row>
    <row r="15" spans="1:16" ht="15">
      <c r="A15" s="12"/>
      <c r="B15" s="25">
        <v>334.39</v>
      </c>
      <c r="C15" s="20" t="s">
        <v>17</v>
      </c>
      <c r="D15" s="46">
        <v>108683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108683</v>
      </c>
      <c r="O15" s="47">
        <f t="shared" si="2"/>
        <v>48.605992844364934</v>
      </c>
      <c r="P15" s="9"/>
    </row>
    <row r="16" spans="1:16" ht="15">
      <c r="A16" s="12"/>
      <c r="B16" s="25">
        <v>335.12</v>
      </c>
      <c r="C16" s="20" t="s">
        <v>18</v>
      </c>
      <c r="D16" s="46">
        <v>36071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36071</v>
      </c>
      <c r="O16" s="47">
        <f t="shared" si="2"/>
        <v>16.131932021466906</v>
      </c>
      <c r="P16" s="9"/>
    </row>
    <row r="17" spans="1:16" ht="15">
      <c r="A17" s="12"/>
      <c r="B17" s="25">
        <v>335.15</v>
      </c>
      <c r="C17" s="20" t="s">
        <v>19</v>
      </c>
      <c r="D17" s="46">
        <v>641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641</v>
      </c>
      <c r="O17" s="47">
        <f t="shared" si="2"/>
        <v>0.28667262969588553</v>
      </c>
      <c r="P17" s="9"/>
    </row>
    <row r="18" spans="1:16" ht="15">
      <c r="A18" s="12"/>
      <c r="B18" s="25">
        <v>335.18</v>
      </c>
      <c r="C18" s="20" t="s">
        <v>20</v>
      </c>
      <c r="D18" s="46">
        <v>130959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130959</v>
      </c>
      <c r="O18" s="47">
        <f t="shared" si="2"/>
        <v>58.568425760286225</v>
      </c>
      <c r="P18" s="9"/>
    </row>
    <row r="19" spans="1:16" ht="15">
      <c r="A19" s="12"/>
      <c r="B19" s="25">
        <v>337.3</v>
      </c>
      <c r="C19" s="20" t="s">
        <v>21</v>
      </c>
      <c r="D19" s="46">
        <v>42244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33">SUM(D19:M19)</f>
        <v>42244</v>
      </c>
      <c r="O19" s="47">
        <f t="shared" si="2"/>
        <v>18.892665474060824</v>
      </c>
      <c r="P19" s="9"/>
    </row>
    <row r="20" spans="1:16" ht="15">
      <c r="A20" s="12"/>
      <c r="B20" s="25">
        <v>337.9</v>
      </c>
      <c r="C20" s="20" t="s">
        <v>22</v>
      </c>
      <c r="D20" s="46">
        <v>58210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58210</v>
      </c>
      <c r="O20" s="47">
        <f t="shared" si="2"/>
        <v>26.03309481216458</v>
      </c>
      <c r="P20" s="9"/>
    </row>
    <row r="21" spans="1:16" ht="15">
      <c r="A21" s="12"/>
      <c r="B21" s="25">
        <v>338</v>
      </c>
      <c r="C21" s="20" t="s">
        <v>23</v>
      </c>
      <c r="D21" s="46">
        <v>872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872</v>
      </c>
      <c r="O21" s="47">
        <f t="shared" si="2"/>
        <v>0.38998211091234347</v>
      </c>
      <c r="P21" s="9"/>
    </row>
    <row r="22" spans="1:16" ht="15.75">
      <c r="A22" s="29" t="s">
        <v>28</v>
      </c>
      <c r="B22" s="30"/>
      <c r="C22" s="31"/>
      <c r="D22" s="32">
        <f aca="true" t="shared" si="7" ref="D22:M22">SUM(D23:D23)</f>
        <v>0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799934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6"/>
        <v>799934</v>
      </c>
      <c r="O22" s="45">
        <f t="shared" si="2"/>
        <v>357.75223613595705</v>
      </c>
      <c r="P22" s="10"/>
    </row>
    <row r="23" spans="1:16" ht="15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799934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799934</v>
      </c>
      <c r="O23" s="47">
        <f t="shared" si="2"/>
        <v>357.75223613595705</v>
      </c>
      <c r="P23" s="9"/>
    </row>
    <row r="24" spans="1:16" ht="15.75">
      <c r="A24" s="29" t="s">
        <v>29</v>
      </c>
      <c r="B24" s="30"/>
      <c r="C24" s="31"/>
      <c r="D24" s="32">
        <f aca="true" t="shared" si="8" ref="D24:M24">SUM(D25:D25)</f>
        <v>16421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0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6"/>
        <v>16421</v>
      </c>
      <c r="O24" s="45">
        <f t="shared" si="2"/>
        <v>7.34391771019678</v>
      </c>
      <c r="P24" s="10"/>
    </row>
    <row r="25" spans="1:16" ht="15">
      <c r="A25" s="13"/>
      <c r="B25" s="39">
        <v>351.1</v>
      </c>
      <c r="C25" s="21" t="s">
        <v>33</v>
      </c>
      <c r="D25" s="46">
        <v>16421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16421</v>
      </c>
      <c r="O25" s="47">
        <f t="shared" si="2"/>
        <v>7.34391771019678</v>
      </c>
      <c r="P25" s="9"/>
    </row>
    <row r="26" spans="1:16" ht="15.75">
      <c r="A26" s="29" t="s">
        <v>3</v>
      </c>
      <c r="B26" s="30"/>
      <c r="C26" s="31"/>
      <c r="D26" s="32">
        <f aca="true" t="shared" si="9" ref="D26:M26">SUM(D27:D32)</f>
        <v>72625</v>
      </c>
      <c r="E26" s="32">
        <f t="shared" si="9"/>
        <v>0</v>
      </c>
      <c r="F26" s="32">
        <f t="shared" si="9"/>
        <v>0</v>
      </c>
      <c r="G26" s="32">
        <f t="shared" si="9"/>
        <v>0</v>
      </c>
      <c r="H26" s="32">
        <f t="shared" si="9"/>
        <v>0</v>
      </c>
      <c r="I26" s="32">
        <f t="shared" si="9"/>
        <v>56351</v>
      </c>
      <c r="J26" s="32">
        <f t="shared" si="9"/>
        <v>0</v>
      </c>
      <c r="K26" s="32">
        <f t="shared" si="9"/>
        <v>0</v>
      </c>
      <c r="L26" s="32">
        <f t="shared" si="9"/>
        <v>0</v>
      </c>
      <c r="M26" s="32">
        <f t="shared" si="9"/>
        <v>0</v>
      </c>
      <c r="N26" s="32">
        <f t="shared" si="6"/>
        <v>128976</v>
      </c>
      <c r="O26" s="45">
        <f t="shared" si="2"/>
        <v>57.681574239713775</v>
      </c>
      <c r="P26" s="10"/>
    </row>
    <row r="27" spans="1:16" ht="15">
      <c r="A27" s="12"/>
      <c r="B27" s="25">
        <v>361.1</v>
      </c>
      <c r="C27" s="20" t="s">
        <v>34</v>
      </c>
      <c r="D27" s="46">
        <v>39426</v>
      </c>
      <c r="E27" s="46">
        <v>0</v>
      </c>
      <c r="F27" s="46">
        <v>0</v>
      </c>
      <c r="G27" s="46">
        <v>0</v>
      </c>
      <c r="H27" s="46">
        <v>0</v>
      </c>
      <c r="I27" s="46">
        <v>14979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54405</v>
      </c>
      <c r="O27" s="47">
        <f t="shared" si="2"/>
        <v>24.33139534883721</v>
      </c>
      <c r="P27" s="9"/>
    </row>
    <row r="28" spans="1:16" ht="15">
      <c r="A28" s="12"/>
      <c r="B28" s="25">
        <v>361.4</v>
      </c>
      <c r="C28" s="20" t="s">
        <v>35</v>
      </c>
      <c r="D28" s="46">
        <v>-23306</v>
      </c>
      <c r="E28" s="46">
        <v>0</v>
      </c>
      <c r="F28" s="46">
        <v>0</v>
      </c>
      <c r="G28" s="46">
        <v>0</v>
      </c>
      <c r="H28" s="46">
        <v>0</v>
      </c>
      <c r="I28" s="46">
        <v>-7967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-31273</v>
      </c>
      <c r="O28" s="47">
        <f t="shared" si="2"/>
        <v>-13.986135957066189</v>
      </c>
      <c r="P28" s="9"/>
    </row>
    <row r="29" spans="1:16" ht="15">
      <c r="A29" s="12"/>
      <c r="B29" s="25">
        <v>362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46521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46521</v>
      </c>
      <c r="O29" s="47">
        <f t="shared" si="2"/>
        <v>20.80545617173524</v>
      </c>
      <c r="P29" s="9"/>
    </row>
    <row r="30" spans="1:16" ht="15">
      <c r="A30" s="12"/>
      <c r="B30" s="25">
        <v>365</v>
      </c>
      <c r="C30" s="20" t="s">
        <v>37</v>
      </c>
      <c r="D30" s="46">
        <v>17039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17039</v>
      </c>
      <c r="O30" s="47">
        <f t="shared" si="2"/>
        <v>7.620304114490161</v>
      </c>
      <c r="P30" s="9"/>
    </row>
    <row r="31" spans="1:16" ht="15">
      <c r="A31" s="12"/>
      <c r="B31" s="25">
        <v>366</v>
      </c>
      <c r="C31" s="20" t="s">
        <v>38</v>
      </c>
      <c r="D31" s="46">
        <v>18000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18000</v>
      </c>
      <c r="O31" s="47">
        <f t="shared" si="2"/>
        <v>8.050089445438283</v>
      </c>
      <c r="P31" s="9"/>
    </row>
    <row r="32" spans="1:16" ht="15.75" thickBot="1">
      <c r="A32" s="12"/>
      <c r="B32" s="25">
        <v>369.9</v>
      </c>
      <c r="C32" s="20" t="s">
        <v>39</v>
      </c>
      <c r="D32" s="46">
        <v>21466</v>
      </c>
      <c r="E32" s="46">
        <v>0</v>
      </c>
      <c r="F32" s="46">
        <v>0</v>
      </c>
      <c r="G32" s="46">
        <v>0</v>
      </c>
      <c r="H32" s="46">
        <v>0</v>
      </c>
      <c r="I32" s="46">
        <v>2818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24284</v>
      </c>
      <c r="O32" s="47">
        <f t="shared" si="2"/>
        <v>10.86046511627907</v>
      </c>
      <c r="P32" s="9"/>
    </row>
    <row r="33" spans="1:119" ht="16.5" thickBot="1">
      <c r="A33" s="14" t="s">
        <v>31</v>
      </c>
      <c r="B33" s="23"/>
      <c r="C33" s="22"/>
      <c r="D33" s="15">
        <f>SUM(D5,D9,D12,D22,D24,D26)</f>
        <v>4264062</v>
      </c>
      <c r="E33" s="15">
        <f aca="true" t="shared" si="10" ref="E33:M33">SUM(E5,E9,E12,E22,E24,E26)</f>
        <v>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856285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6"/>
        <v>5120347</v>
      </c>
      <c r="O33" s="38">
        <f t="shared" si="2"/>
        <v>2289.9584078711987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46</v>
      </c>
      <c r="M35" s="48"/>
      <c r="N35" s="48"/>
      <c r="O35" s="43">
        <v>2236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thickBot="1">
      <c r="A37" s="52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2426693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2426693</v>
      </c>
      <c r="O5" s="33">
        <f aca="true" t="shared" si="2" ref="O5:O32">(N5/O$34)</f>
        <v>1091.1389388489208</v>
      </c>
      <c r="P5" s="6"/>
    </row>
    <row r="6" spans="1:16" ht="15">
      <c r="A6" s="12"/>
      <c r="B6" s="25">
        <v>311</v>
      </c>
      <c r="C6" s="20" t="s">
        <v>2</v>
      </c>
      <c r="D6" s="46">
        <v>2367629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2367629</v>
      </c>
      <c r="O6" s="47">
        <f t="shared" si="2"/>
        <v>1064.5813848920864</v>
      </c>
      <c r="P6" s="9"/>
    </row>
    <row r="7" spans="1:16" ht="15">
      <c r="A7" s="12"/>
      <c r="B7" s="25">
        <v>312.1</v>
      </c>
      <c r="C7" s="20" t="s">
        <v>10</v>
      </c>
      <c r="D7" s="46">
        <v>40907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40907</v>
      </c>
      <c r="O7" s="47">
        <f t="shared" si="2"/>
        <v>18.39343525179856</v>
      </c>
      <c r="P7" s="9"/>
    </row>
    <row r="8" spans="1:16" ht="15">
      <c r="A8" s="12"/>
      <c r="B8" s="25">
        <v>315</v>
      </c>
      <c r="C8" s="20" t="s">
        <v>11</v>
      </c>
      <c r="D8" s="46">
        <v>18157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18157</v>
      </c>
      <c r="O8" s="47">
        <f t="shared" si="2"/>
        <v>8.164118705035971</v>
      </c>
      <c r="P8" s="9"/>
    </row>
    <row r="9" spans="1:16" ht="15.75">
      <c r="A9" s="29" t="s">
        <v>75</v>
      </c>
      <c r="B9" s="30"/>
      <c r="C9" s="31"/>
      <c r="D9" s="32">
        <f aca="true" t="shared" si="3" ref="D9:M9">SUM(D10:D11)</f>
        <v>336609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336609</v>
      </c>
      <c r="O9" s="45">
        <f t="shared" si="2"/>
        <v>151.35296762589928</v>
      </c>
      <c r="P9" s="10"/>
    </row>
    <row r="10" spans="1:16" ht="15">
      <c r="A10" s="12"/>
      <c r="B10" s="25">
        <v>322</v>
      </c>
      <c r="C10" s="20" t="s">
        <v>0</v>
      </c>
      <c r="D10" s="46">
        <v>91473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91473</v>
      </c>
      <c r="O10" s="47">
        <f t="shared" si="2"/>
        <v>41.12994604316547</v>
      </c>
      <c r="P10" s="9"/>
    </row>
    <row r="11" spans="1:16" ht="15">
      <c r="A11" s="12"/>
      <c r="B11" s="25">
        <v>323.1</v>
      </c>
      <c r="C11" s="20" t="s">
        <v>13</v>
      </c>
      <c r="D11" s="46">
        <v>245136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245136</v>
      </c>
      <c r="O11" s="47">
        <f t="shared" si="2"/>
        <v>110.22302158273381</v>
      </c>
      <c r="P11" s="9"/>
    </row>
    <row r="12" spans="1:16" ht="15.75">
      <c r="A12" s="29" t="s">
        <v>14</v>
      </c>
      <c r="B12" s="30"/>
      <c r="C12" s="31"/>
      <c r="D12" s="32">
        <f aca="true" t="shared" si="4" ref="D12:M12">SUM(D13:D19)</f>
        <v>300217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300217</v>
      </c>
      <c r="O12" s="45">
        <f t="shared" si="2"/>
        <v>134.9896582733813</v>
      </c>
      <c r="P12" s="10"/>
    </row>
    <row r="13" spans="1:16" ht="15">
      <c r="A13" s="12"/>
      <c r="B13" s="25">
        <v>334.2</v>
      </c>
      <c r="C13" s="20" t="s">
        <v>15</v>
      </c>
      <c r="D13" s="46">
        <v>1000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1000</v>
      </c>
      <c r="O13" s="47">
        <f t="shared" si="2"/>
        <v>0.44964028776978415</v>
      </c>
      <c r="P13" s="9"/>
    </row>
    <row r="14" spans="1:16" ht="15">
      <c r="A14" s="12"/>
      <c r="B14" s="25">
        <v>334.39</v>
      </c>
      <c r="C14" s="20" t="s">
        <v>17</v>
      </c>
      <c r="D14" s="46">
        <v>84897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84897</v>
      </c>
      <c r="O14" s="47">
        <f t="shared" si="2"/>
        <v>38.173111510791365</v>
      </c>
      <c r="P14" s="9"/>
    </row>
    <row r="15" spans="1:16" ht="15">
      <c r="A15" s="12"/>
      <c r="B15" s="25">
        <v>335.12</v>
      </c>
      <c r="C15" s="20" t="s">
        <v>18</v>
      </c>
      <c r="D15" s="46">
        <v>46011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46011</v>
      </c>
      <c r="O15" s="47">
        <f t="shared" si="2"/>
        <v>20.68839928057554</v>
      </c>
      <c r="P15" s="9"/>
    </row>
    <row r="16" spans="1:16" ht="15">
      <c r="A16" s="12"/>
      <c r="B16" s="25">
        <v>335.15</v>
      </c>
      <c r="C16" s="20" t="s">
        <v>19</v>
      </c>
      <c r="D16" s="46">
        <v>641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641</v>
      </c>
      <c r="O16" s="47">
        <f t="shared" si="2"/>
        <v>0.28821942446043164</v>
      </c>
      <c r="P16" s="9"/>
    </row>
    <row r="17" spans="1:16" ht="15">
      <c r="A17" s="12"/>
      <c r="B17" s="25">
        <v>335.18</v>
      </c>
      <c r="C17" s="20" t="s">
        <v>20</v>
      </c>
      <c r="D17" s="46">
        <v>125985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125985</v>
      </c>
      <c r="O17" s="47">
        <f t="shared" si="2"/>
        <v>56.647931654676256</v>
      </c>
      <c r="P17" s="9"/>
    </row>
    <row r="18" spans="1:16" ht="15">
      <c r="A18" s="12"/>
      <c r="B18" s="25">
        <v>337.4</v>
      </c>
      <c r="C18" s="20" t="s">
        <v>70</v>
      </c>
      <c r="D18" s="46">
        <v>41654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41654</v>
      </c>
      <c r="O18" s="47">
        <f t="shared" si="2"/>
        <v>18.72931654676259</v>
      </c>
      <c r="P18" s="9"/>
    </row>
    <row r="19" spans="1:16" ht="15">
      <c r="A19" s="12"/>
      <c r="B19" s="25">
        <v>338</v>
      </c>
      <c r="C19" s="20" t="s">
        <v>23</v>
      </c>
      <c r="D19" s="46">
        <v>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</v>
      </c>
      <c r="O19" s="47">
        <f t="shared" si="2"/>
        <v>0.013039568345323741</v>
      </c>
      <c r="P19" s="9"/>
    </row>
    <row r="20" spans="1:16" ht="15.75">
      <c r="A20" s="29" t="s">
        <v>28</v>
      </c>
      <c r="B20" s="30"/>
      <c r="C20" s="31"/>
      <c r="D20" s="32">
        <f aca="true" t="shared" si="5" ref="D20:M20">SUM(D21:D21)</f>
        <v>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578296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578296</v>
      </c>
      <c r="O20" s="45">
        <f t="shared" si="2"/>
        <v>260.02517985611513</v>
      </c>
      <c r="P20" s="10"/>
    </row>
    <row r="21" spans="1:16" ht="15">
      <c r="A21" s="12"/>
      <c r="B21" s="25">
        <v>343.3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578296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578296</v>
      </c>
      <c r="O21" s="47">
        <f t="shared" si="2"/>
        <v>260.02517985611513</v>
      </c>
      <c r="P21" s="9"/>
    </row>
    <row r="22" spans="1:16" ht="15.75">
      <c r="A22" s="29" t="s">
        <v>29</v>
      </c>
      <c r="B22" s="30"/>
      <c r="C22" s="31"/>
      <c r="D22" s="32">
        <f aca="true" t="shared" si="6" ref="D22:M22">SUM(D23:D24)</f>
        <v>12361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12361</v>
      </c>
      <c r="O22" s="45">
        <f t="shared" si="2"/>
        <v>5.558003597122302</v>
      </c>
      <c r="P22" s="10"/>
    </row>
    <row r="23" spans="1:16" ht="15">
      <c r="A23" s="13"/>
      <c r="B23" s="39">
        <v>351.1</v>
      </c>
      <c r="C23" s="21" t="s">
        <v>33</v>
      </c>
      <c r="D23" s="46">
        <v>11661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11661</v>
      </c>
      <c r="O23" s="47">
        <f t="shared" si="2"/>
        <v>5.243255395683454</v>
      </c>
      <c r="P23" s="9"/>
    </row>
    <row r="24" spans="1:16" ht="15">
      <c r="A24" s="13"/>
      <c r="B24" s="39">
        <v>351.3</v>
      </c>
      <c r="C24" s="21" t="s">
        <v>76</v>
      </c>
      <c r="D24" s="46">
        <v>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700</v>
      </c>
      <c r="O24" s="47">
        <f t="shared" si="2"/>
        <v>0.3147482014388489</v>
      </c>
      <c r="P24" s="9"/>
    </row>
    <row r="25" spans="1:16" ht="15.75">
      <c r="A25" s="29" t="s">
        <v>3</v>
      </c>
      <c r="B25" s="30"/>
      <c r="C25" s="31"/>
      <c r="D25" s="32">
        <f aca="true" t="shared" si="7" ref="D25:M25">SUM(D26:D31)</f>
        <v>227396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61457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288853</v>
      </c>
      <c r="O25" s="45">
        <f t="shared" si="2"/>
        <v>129.87994604316546</v>
      </c>
      <c r="P25" s="10"/>
    </row>
    <row r="26" spans="1:16" ht="15">
      <c r="A26" s="12"/>
      <c r="B26" s="25">
        <v>361.1</v>
      </c>
      <c r="C26" s="20" t="s">
        <v>34</v>
      </c>
      <c r="D26" s="46">
        <v>63271</v>
      </c>
      <c r="E26" s="46">
        <v>0</v>
      </c>
      <c r="F26" s="46">
        <v>0</v>
      </c>
      <c r="G26" s="46">
        <v>0</v>
      </c>
      <c r="H26" s="46">
        <v>0</v>
      </c>
      <c r="I26" s="46">
        <v>24021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87292</v>
      </c>
      <c r="O26" s="47">
        <f t="shared" si="2"/>
        <v>39.25</v>
      </c>
      <c r="P26" s="9"/>
    </row>
    <row r="27" spans="1:16" ht="15">
      <c r="A27" s="12"/>
      <c r="B27" s="25">
        <v>361.4</v>
      </c>
      <c r="C27" s="20" t="s">
        <v>35</v>
      </c>
      <c r="D27" s="46">
        <v>-27471</v>
      </c>
      <c r="E27" s="46">
        <v>0</v>
      </c>
      <c r="F27" s="46">
        <v>0</v>
      </c>
      <c r="G27" s="46">
        <v>0</v>
      </c>
      <c r="H27" s="46">
        <v>0</v>
      </c>
      <c r="I27" s="46">
        <v>-9391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-36862</v>
      </c>
      <c r="O27" s="47">
        <f t="shared" si="2"/>
        <v>-16.574640287769785</v>
      </c>
      <c r="P27" s="9"/>
    </row>
    <row r="28" spans="1:16" ht="15">
      <c r="A28" s="12"/>
      <c r="B28" s="25">
        <v>362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45443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45443</v>
      </c>
      <c r="O28" s="47">
        <f t="shared" si="2"/>
        <v>20.4330035971223</v>
      </c>
      <c r="P28" s="9"/>
    </row>
    <row r="29" spans="1:16" ht="15">
      <c r="A29" s="12"/>
      <c r="B29" s="25">
        <v>365</v>
      </c>
      <c r="C29" s="20" t="s">
        <v>37</v>
      </c>
      <c r="D29" s="46">
        <v>8300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8300</v>
      </c>
      <c r="O29" s="47">
        <f t="shared" si="2"/>
        <v>3.7320143884892087</v>
      </c>
      <c r="P29" s="9"/>
    </row>
    <row r="30" spans="1:16" ht="15">
      <c r="A30" s="12"/>
      <c r="B30" s="25">
        <v>366</v>
      </c>
      <c r="C30" s="20" t="s">
        <v>38</v>
      </c>
      <c r="D30" s="46">
        <v>133088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133088</v>
      </c>
      <c r="O30" s="47">
        <f t="shared" si="2"/>
        <v>59.84172661870504</v>
      </c>
      <c r="P30" s="9"/>
    </row>
    <row r="31" spans="1:16" ht="15.75" thickBot="1">
      <c r="A31" s="12"/>
      <c r="B31" s="25">
        <v>369.9</v>
      </c>
      <c r="C31" s="20" t="s">
        <v>39</v>
      </c>
      <c r="D31" s="46">
        <v>50208</v>
      </c>
      <c r="E31" s="46">
        <v>0</v>
      </c>
      <c r="F31" s="46">
        <v>0</v>
      </c>
      <c r="G31" s="46">
        <v>0</v>
      </c>
      <c r="H31" s="46">
        <v>0</v>
      </c>
      <c r="I31" s="46">
        <v>1384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51592</v>
      </c>
      <c r="O31" s="47">
        <f t="shared" si="2"/>
        <v>23.197841726618705</v>
      </c>
      <c r="P31" s="9"/>
    </row>
    <row r="32" spans="1:119" ht="16.5" thickBot="1">
      <c r="A32" s="14" t="s">
        <v>31</v>
      </c>
      <c r="B32" s="23"/>
      <c r="C32" s="22"/>
      <c r="D32" s="15">
        <f>SUM(D5,D9,D12,D20,D22,D25)</f>
        <v>3303276</v>
      </c>
      <c r="E32" s="15">
        <f aca="true" t="shared" si="8" ref="E32:M32">SUM(E5,E9,E12,E20,E22,E25)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639753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3943029</v>
      </c>
      <c r="O32" s="38">
        <f t="shared" si="2"/>
        <v>1772.9446942446043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77</v>
      </c>
      <c r="M34" s="48"/>
      <c r="N34" s="48"/>
      <c r="O34" s="43">
        <v>2224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4772700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6">SUM(D5:M5)</f>
        <v>4772700</v>
      </c>
      <c r="O5" s="33">
        <f aca="true" t="shared" si="2" ref="O5:O36">(N5/O$38)</f>
        <v>2463.9648941662363</v>
      </c>
      <c r="P5" s="6"/>
    </row>
    <row r="6" spans="1:16" ht="15">
      <c r="A6" s="12"/>
      <c r="B6" s="25">
        <v>311</v>
      </c>
      <c r="C6" s="20" t="s">
        <v>2</v>
      </c>
      <c r="D6" s="46">
        <v>4699652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4699652</v>
      </c>
      <c r="O6" s="47">
        <f t="shared" si="2"/>
        <v>2426.252968508002</v>
      </c>
      <c r="P6" s="9"/>
    </row>
    <row r="7" spans="1:16" ht="15">
      <c r="A7" s="12"/>
      <c r="B7" s="25">
        <v>312.41</v>
      </c>
      <c r="C7" s="20" t="s">
        <v>95</v>
      </c>
      <c r="D7" s="46">
        <v>30829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30829</v>
      </c>
      <c r="O7" s="47">
        <f t="shared" si="2"/>
        <v>15.915849251419722</v>
      </c>
      <c r="P7" s="9"/>
    </row>
    <row r="8" spans="1:16" ht="15">
      <c r="A8" s="12"/>
      <c r="B8" s="25">
        <v>315</v>
      </c>
      <c r="C8" s="20" t="s">
        <v>65</v>
      </c>
      <c r="D8" s="46">
        <v>40148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40148</v>
      </c>
      <c r="O8" s="47">
        <f t="shared" si="2"/>
        <v>20.726897263810017</v>
      </c>
      <c r="P8" s="9"/>
    </row>
    <row r="9" spans="1:16" ht="15">
      <c r="A9" s="12"/>
      <c r="B9" s="25">
        <v>316</v>
      </c>
      <c r="C9" s="20" t="s">
        <v>82</v>
      </c>
      <c r="D9" s="46">
        <v>2071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2071</v>
      </c>
      <c r="O9" s="47">
        <f t="shared" si="2"/>
        <v>1.0691791430046464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SUM(D11:D13)</f>
        <v>976566</v>
      </c>
      <c r="E10" s="32">
        <f t="shared" si="3"/>
        <v>339735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1316301</v>
      </c>
      <c r="O10" s="45">
        <f t="shared" si="2"/>
        <v>679.5565307176046</v>
      </c>
      <c r="P10" s="10"/>
    </row>
    <row r="11" spans="1:16" ht="15">
      <c r="A11" s="12"/>
      <c r="B11" s="25">
        <v>322</v>
      </c>
      <c r="C11" s="20" t="s">
        <v>0</v>
      </c>
      <c r="D11" s="46">
        <v>0</v>
      </c>
      <c r="E11" s="46">
        <v>339735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339735</v>
      </c>
      <c r="O11" s="47">
        <f t="shared" si="2"/>
        <v>175.3923593185338</v>
      </c>
      <c r="P11" s="9"/>
    </row>
    <row r="12" spans="1:16" ht="15">
      <c r="A12" s="12"/>
      <c r="B12" s="25">
        <v>323.1</v>
      </c>
      <c r="C12" s="20" t="s">
        <v>13</v>
      </c>
      <c r="D12" s="46">
        <v>223730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223730</v>
      </c>
      <c r="O12" s="47">
        <f t="shared" si="2"/>
        <v>115.50335570469798</v>
      </c>
      <c r="P12" s="9"/>
    </row>
    <row r="13" spans="1:16" ht="15">
      <c r="A13" s="12"/>
      <c r="B13" s="25">
        <v>325.1</v>
      </c>
      <c r="C13" s="20" t="s">
        <v>58</v>
      </c>
      <c r="D13" s="46">
        <v>752836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752836</v>
      </c>
      <c r="O13" s="47">
        <f t="shared" si="2"/>
        <v>388.66081569437273</v>
      </c>
      <c r="P13" s="9"/>
    </row>
    <row r="14" spans="1:16" ht="15.75">
      <c r="A14" s="29" t="s">
        <v>14</v>
      </c>
      <c r="B14" s="30"/>
      <c r="C14" s="31"/>
      <c r="D14" s="32">
        <f aca="true" t="shared" si="4" ref="D14:M14">SUM(D15:D22)</f>
        <v>3522854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3522854</v>
      </c>
      <c r="O14" s="45">
        <f t="shared" si="2"/>
        <v>1818.7165720185853</v>
      </c>
      <c r="P14" s="10"/>
    </row>
    <row r="15" spans="1:16" ht="15">
      <c r="A15" s="12"/>
      <c r="B15" s="25">
        <v>331.9</v>
      </c>
      <c r="C15" s="20" t="s">
        <v>66</v>
      </c>
      <c r="D15" s="46">
        <v>3252631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3252631</v>
      </c>
      <c r="O15" s="47">
        <f t="shared" si="2"/>
        <v>1679.2106350025813</v>
      </c>
      <c r="P15" s="9"/>
    </row>
    <row r="16" spans="1:16" ht="15">
      <c r="A16" s="12"/>
      <c r="B16" s="25">
        <v>334.1</v>
      </c>
      <c r="C16" s="20" t="s">
        <v>60</v>
      </c>
      <c r="D16" s="46">
        <v>2613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2613</v>
      </c>
      <c r="O16" s="47">
        <f t="shared" si="2"/>
        <v>1.348993288590604</v>
      </c>
      <c r="P16" s="9"/>
    </row>
    <row r="17" spans="1:16" ht="15">
      <c r="A17" s="12"/>
      <c r="B17" s="25">
        <v>335.12</v>
      </c>
      <c r="C17" s="20" t="s">
        <v>67</v>
      </c>
      <c r="D17" s="46">
        <v>43876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43876</v>
      </c>
      <c r="O17" s="47">
        <f t="shared" si="2"/>
        <v>22.651522973670623</v>
      </c>
      <c r="P17" s="9"/>
    </row>
    <row r="18" spans="1:16" ht="15">
      <c r="A18" s="12"/>
      <c r="B18" s="25">
        <v>335.15</v>
      </c>
      <c r="C18" s="20" t="s">
        <v>68</v>
      </c>
      <c r="D18" s="46">
        <v>636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636</v>
      </c>
      <c r="O18" s="47">
        <f t="shared" si="2"/>
        <v>0.32834279814145584</v>
      </c>
      <c r="P18" s="9"/>
    </row>
    <row r="19" spans="1:16" ht="15">
      <c r="A19" s="12"/>
      <c r="B19" s="25">
        <v>335.18</v>
      </c>
      <c r="C19" s="20" t="s">
        <v>69</v>
      </c>
      <c r="D19" s="46">
        <v>117240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117240</v>
      </c>
      <c r="O19" s="47">
        <f t="shared" si="2"/>
        <v>60.526587506453275</v>
      </c>
      <c r="P19" s="9"/>
    </row>
    <row r="20" spans="1:16" ht="15">
      <c r="A20" s="12"/>
      <c r="B20" s="25">
        <v>337.4</v>
      </c>
      <c r="C20" s="20" t="s">
        <v>70</v>
      </c>
      <c r="D20" s="46">
        <v>72874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72874</v>
      </c>
      <c r="O20" s="47">
        <f t="shared" si="2"/>
        <v>37.62209602478059</v>
      </c>
      <c r="P20" s="9"/>
    </row>
    <row r="21" spans="1:16" ht="15">
      <c r="A21" s="12"/>
      <c r="B21" s="25">
        <v>337.9</v>
      </c>
      <c r="C21" s="20" t="s">
        <v>22</v>
      </c>
      <c r="D21" s="46">
        <v>30184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30184</v>
      </c>
      <c r="O21" s="47">
        <f t="shared" si="2"/>
        <v>15.582860092927207</v>
      </c>
      <c r="P21" s="9"/>
    </row>
    <row r="22" spans="1:16" ht="15">
      <c r="A22" s="12"/>
      <c r="B22" s="25">
        <v>338</v>
      </c>
      <c r="C22" s="20" t="s">
        <v>23</v>
      </c>
      <c r="D22" s="46">
        <v>2800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2800</v>
      </c>
      <c r="O22" s="47">
        <f t="shared" si="2"/>
        <v>1.4455343314403717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SUM(D24:D24)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1717657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1717657</v>
      </c>
      <c r="O23" s="45">
        <f t="shared" si="2"/>
        <v>886.7614868353123</v>
      </c>
      <c r="P23" s="10"/>
    </row>
    <row r="24" spans="1:16" ht="15">
      <c r="A24" s="12"/>
      <c r="B24" s="25">
        <v>343.3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1717657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1717657</v>
      </c>
      <c r="O24" s="47">
        <f t="shared" si="2"/>
        <v>886.7614868353123</v>
      </c>
      <c r="P24" s="9"/>
    </row>
    <row r="25" spans="1:16" ht="15.75">
      <c r="A25" s="29" t="s">
        <v>29</v>
      </c>
      <c r="B25" s="30"/>
      <c r="C25" s="31"/>
      <c r="D25" s="32">
        <f aca="true" t="shared" si="6" ref="D25:M25">SUM(D26:D27)</f>
        <v>2712</v>
      </c>
      <c r="E25" s="32">
        <f t="shared" si="6"/>
        <v>117170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119882</v>
      </c>
      <c r="O25" s="45">
        <f t="shared" si="2"/>
        <v>61.89055240061951</v>
      </c>
      <c r="P25" s="10"/>
    </row>
    <row r="26" spans="1:16" ht="15">
      <c r="A26" s="13"/>
      <c r="B26" s="39">
        <v>351.5</v>
      </c>
      <c r="C26" s="21" t="s">
        <v>71</v>
      </c>
      <c r="D26" s="46">
        <v>2712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2712</v>
      </c>
      <c r="O26" s="47">
        <f t="shared" si="2"/>
        <v>1.4001032524522457</v>
      </c>
      <c r="P26" s="9"/>
    </row>
    <row r="27" spans="1:16" ht="15">
      <c r="A27" s="13"/>
      <c r="B27" s="39">
        <v>359</v>
      </c>
      <c r="C27" s="21" t="s">
        <v>52</v>
      </c>
      <c r="D27" s="46">
        <v>0</v>
      </c>
      <c r="E27" s="46">
        <v>117170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117170</v>
      </c>
      <c r="O27" s="47">
        <f t="shared" si="2"/>
        <v>60.49044914816727</v>
      </c>
      <c r="P27" s="9"/>
    </row>
    <row r="28" spans="1:16" ht="15.75">
      <c r="A28" s="29" t="s">
        <v>3</v>
      </c>
      <c r="B28" s="30"/>
      <c r="C28" s="31"/>
      <c r="D28" s="32">
        <f aca="true" t="shared" si="7" ref="D28:M28">SUM(D29:D31)</f>
        <v>172818</v>
      </c>
      <c r="E28" s="32">
        <f t="shared" si="7"/>
        <v>2334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136759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311911</v>
      </c>
      <c r="O28" s="45">
        <f t="shared" si="2"/>
        <v>161.02787816210636</v>
      </c>
      <c r="P28" s="10"/>
    </row>
    <row r="29" spans="1:16" ht="15">
      <c r="A29" s="12"/>
      <c r="B29" s="25">
        <v>361.1</v>
      </c>
      <c r="C29" s="20" t="s">
        <v>34</v>
      </c>
      <c r="D29" s="46">
        <v>101488</v>
      </c>
      <c r="E29" s="46">
        <v>2334</v>
      </c>
      <c r="F29" s="46">
        <v>0</v>
      </c>
      <c r="G29" s="46">
        <v>0</v>
      </c>
      <c r="H29" s="46">
        <v>0</v>
      </c>
      <c r="I29" s="46">
        <v>31809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135631</v>
      </c>
      <c r="O29" s="47">
        <f t="shared" si="2"/>
        <v>70.02116675271037</v>
      </c>
      <c r="P29" s="9"/>
    </row>
    <row r="30" spans="1:16" ht="15">
      <c r="A30" s="12"/>
      <c r="B30" s="25">
        <v>365</v>
      </c>
      <c r="C30" s="20" t="s">
        <v>72</v>
      </c>
      <c r="D30" s="46">
        <v>6591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6591</v>
      </c>
      <c r="O30" s="47">
        <f t="shared" si="2"/>
        <v>3.402684563758389</v>
      </c>
      <c r="P30" s="9"/>
    </row>
    <row r="31" spans="1:16" ht="15">
      <c r="A31" s="12"/>
      <c r="B31" s="25">
        <v>369.9</v>
      </c>
      <c r="C31" s="20" t="s">
        <v>39</v>
      </c>
      <c r="D31" s="46">
        <v>64739</v>
      </c>
      <c r="E31" s="46">
        <v>0</v>
      </c>
      <c r="F31" s="46">
        <v>0</v>
      </c>
      <c r="G31" s="46">
        <v>0</v>
      </c>
      <c r="H31" s="46">
        <v>0</v>
      </c>
      <c r="I31" s="46">
        <v>104950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169689</v>
      </c>
      <c r="O31" s="47">
        <f t="shared" si="2"/>
        <v>87.60402684563758</v>
      </c>
      <c r="P31" s="9"/>
    </row>
    <row r="32" spans="1:16" ht="15.75">
      <c r="A32" s="29" t="s">
        <v>54</v>
      </c>
      <c r="B32" s="30"/>
      <c r="C32" s="31"/>
      <c r="D32" s="32">
        <f aca="true" t="shared" si="8" ref="D32:M32">SUM(D33:D35)</f>
        <v>3656672</v>
      </c>
      <c r="E32" s="32">
        <f t="shared" si="8"/>
        <v>22507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3679179</v>
      </c>
      <c r="O32" s="45">
        <f t="shared" si="2"/>
        <v>1899.4212700051626</v>
      </c>
      <c r="P32" s="9"/>
    </row>
    <row r="33" spans="1:16" ht="15">
      <c r="A33" s="12"/>
      <c r="B33" s="25">
        <v>381</v>
      </c>
      <c r="C33" s="20" t="s">
        <v>62</v>
      </c>
      <c r="D33" s="46">
        <v>27493</v>
      </c>
      <c r="E33" s="46">
        <v>22507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50000</v>
      </c>
      <c r="O33" s="47">
        <f t="shared" si="2"/>
        <v>25.81311306143521</v>
      </c>
      <c r="P33" s="9"/>
    </row>
    <row r="34" spans="1:16" ht="15">
      <c r="A34" s="12"/>
      <c r="B34" s="25">
        <v>384</v>
      </c>
      <c r="C34" s="20" t="s">
        <v>55</v>
      </c>
      <c r="D34" s="46">
        <v>3621979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3621979</v>
      </c>
      <c r="O34" s="47">
        <f t="shared" si="2"/>
        <v>1869.8910686628808</v>
      </c>
      <c r="P34" s="9"/>
    </row>
    <row r="35" spans="1:16" ht="15.75" thickBot="1">
      <c r="A35" s="12"/>
      <c r="B35" s="25">
        <v>388.1</v>
      </c>
      <c r="C35" s="20" t="s">
        <v>92</v>
      </c>
      <c r="D35" s="46">
        <v>7200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7200</v>
      </c>
      <c r="O35" s="47">
        <f t="shared" si="2"/>
        <v>3.7170882808466703</v>
      </c>
      <c r="P35" s="9"/>
    </row>
    <row r="36" spans="1:119" ht="16.5" thickBot="1">
      <c r="A36" s="14" t="s">
        <v>31</v>
      </c>
      <c r="B36" s="23"/>
      <c r="C36" s="22"/>
      <c r="D36" s="15">
        <f aca="true" t="shared" si="9" ref="D36:M36">SUM(D5,D10,D14,D23,D25,D28,D32)</f>
        <v>13104322</v>
      </c>
      <c r="E36" s="15">
        <f t="shared" si="9"/>
        <v>481746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1854416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1"/>
        <v>15440484</v>
      </c>
      <c r="O36" s="38">
        <f t="shared" si="2"/>
        <v>7971.339184305627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96</v>
      </c>
      <c r="M38" s="48"/>
      <c r="N38" s="48"/>
      <c r="O38" s="43">
        <v>1937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50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4694659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3">SUM(D5:M5)</f>
        <v>4694659</v>
      </c>
      <c r="O5" s="33">
        <f aca="true" t="shared" si="2" ref="O5:O33">(N5/O$35)</f>
        <v>2421.1753481175865</v>
      </c>
      <c r="P5" s="6"/>
    </row>
    <row r="6" spans="1:16" ht="15">
      <c r="A6" s="12"/>
      <c r="B6" s="25">
        <v>311</v>
      </c>
      <c r="C6" s="20" t="s">
        <v>2</v>
      </c>
      <c r="D6" s="46">
        <v>4617684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4617684</v>
      </c>
      <c r="O6" s="47">
        <f t="shared" si="2"/>
        <v>2381.4770500257864</v>
      </c>
      <c r="P6" s="9"/>
    </row>
    <row r="7" spans="1:16" ht="15">
      <c r="A7" s="12"/>
      <c r="B7" s="25">
        <v>312.1</v>
      </c>
      <c r="C7" s="20" t="s">
        <v>10</v>
      </c>
      <c r="D7" s="46">
        <v>35014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35014</v>
      </c>
      <c r="O7" s="47">
        <f t="shared" si="2"/>
        <v>18.057761732851986</v>
      </c>
      <c r="P7" s="9"/>
    </row>
    <row r="8" spans="1:16" ht="15">
      <c r="A8" s="12"/>
      <c r="B8" s="25">
        <v>315</v>
      </c>
      <c r="C8" s="20" t="s">
        <v>65</v>
      </c>
      <c r="D8" s="46">
        <v>39967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39967</v>
      </c>
      <c r="O8" s="47">
        <f t="shared" si="2"/>
        <v>20.612171222279525</v>
      </c>
      <c r="P8" s="9"/>
    </row>
    <row r="9" spans="1:16" ht="15">
      <c r="A9" s="12"/>
      <c r="B9" s="25">
        <v>316</v>
      </c>
      <c r="C9" s="20" t="s">
        <v>82</v>
      </c>
      <c r="D9" s="46">
        <v>1994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1994</v>
      </c>
      <c r="O9" s="47">
        <f t="shared" si="2"/>
        <v>1.0283651366683857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SUM(D11:D13)</f>
        <v>979916</v>
      </c>
      <c r="E10" s="32">
        <f t="shared" si="3"/>
        <v>309442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1289358</v>
      </c>
      <c r="O10" s="45">
        <f t="shared" si="2"/>
        <v>664.9602888086642</v>
      </c>
      <c r="P10" s="10"/>
    </row>
    <row r="11" spans="1:16" ht="15">
      <c r="A11" s="12"/>
      <c r="B11" s="25">
        <v>322</v>
      </c>
      <c r="C11" s="20" t="s">
        <v>0</v>
      </c>
      <c r="D11" s="46">
        <v>0</v>
      </c>
      <c r="E11" s="46">
        <v>309442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309442</v>
      </c>
      <c r="O11" s="47">
        <f t="shared" si="2"/>
        <v>159.5884476534296</v>
      </c>
      <c r="P11" s="9"/>
    </row>
    <row r="12" spans="1:16" ht="15">
      <c r="A12" s="12"/>
      <c r="B12" s="25">
        <v>323.1</v>
      </c>
      <c r="C12" s="20" t="s">
        <v>13</v>
      </c>
      <c r="D12" s="46">
        <v>226894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226894</v>
      </c>
      <c r="O12" s="47">
        <f t="shared" si="2"/>
        <v>117.01598762248582</v>
      </c>
      <c r="P12" s="9"/>
    </row>
    <row r="13" spans="1:16" ht="15">
      <c r="A13" s="12"/>
      <c r="B13" s="25">
        <v>325.1</v>
      </c>
      <c r="C13" s="20" t="s">
        <v>58</v>
      </c>
      <c r="D13" s="46">
        <v>753022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753022</v>
      </c>
      <c r="O13" s="47">
        <f t="shared" si="2"/>
        <v>388.3558535327488</v>
      </c>
      <c r="P13" s="9"/>
    </row>
    <row r="14" spans="1:16" ht="15.75">
      <c r="A14" s="29" t="s">
        <v>14</v>
      </c>
      <c r="B14" s="30"/>
      <c r="C14" s="31"/>
      <c r="D14" s="32">
        <f aca="true" t="shared" si="4" ref="D14:M14">SUM(D15:D21)</f>
        <v>2197162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2197162</v>
      </c>
      <c r="O14" s="45">
        <f t="shared" si="2"/>
        <v>1133.141825683342</v>
      </c>
      <c r="P14" s="10"/>
    </row>
    <row r="15" spans="1:16" ht="15">
      <c r="A15" s="12"/>
      <c r="B15" s="25">
        <v>331.9</v>
      </c>
      <c r="C15" s="20" t="s">
        <v>66</v>
      </c>
      <c r="D15" s="46">
        <v>1971445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1971445</v>
      </c>
      <c r="O15" s="47">
        <f t="shared" si="2"/>
        <v>1016.7328519855596</v>
      </c>
      <c r="P15" s="9"/>
    </row>
    <row r="16" spans="1:16" ht="15">
      <c r="A16" s="12"/>
      <c r="B16" s="25">
        <v>334.1</v>
      </c>
      <c r="C16" s="20" t="s">
        <v>60</v>
      </c>
      <c r="D16" s="46">
        <v>1011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1011</v>
      </c>
      <c r="O16" s="47">
        <f t="shared" si="2"/>
        <v>0.521402784940691</v>
      </c>
      <c r="P16" s="9"/>
    </row>
    <row r="17" spans="1:16" ht="15">
      <c r="A17" s="12"/>
      <c r="B17" s="25">
        <v>335.12</v>
      </c>
      <c r="C17" s="20" t="s">
        <v>67</v>
      </c>
      <c r="D17" s="46">
        <v>47669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47669</v>
      </c>
      <c r="O17" s="47">
        <f t="shared" si="2"/>
        <v>24.584321815368746</v>
      </c>
      <c r="P17" s="9"/>
    </row>
    <row r="18" spans="1:16" ht="15">
      <c r="A18" s="12"/>
      <c r="B18" s="25">
        <v>335.15</v>
      </c>
      <c r="C18" s="20" t="s">
        <v>68</v>
      </c>
      <c r="D18" s="46">
        <v>636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636</v>
      </c>
      <c r="O18" s="47">
        <f t="shared" si="2"/>
        <v>0.3280041258380609</v>
      </c>
      <c r="P18" s="9"/>
    </row>
    <row r="19" spans="1:16" ht="15">
      <c r="A19" s="12"/>
      <c r="B19" s="25">
        <v>335.18</v>
      </c>
      <c r="C19" s="20" t="s">
        <v>69</v>
      </c>
      <c r="D19" s="46">
        <v>130833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130833</v>
      </c>
      <c r="O19" s="47">
        <f t="shared" si="2"/>
        <v>67.47447137699845</v>
      </c>
      <c r="P19" s="9"/>
    </row>
    <row r="20" spans="1:16" ht="15">
      <c r="A20" s="12"/>
      <c r="B20" s="25">
        <v>337.4</v>
      </c>
      <c r="C20" s="20" t="s">
        <v>70</v>
      </c>
      <c r="D20" s="46">
        <v>20662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20662</v>
      </c>
      <c r="O20" s="47">
        <f t="shared" si="2"/>
        <v>10.656008251676122</v>
      </c>
      <c r="P20" s="9"/>
    </row>
    <row r="21" spans="1:16" ht="15">
      <c r="A21" s="12"/>
      <c r="B21" s="25">
        <v>337.9</v>
      </c>
      <c r="C21" s="20" t="s">
        <v>22</v>
      </c>
      <c r="D21" s="46">
        <v>24906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24906</v>
      </c>
      <c r="O21" s="47">
        <f t="shared" si="2"/>
        <v>12.844765342960288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SUM(D23:D23)</f>
        <v>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1659191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1659191</v>
      </c>
      <c r="O22" s="45">
        <f t="shared" si="2"/>
        <v>855.694172253739</v>
      </c>
      <c r="P22" s="10"/>
    </row>
    <row r="23" spans="1:16" ht="15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1659191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1659191</v>
      </c>
      <c r="O23" s="47">
        <f t="shared" si="2"/>
        <v>855.694172253739</v>
      </c>
      <c r="P23" s="9"/>
    </row>
    <row r="24" spans="1:16" ht="15.75">
      <c r="A24" s="29" t="s">
        <v>29</v>
      </c>
      <c r="B24" s="30"/>
      <c r="C24" s="31"/>
      <c r="D24" s="32">
        <f aca="true" t="shared" si="6" ref="D24:M24">SUM(D25:D26)</f>
        <v>16642</v>
      </c>
      <c r="E24" s="32">
        <f t="shared" si="6"/>
        <v>285849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302491</v>
      </c>
      <c r="O24" s="45">
        <f t="shared" si="2"/>
        <v>156.00361010830323</v>
      </c>
      <c r="P24" s="10"/>
    </row>
    <row r="25" spans="1:16" ht="15">
      <c r="A25" s="13"/>
      <c r="B25" s="39">
        <v>351.5</v>
      </c>
      <c r="C25" s="21" t="s">
        <v>71</v>
      </c>
      <c r="D25" s="46">
        <v>3395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3395</v>
      </c>
      <c r="O25" s="47">
        <f t="shared" si="2"/>
        <v>1.7509025270758123</v>
      </c>
      <c r="P25" s="9"/>
    </row>
    <row r="26" spans="1:16" ht="15">
      <c r="A26" s="13"/>
      <c r="B26" s="39">
        <v>359</v>
      </c>
      <c r="C26" s="21" t="s">
        <v>52</v>
      </c>
      <c r="D26" s="46">
        <v>13247</v>
      </c>
      <c r="E26" s="46">
        <v>285849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299096</v>
      </c>
      <c r="O26" s="47">
        <f t="shared" si="2"/>
        <v>154.25270758122744</v>
      </c>
      <c r="P26" s="9"/>
    </row>
    <row r="27" spans="1:16" ht="15.75">
      <c r="A27" s="29" t="s">
        <v>3</v>
      </c>
      <c r="B27" s="30"/>
      <c r="C27" s="31"/>
      <c r="D27" s="32">
        <f aca="true" t="shared" si="7" ref="D27:M27">SUM(D28:D29)</f>
        <v>150701</v>
      </c>
      <c r="E27" s="32">
        <f t="shared" si="7"/>
        <v>1444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130735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282880</v>
      </c>
      <c r="O27" s="45">
        <f t="shared" si="2"/>
        <v>145.8896338318721</v>
      </c>
      <c r="P27" s="10"/>
    </row>
    <row r="28" spans="1:16" ht="15">
      <c r="A28" s="12"/>
      <c r="B28" s="25">
        <v>361.1</v>
      </c>
      <c r="C28" s="20" t="s">
        <v>34</v>
      </c>
      <c r="D28" s="46">
        <v>126278</v>
      </c>
      <c r="E28" s="46">
        <v>1444</v>
      </c>
      <c r="F28" s="46">
        <v>0</v>
      </c>
      <c r="G28" s="46">
        <v>0</v>
      </c>
      <c r="H28" s="46">
        <v>0</v>
      </c>
      <c r="I28" s="46">
        <v>38880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166602</v>
      </c>
      <c r="O28" s="47">
        <f t="shared" si="2"/>
        <v>85.92160907684374</v>
      </c>
      <c r="P28" s="9"/>
    </row>
    <row r="29" spans="1:16" ht="15">
      <c r="A29" s="12"/>
      <c r="B29" s="25">
        <v>369.9</v>
      </c>
      <c r="C29" s="20" t="s">
        <v>39</v>
      </c>
      <c r="D29" s="46">
        <v>24423</v>
      </c>
      <c r="E29" s="46">
        <v>0</v>
      </c>
      <c r="F29" s="46">
        <v>0</v>
      </c>
      <c r="G29" s="46">
        <v>0</v>
      </c>
      <c r="H29" s="46">
        <v>0</v>
      </c>
      <c r="I29" s="46">
        <v>91855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116278</v>
      </c>
      <c r="O29" s="47">
        <f t="shared" si="2"/>
        <v>59.96802475502837</v>
      </c>
      <c r="P29" s="9"/>
    </row>
    <row r="30" spans="1:16" ht="15.75">
      <c r="A30" s="29" t="s">
        <v>54</v>
      </c>
      <c r="B30" s="30"/>
      <c r="C30" s="31"/>
      <c r="D30" s="32">
        <f aca="true" t="shared" si="8" ref="D30:M30">SUM(D31:D32)</f>
        <v>84744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84744</v>
      </c>
      <c r="O30" s="45">
        <f t="shared" si="2"/>
        <v>43.70500257864879</v>
      </c>
      <c r="P30" s="9"/>
    </row>
    <row r="31" spans="1:16" ht="15">
      <c r="A31" s="12"/>
      <c r="B31" s="25">
        <v>381</v>
      </c>
      <c r="C31" s="20" t="s">
        <v>62</v>
      </c>
      <c r="D31" s="46">
        <v>79244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79244</v>
      </c>
      <c r="O31" s="47">
        <f t="shared" si="2"/>
        <v>40.86848891181021</v>
      </c>
      <c r="P31" s="9"/>
    </row>
    <row r="32" spans="1:16" ht="15.75" thickBot="1">
      <c r="A32" s="12"/>
      <c r="B32" s="25">
        <v>388.1</v>
      </c>
      <c r="C32" s="20" t="s">
        <v>92</v>
      </c>
      <c r="D32" s="46">
        <v>5500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5500</v>
      </c>
      <c r="O32" s="47">
        <f t="shared" si="2"/>
        <v>2.8365136668385764</v>
      </c>
      <c r="P32" s="9"/>
    </row>
    <row r="33" spans="1:119" ht="16.5" thickBot="1">
      <c r="A33" s="14" t="s">
        <v>31</v>
      </c>
      <c r="B33" s="23"/>
      <c r="C33" s="22"/>
      <c r="D33" s="15">
        <f aca="true" t="shared" si="9" ref="D33:M33">SUM(D5,D10,D14,D22,D24,D27,D30)</f>
        <v>8123824</v>
      </c>
      <c r="E33" s="15">
        <f t="shared" si="9"/>
        <v>596735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1789926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10510485</v>
      </c>
      <c r="O33" s="38">
        <f t="shared" si="2"/>
        <v>5420.5698813821555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93</v>
      </c>
      <c r="M35" s="48"/>
      <c r="N35" s="48"/>
      <c r="O35" s="43">
        <v>1939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4311930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3">SUM(D5:M5)</f>
        <v>4311930</v>
      </c>
      <c r="O5" s="33">
        <f aca="true" t="shared" si="2" ref="O5:O33">(N5/O$35)</f>
        <v>2248.1386861313867</v>
      </c>
      <c r="P5" s="6"/>
    </row>
    <row r="6" spans="1:16" ht="15">
      <c r="A6" s="12"/>
      <c r="B6" s="25">
        <v>311</v>
      </c>
      <c r="C6" s="20" t="s">
        <v>2</v>
      </c>
      <c r="D6" s="46">
        <v>4234590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4234590</v>
      </c>
      <c r="O6" s="47">
        <f t="shared" si="2"/>
        <v>2207.81543274244</v>
      </c>
      <c r="P6" s="9"/>
    </row>
    <row r="7" spans="1:16" ht="15">
      <c r="A7" s="12"/>
      <c r="B7" s="25">
        <v>312.1</v>
      </c>
      <c r="C7" s="20" t="s">
        <v>10</v>
      </c>
      <c r="D7" s="46">
        <v>34979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34979</v>
      </c>
      <c r="O7" s="47">
        <f t="shared" si="2"/>
        <v>18.23722627737226</v>
      </c>
      <c r="P7" s="9"/>
    </row>
    <row r="8" spans="1:16" ht="15">
      <c r="A8" s="12"/>
      <c r="B8" s="25">
        <v>315</v>
      </c>
      <c r="C8" s="20" t="s">
        <v>65</v>
      </c>
      <c r="D8" s="46">
        <v>40322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40322</v>
      </c>
      <c r="O8" s="47">
        <f t="shared" si="2"/>
        <v>21.02294056308655</v>
      </c>
      <c r="P8" s="9"/>
    </row>
    <row r="9" spans="1:16" ht="15">
      <c r="A9" s="12"/>
      <c r="B9" s="25">
        <v>316</v>
      </c>
      <c r="C9" s="20" t="s">
        <v>82</v>
      </c>
      <c r="D9" s="46">
        <v>2039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2039</v>
      </c>
      <c r="O9" s="47">
        <f t="shared" si="2"/>
        <v>1.0630865484880083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SUM(D11:D13)</f>
        <v>1483136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1483136</v>
      </c>
      <c r="O10" s="45">
        <f t="shared" si="2"/>
        <v>773.2721584984358</v>
      </c>
      <c r="P10" s="10"/>
    </row>
    <row r="11" spans="1:16" ht="15">
      <c r="A11" s="12"/>
      <c r="B11" s="25">
        <v>322</v>
      </c>
      <c r="C11" s="20" t="s">
        <v>0</v>
      </c>
      <c r="D11" s="46">
        <v>508648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508648</v>
      </c>
      <c r="O11" s="47">
        <f t="shared" si="2"/>
        <v>265.1970802919708</v>
      </c>
      <c r="P11" s="9"/>
    </row>
    <row r="12" spans="1:16" ht="15">
      <c r="A12" s="12"/>
      <c r="B12" s="25">
        <v>323.1</v>
      </c>
      <c r="C12" s="20" t="s">
        <v>13</v>
      </c>
      <c r="D12" s="46">
        <v>224311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224311</v>
      </c>
      <c r="O12" s="47">
        <f t="shared" si="2"/>
        <v>116.9504692387904</v>
      </c>
      <c r="P12" s="9"/>
    </row>
    <row r="13" spans="1:16" ht="15">
      <c r="A13" s="12"/>
      <c r="B13" s="25">
        <v>325.1</v>
      </c>
      <c r="C13" s="20" t="s">
        <v>58</v>
      </c>
      <c r="D13" s="46">
        <v>750177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750177</v>
      </c>
      <c r="O13" s="47">
        <f t="shared" si="2"/>
        <v>391.12460896767465</v>
      </c>
      <c r="P13" s="9"/>
    </row>
    <row r="14" spans="1:16" ht="15.75">
      <c r="A14" s="29" t="s">
        <v>14</v>
      </c>
      <c r="B14" s="30"/>
      <c r="C14" s="31"/>
      <c r="D14" s="32">
        <f aca="true" t="shared" si="4" ref="D14:M14">SUM(D15:D22)</f>
        <v>253282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253282</v>
      </c>
      <c r="O14" s="45">
        <f t="shared" si="2"/>
        <v>132.05526590198124</v>
      </c>
      <c r="P14" s="10"/>
    </row>
    <row r="15" spans="1:16" ht="15">
      <c r="A15" s="12"/>
      <c r="B15" s="25">
        <v>331.9</v>
      </c>
      <c r="C15" s="20" t="s">
        <v>66</v>
      </c>
      <c r="D15" s="46">
        <v>19450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19450</v>
      </c>
      <c r="O15" s="47">
        <f t="shared" si="2"/>
        <v>10.140771637122002</v>
      </c>
      <c r="P15" s="9"/>
    </row>
    <row r="16" spans="1:16" ht="15">
      <c r="A16" s="12"/>
      <c r="B16" s="25">
        <v>334.1</v>
      </c>
      <c r="C16" s="20" t="s">
        <v>60</v>
      </c>
      <c r="D16" s="46">
        <v>3202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3202</v>
      </c>
      <c r="O16" s="47">
        <f t="shared" si="2"/>
        <v>1.6694473409801878</v>
      </c>
      <c r="P16" s="9"/>
    </row>
    <row r="17" spans="1:16" ht="15">
      <c r="A17" s="12"/>
      <c r="B17" s="25">
        <v>335.12</v>
      </c>
      <c r="C17" s="20" t="s">
        <v>67</v>
      </c>
      <c r="D17" s="46">
        <v>46188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46188</v>
      </c>
      <c r="O17" s="47">
        <f t="shared" si="2"/>
        <v>24.08133472367049</v>
      </c>
      <c r="P17" s="9"/>
    </row>
    <row r="18" spans="1:16" ht="15">
      <c r="A18" s="12"/>
      <c r="B18" s="25">
        <v>335.15</v>
      </c>
      <c r="C18" s="20" t="s">
        <v>68</v>
      </c>
      <c r="D18" s="46">
        <v>636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636</v>
      </c>
      <c r="O18" s="47">
        <f t="shared" si="2"/>
        <v>0.3315954118873827</v>
      </c>
      <c r="P18" s="9"/>
    </row>
    <row r="19" spans="1:16" ht="15">
      <c r="A19" s="12"/>
      <c r="B19" s="25">
        <v>335.18</v>
      </c>
      <c r="C19" s="20" t="s">
        <v>69</v>
      </c>
      <c r="D19" s="46">
        <v>131109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131109</v>
      </c>
      <c r="O19" s="47">
        <f t="shared" si="2"/>
        <v>68.35714285714286</v>
      </c>
      <c r="P19" s="9"/>
    </row>
    <row r="20" spans="1:16" ht="15">
      <c r="A20" s="12"/>
      <c r="B20" s="25">
        <v>337.1</v>
      </c>
      <c r="C20" s="20" t="s">
        <v>61</v>
      </c>
      <c r="D20" s="46">
        <v>645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645</v>
      </c>
      <c r="O20" s="47">
        <f t="shared" si="2"/>
        <v>0.3362877997914494</v>
      </c>
      <c r="P20" s="9"/>
    </row>
    <row r="21" spans="1:16" ht="15">
      <c r="A21" s="12"/>
      <c r="B21" s="25">
        <v>337.4</v>
      </c>
      <c r="C21" s="20" t="s">
        <v>70</v>
      </c>
      <c r="D21" s="46">
        <v>23247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23247</v>
      </c>
      <c r="O21" s="47">
        <f t="shared" si="2"/>
        <v>12.120437956204379</v>
      </c>
      <c r="P21" s="9"/>
    </row>
    <row r="22" spans="1:16" ht="15">
      <c r="A22" s="12"/>
      <c r="B22" s="25">
        <v>337.9</v>
      </c>
      <c r="C22" s="20" t="s">
        <v>22</v>
      </c>
      <c r="D22" s="46">
        <v>28805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28805</v>
      </c>
      <c r="O22" s="47">
        <f t="shared" si="2"/>
        <v>15.018248175182482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SUM(D24:D24)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1658238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1658238</v>
      </c>
      <c r="O23" s="45">
        <f t="shared" si="2"/>
        <v>864.5662148070908</v>
      </c>
      <c r="P23" s="10"/>
    </row>
    <row r="24" spans="1:16" ht="15">
      <c r="A24" s="12"/>
      <c r="B24" s="25">
        <v>343.3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1658238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1658238</v>
      </c>
      <c r="O24" s="47">
        <f t="shared" si="2"/>
        <v>864.5662148070908</v>
      </c>
      <c r="P24" s="9"/>
    </row>
    <row r="25" spans="1:16" ht="15.75">
      <c r="A25" s="29" t="s">
        <v>29</v>
      </c>
      <c r="B25" s="30"/>
      <c r="C25" s="31"/>
      <c r="D25" s="32">
        <f aca="true" t="shared" si="6" ref="D25:M25">SUM(D26:D27)</f>
        <v>7258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7258</v>
      </c>
      <c r="O25" s="45">
        <f t="shared" si="2"/>
        <v>3.78415015641293</v>
      </c>
      <c r="P25" s="10"/>
    </row>
    <row r="26" spans="1:16" ht="15">
      <c r="A26" s="13"/>
      <c r="B26" s="39">
        <v>351.5</v>
      </c>
      <c r="C26" s="21" t="s">
        <v>71</v>
      </c>
      <c r="D26" s="46">
        <v>7108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7108</v>
      </c>
      <c r="O26" s="47">
        <f t="shared" si="2"/>
        <v>3.7059436913451513</v>
      </c>
      <c r="P26" s="9"/>
    </row>
    <row r="27" spans="1:16" ht="15">
      <c r="A27" s="13"/>
      <c r="B27" s="39">
        <v>359</v>
      </c>
      <c r="C27" s="21" t="s">
        <v>52</v>
      </c>
      <c r="D27" s="46">
        <v>150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150</v>
      </c>
      <c r="O27" s="47">
        <f t="shared" si="2"/>
        <v>0.07820646506777894</v>
      </c>
      <c r="P27" s="9"/>
    </row>
    <row r="28" spans="1:16" ht="15.75">
      <c r="A28" s="29" t="s">
        <v>3</v>
      </c>
      <c r="B28" s="30"/>
      <c r="C28" s="31"/>
      <c r="D28" s="32">
        <f aca="true" t="shared" si="7" ref="D28:M28">SUM(D29:D30)</f>
        <v>84002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83481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167483</v>
      </c>
      <c r="O28" s="45">
        <f t="shared" si="2"/>
        <v>87.32168925964547</v>
      </c>
      <c r="P28" s="10"/>
    </row>
    <row r="29" spans="1:16" ht="15">
      <c r="A29" s="12"/>
      <c r="B29" s="25">
        <v>361.1</v>
      </c>
      <c r="C29" s="20" t="s">
        <v>34</v>
      </c>
      <c r="D29" s="46">
        <v>43036</v>
      </c>
      <c r="E29" s="46">
        <v>0</v>
      </c>
      <c r="F29" s="46">
        <v>0</v>
      </c>
      <c r="G29" s="46">
        <v>0</v>
      </c>
      <c r="H29" s="46">
        <v>0</v>
      </c>
      <c r="I29" s="46">
        <v>13313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56349</v>
      </c>
      <c r="O29" s="47">
        <f t="shared" si="2"/>
        <v>29.379040667361835</v>
      </c>
      <c r="P29" s="9"/>
    </row>
    <row r="30" spans="1:16" ht="15">
      <c r="A30" s="12"/>
      <c r="B30" s="25">
        <v>369.9</v>
      </c>
      <c r="C30" s="20" t="s">
        <v>39</v>
      </c>
      <c r="D30" s="46">
        <v>40966</v>
      </c>
      <c r="E30" s="46">
        <v>0</v>
      </c>
      <c r="F30" s="46">
        <v>0</v>
      </c>
      <c r="G30" s="46">
        <v>0</v>
      </c>
      <c r="H30" s="46">
        <v>0</v>
      </c>
      <c r="I30" s="46">
        <v>70168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111134</v>
      </c>
      <c r="O30" s="47">
        <f t="shared" si="2"/>
        <v>57.94264859228363</v>
      </c>
      <c r="P30" s="9"/>
    </row>
    <row r="31" spans="1:16" ht="15.75">
      <c r="A31" s="29" t="s">
        <v>54</v>
      </c>
      <c r="B31" s="30"/>
      <c r="C31" s="31"/>
      <c r="D31" s="32">
        <f aca="true" t="shared" si="8" ref="D31:M31">SUM(D32:D32)</f>
        <v>50000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50000</v>
      </c>
      <c r="O31" s="45">
        <f t="shared" si="2"/>
        <v>26.068821689259646</v>
      </c>
      <c r="P31" s="9"/>
    </row>
    <row r="32" spans="1:16" ht="15.75" thickBot="1">
      <c r="A32" s="12"/>
      <c r="B32" s="25">
        <v>381</v>
      </c>
      <c r="C32" s="20" t="s">
        <v>62</v>
      </c>
      <c r="D32" s="46">
        <v>50000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50000</v>
      </c>
      <c r="O32" s="47">
        <f t="shared" si="2"/>
        <v>26.068821689259646</v>
      </c>
      <c r="P32" s="9"/>
    </row>
    <row r="33" spans="1:119" ht="16.5" thickBot="1">
      <c r="A33" s="14" t="s">
        <v>31</v>
      </c>
      <c r="B33" s="23"/>
      <c r="C33" s="22"/>
      <c r="D33" s="15">
        <f aca="true" t="shared" si="9" ref="D33:M33">SUM(D5,D10,D14,D23,D25,D28,D31)</f>
        <v>6189608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1741719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7931327</v>
      </c>
      <c r="O33" s="38">
        <f t="shared" si="2"/>
        <v>4135.206986444213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90</v>
      </c>
      <c r="M35" s="48"/>
      <c r="N35" s="48"/>
      <c r="O35" s="43">
        <v>1918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4279470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1">SUM(D5:M5)</f>
        <v>4279470</v>
      </c>
      <c r="O5" s="33">
        <f aca="true" t="shared" si="2" ref="O5:O31">(N5/O$33)</f>
        <v>2239.387755102041</v>
      </c>
      <c r="P5" s="6"/>
    </row>
    <row r="6" spans="1:16" ht="15">
      <c r="A6" s="12"/>
      <c r="B6" s="25">
        <v>311</v>
      </c>
      <c r="C6" s="20" t="s">
        <v>2</v>
      </c>
      <c r="D6" s="46">
        <v>4202257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4202257</v>
      </c>
      <c r="O6" s="47">
        <f t="shared" si="2"/>
        <v>2198.983254840398</v>
      </c>
      <c r="P6" s="9"/>
    </row>
    <row r="7" spans="1:16" ht="15">
      <c r="A7" s="12"/>
      <c r="B7" s="25">
        <v>312.1</v>
      </c>
      <c r="C7" s="20" t="s">
        <v>10</v>
      </c>
      <c r="D7" s="46">
        <v>34581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34581</v>
      </c>
      <c r="O7" s="47">
        <f t="shared" si="2"/>
        <v>18.09576138147567</v>
      </c>
      <c r="P7" s="9"/>
    </row>
    <row r="8" spans="1:16" ht="15">
      <c r="A8" s="12"/>
      <c r="B8" s="25">
        <v>315</v>
      </c>
      <c r="C8" s="20" t="s">
        <v>65</v>
      </c>
      <c r="D8" s="46">
        <v>40806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40806</v>
      </c>
      <c r="O8" s="47">
        <f t="shared" si="2"/>
        <v>21.353218210361067</v>
      </c>
      <c r="P8" s="9"/>
    </row>
    <row r="9" spans="1:16" ht="15">
      <c r="A9" s="12"/>
      <c r="B9" s="25">
        <v>316</v>
      </c>
      <c r="C9" s="20" t="s">
        <v>82</v>
      </c>
      <c r="D9" s="46">
        <v>1826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1826</v>
      </c>
      <c r="O9" s="47">
        <f t="shared" si="2"/>
        <v>0.9555206698063841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SUM(D11:D13)</f>
        <v>1195440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1195440</v>
      </c>
      <c r="O10" s="45">
        <f t="shared" si="2"/>
        <v>625.5572998430141</v>
      </c>
      <c r="P10" s="10"/>
    </row>
    <row r="11" spans="1:16" ht="15">
      <c r="A11" s="12"/>
      <c r="B11" s="25">
        <v>322</v>
      </c>
      <c r="C11" s="20" t="s">
        <v>0</v>
      </c>
      <c r="D11" s="46">
        <v>210477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210477</v>
      </c>
      <c r="O11" s="47">
        <f t="shared" si="2"/>
        <v>110.13971742543171</v>
      </c>
      <c r="P11" s="9"/>
    </row>
    <row r="12" spans="1:16" ht="15">
      <c r="A12" s="12"/>
      <c r="B12" s="25">
        <v>323.1</v>
      </c>
      <c r="C12" s="20" t="s">
        <v>13</v>
      </c>
      <c r="D12" s="46">
        <v>227182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227182</v>
      </c>
      <c r="O12" s="47">
        <f t="shared" si="2"/>
        <v>118.88121402407117</v>
      </c>
      <c r="P12" s="9"/>
    </row>
    <row r="13" spans="1:16" ht="15">
      <c r="A13" s="12"/>
      <c r="B13" s="25">
        <v>325.1</v>
      </c>
      <c r="C13" s="20" t="s">
        <v>58</v>
      </c>
      <c r="D13" s="46">
        <v>757781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757781</v>
      </c>
      <c r="O13" s="47">
        <f t="shared" si="2"/>
        <v>396.5363683935112</v>
      </c>
      <c r="P13" s="9"/>
    </row>
    <row r="14" spans="1:16" ht="15.75">
      <c r="A14" s="29" t="s">
        <v>14</v>
      </c>
      <c r="B14" s="30"/>
      <c r="C14" s="31"/>
      <c r="D14" s="32">
        <f aca="true" t="shared" si="4" ref="D14:M14">SUM(D15:D20)</f>
        <v>222190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222190</v>
      </c>
      <c r="O14" s="45">
        <f t="shared" si="2"/>
        <v>116.26896912611198</v>
      </c>
      <c r="P14" s="10"/>
    </row>
    <row r="15" spans="1:16" ht="15">
      <c r="A15" s="12"/>
      <c r="B15" s="25">
        <v>335.12</v>
      </c>
      <c r="C15" s="20" t="s">
        <v>67</v>
      </c>
      <c r="D15" s="46">
        <v>44468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44468</v>
      </c>
      <c r="O15" s="47">
        <f t="shared" si="2"/>
        <v>23.269492412349557</v>
      </c>
      <c r="P15" s="9"/>
    </row>
    <row r="16" spans="1:16" ht="15">
      <c r="A16" s="12"/>
      <c r="B16" s="25">
        <v>335.15</v>
      </c>
      <c r="C16" s="20" t="s">
        <v>68</v>
      </c>
      <c r="D16" s="46">
        <v>636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636</v>
      </c>
      <c r="O16" s="47">
        <f t="shared" si="2"/>
        <v>0.3328100470957614</v>
      </c>
      <c r="P16" s="9"/>
    </row>
    <row r="17" spans="1:16" ht="15">
      <c r="A17" s="12"/>
      <c r="B17" s="25">
        <v>335.18</v>
      </c>
      <c r="C17" s="20" t="s">
        <v>69</v>
      </c>
      <c r="D17" s="46">
        <v>124145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124145</v>
      </c>
      <c r="O17" s="47">
        <f t="shared" si="2"/>
        <v>64.96336996336996</v>
      </c>
      <c r="P17" s="9"/>
    </row>
    <row r="18" spans="1:16" ht="15">
      <c r="A18" s="12"/>
      <c r="B18" s="25">
        <v>337.1</v>
      </c>
      <c r="C18" s="20" t="s">
        <v>61</v>
      </c>
      <c r="D18" s="46">
        <v>3253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3253</v>
      </c>
      <c r="O18" s="47">
        <f t="shared" si="2"/>
        <v>1.7022501308215594</v>
      </c>
      <c r="P18" s="9"/>
    </row>
    <row r="19" spans="1:16" ht="15">
      <c r="A19" s="12"/>
      <c r="B19" s="25">
        <v>337.4</v>
      </c>
      <c r="C19" s="20" t="s">
        <v>70</v>
      </c>
      <c r="D19" s="46">
        <v>30015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30015</v>
      </c>
      <c r="O19" s="47">
        <f t="shared" si="2"/>
        <v>15.706436420722135</v>
      </c>
      <c r="P19" s="9"/>
    </row>
    <row r="20" spans="1:16" ht="15">
      <c r="A20" s="12"/>
      <c r="B20" s="25">
        <v>337.9</v>
      </c>
      <c r="C20" s="20" t="s">
        <v>22</v>
      </c>
      <c r="D20" s="46">
        <v>19673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19673</v>
      </c>
      <c r="O20" s="47">
        <f t="shared" si="2"/>
        <v>10.294610151753009</v>
      </c>
      <c r="P20" s="9"/>
    </row>
    <row r="21" spans="1:16" ht="15.75">
      <c r="A21" s="29" t="s">
        <v>28</v>
      </c>
      <c r="B21" s="30"/>
      <c r="C21" s="31"/>
      <c r="D21" s="32">
        <f aca="true" t="shared" si="5" ref="D21:M21">SUM(D22:D22)</f>
        <v>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1704947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1704947</v>
      </c>
      <c r="O21" s="45">
        <f t="shared" si="2"/>
        <v>892.1753008895867</v>
      </c>
      <c r="P21" s="10"/>
    </row>
    <row r="22" spans="1:16" ht="15">
      <c r="A22" s="12"/>
      <c r="B22" s="25">
        <v>343.3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1704947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1704947</v>
      </c>
      <c r="O22" s="47">
        <f t="shared" si="2"/>
        <v>892.1753008895867</v>
      </c>
      <c r="P22" s="9"/>
    </row>
    <row r="23" spans="1:16" ht="15.75">
      <c r="A23" s="29" t="s">
        <v>29</v>
      </c>
      <c r="B23" s="30"/>
      <c r="C23" s="31"/>
      <c r="D23" s="32">
        <f aca="true" t="shared" si="6" ref="D23:M23">SUM(D24:D25)</f>
        <v>8576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8576</v>
      </c>
      <c r="O23" s="45">
        <f t="shared" si="2"/>
        <v>4.487702773417059</v>
      </c>
      <c r="P23" s="10"/>
    </row>
    <row r="24" spans="1:16" ht="15">
      <c r="A24" s="13"/>
      <c r="B24" s="39">
        <v>351.5</v>
      </c>
      <c r="C24" s="21" t="s">
        <v>71</v>
      </c>
      <c r="D24" s="46">
        <v>8376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8376</v>
      </c>
      <c r="O24" s="47">
        <f t="shared" si="2"/>
        <v>4.383045525902669</v>
      </c>
      <c r="P24" s="9"/>
    </row>
    <row r="25" spans="1:16" ht="15">
      <c r="A25" s="13"/>
      <c r="B25" s="39">
        <v>359</v>
      </c>
      <c r="C25" s="21" t="s">
        <v>52</v>
      </c>
      <c r="D25" s="46">
        <v>200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200</v>
      </c>
      <c r="O25" s="47">
        <f t="shared" si="2"/>
        <v>0.10465724751439037</v>
      </c>
      <c r="P25" s="9"/>
    </row>
    <row r="26" spans="1:16" ht="15.75">
      <c r="A26" s="29" t="s">
        <v>3</v>
      </c>
      <c r="B26" s="30"/>
      <c r="C26" s="31"/>
      <c r="D26" s="32">
        <f aca="true" t="shared" si="7" ref="D26:M26">SUM(D27:D28)</f>
        <v>55360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77917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133277</v>
      </c>
      <c r="O26" s="45">
        <f t="shared" si="2"/>
        <v>69.74201988487702</v>
      </c>
      <c r="P26" s="10"/>
    </row>
    <row r="27" spans="1:16" ht="15">
      <c r="A27" s="12"/>
      <c r="B27" s="25">
        <v>361.1</v>
      </c>
      <c r="C27" s="20" t="s">
        <v>34</v>
      </c>
      <c r="D27" s="46">
        <v>33231</v>
      </c>
      <c r="E27" s="46">
        <v>0</v>
      </c>
      <c r="F27" s="46">
        <v>0</v>
      </c>
      <c r="G27" s="46">
        <v>0</v>
      </c>
      <c r="H27" s="46">
        <v>0</v>
      </c>
      <c r="I27" s="46">
        <v>10314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43545</v>
      </c>
      <c r="O27" s="47">
        <f t="shared" si="2"/>
        <v>22.786499215070645</v>
      </c>
      <c r="P27" s="9"/>
    </row>
    <row r="28" spans="1:16" ht="15">
      <c r="A28" s="12"/>
      <c r="B28" s="25">
        <v>369.9</v>
      </c>
      <c r="C28" s="20" t="s">
        <v>39</v>
      </c>
      <c r="D28" s="46">
        <v>22129</v>
      </c>
      <c r="E28" s="46">
        <v>0</v>
      </c>
      <c r="F28" s="46">
        <v>0</v>
      </c>
      <c r="G28" s="46">
        <v>0</v>
      </c>
      <c r="H28" s="46">
        <v>0</v>
      </c>
      <c r="I28" s="46">
        <v>67603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89732</v>
      </c>
      <c r="O28" s="47">
        <f t="shared" si="2"/>
        <v>46.95552066980638</v>
      </c>
      <c r="P28" s="9"/>
    </row>
    <row r="29" spans="1:16" ht="15.75">
      <c r="A29" s="29" t="s">
        <v>54</v>
      </c>
      <c r="B29" s="30"/>
      <c r="C29" s="31"/>
      <c r="D29" s="32">
        <f aca="true" t="shared" si="8" ref="D29:M29">SUM(D30:D30)</f>
        <v>50000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1"/>
        <v>50000</v>
      </c>
      <c r="O29" s="45">
        <f t="shared" si="2"/>
        <v>26.164311878597594</v>
      </c>
      <c r="P29" s="9"/>
    </row>
    <row r="30" spans="1:16" ht="15.75" thickBot="1">
      <c r="A30" s="12"/>
      <c r="B30" s="25">
        <v>381</v>
      </c>
      <c r="C30" s="20" t="s">
        <v>62</v>
      </c>
      <c r="D30" s="46">
        <v>50000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50000</v>
      </c>
      <c r="O30" s="47">
        <f t="shared" si="2"/>
        <v>26.164311878597594</v>
      </c>
      <c r="P30" s="9"/>
    </row>
    <row r="31" spans="1:119" ht="16.5" thickBot="1">
      <c r="A31" s="14" t="s">
        <v>31</v>
      </c>
      <c r="B31" s="23"/>
      <c r="C31" s="22"/>
      <c r="D31" s="15">
        <f aca="true" t="shared" si="9" ref="D31:M31">SUM(D5,D10,D14,D21,D23,D26,D29)</f>
        <v>5811036</v>
      </c>
      <c r="E31" s="15">
        <f t="shared" si="9"/>
        <v>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1782864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7593900</v>
      </c>
      <c r="O31" s="38">
        <f t="shared" si="2"/>
        <v>3973.783359497645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88</v>
      </c>
      <c r="M33" s="48"/>
      <c r="N33" s="48"/>
      <c r="O33" s="43">
        <v>1911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50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3605856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3605856</v>
      </c>
      <c r="O5" s="33">
        <f aca="true" t="shared" si="2" ref="O5:O32">(N5/O$34)</f>
        <v>1883.937304075235</v>
      </c>
      <c r="P5" s="6"/>
    </row>
    <row r="6" spans="1:16" ht="15">
      <c r="A6" s="12"/>
      <c r="B6" s="25">
        <v>311</v>
      </c>
      <c r="C6" s="20" t="s">
        <v>2</v>
      </c>
      <c r="D6" s="46">
        <v>3528514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3528514</v>
      </c>
      <c r="O6" s="47">
        <f t="shared" si="2"/>
        <v>1843.528735632184</v>
      </c>
      <c r="P6" s="9"/>
    </row>
    <row r="7" spans="1:16" ht="15">
      <c r="A7" s="12"/>
      <c r="B7" s="25">
        <v>312.1</v>
      </c>
      <c r="C7" s="20" t="s">
        <v>10</v>
      </c>
      <c r="D7" s="46">
        <v>33747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33747</v>
      </c>
      <c r="O7" s="47">
        <f t="shared" si="2"/>
        <v>17.63166144200627</v>
      </c>
      <c r="P7" s="9"/>
    </row>
    <row r="8" spans="1:16" ht="15">
      <c r="A8" s="12"/>
      <c r="B8" s="25">
        <v>315</v>
      </c>
      <c r="C8" s="20" t="s">
        <v>65</v>
      </c>
      <c r="D8" s="46">
        <v>41631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41631</v>
      </c>
      <c r="O8" s="47">
        <f t="shared" si="2"/>
        <v>21.75078369905956</v>
      </c>
      <c r="P8" s="9"/>
    </row>
    <row r="9" spans="1:16" ht="15">
      <c r="A9" s="12"/>
      <c r="B9" s="25">
        <v>316</v>
      </c>
      <c r="C9" s="20" t="s">
        <v>82</v>
      </c>
      <c r="D9" s="46">
        <v>1964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1964</v>
      </c>
      <c r="O9" s="47">
        <f t="shared" si="2"/>
        <v>1.026123301985371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SUM(D11:D13)</f>
        <v>1105863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1105863</v>
      </c>
      <c r="O10" s="45">
        <f t="shared" si="2"/>
        <v>577.7758620689655</v>
      </c>
      <c r="P10" s="10"/>
    </row>
    <row r="11" spans="1:16" ht="15">
      <c r="A11" s="12"/>
      <c r="B11" s="25">
        <v>322</v>
      </c>
      <c r="C11" s="20" t="s">
        <v>0</v>
      </c>
      <c r="D11" s="46">
        <v>140480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140480</v>
      </c>
      <c r="O11" s="47">
        <f t="shared" si="2"/>
        <v>73.39602925809822</v>
      </c>
      <c r="P11" s="9"/>
    </row>
    <row r="12" spans="1:16" ht="15">
      <c r="A12" s="12"/>
      <c r="B12" s="25">
        <v>323.1</v>
      </c>
      <c r="C12" s="20" t="s">
        <v>13</v>
      </c>
      <c r="D12" s="46">
        <v>219854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219854</v>
      </c>
      <c r="O12" s="47">
        <f t="shared" si="2"/>
        <v>114.8662486938349</v>
      </c>
      <c r="P12" s="9"/>
    </row>
    <row r="13" spans="1:16" ht="15">
      <c r="A13" s="12"/>
      <c r="B13" s="25">
        <v>325.1</v>
      </c>
      <c r="C13" s="20" t="s">
        <v>58</v>
      </c>
      <c r="D13" s="46">
        <v>745529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745529</v>
      </c>
      <c r="O13" s="47">
        <f t="shared" si="2"/>
        <v>389.5135841170324</v>
      </c>
      <c r="P13" s="9"/>
    </row>
    <row r="14" spans="1:16" ht="15.75">
      <c r="A14" s="29" t="s">
        <v>14</v>
      </c>
      <c r="B14" s="30"/>
      <c r="C14" s="31"/>
      <c r="D14" s="32">
        <f aca="true" t="shared" si="4" ref="D14:M14">SUM(D15:D22)</f>
        <v>240847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240847</v>
      </c>
      <c r="O14" s="45">
        <f t="shared" si="2"/>
        <v>125.83437826541275</v>
      </c>
      <c r="P14" s="10"/>
    </row>
    <row r="15" spans="1:16" ht="15">
      <c r="A15" s="12"/>
      <c r="B15" s="25">
        <v>331.9</v>
      </c>
      <c r="C15" s="20" t="s">
        <v>66</v>
      </c>
      <c r="D15" s="46">
        <v>10459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10459</v>
      </c>
      <c r="O15" s="47">
        <f t="shared" si="2"/>
        <v>5.464472309299896</v>
      </c>
      <c r="P15" s="9"/>
    </row>
    <row r="16" spans="1:16" ht="15">
      <c r="A16" s="12"/>
      <c r="B16" s="25">
        <v>334.1</v>
      </c>
      <c r="C16" s="20" t="s">
        <v>60</v>
      </c>
      <c r="D16" s="46">
        <v>2323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2323</v>
      </c>
      <c r="O16" s="47">
        <f t="shared" si="2"/>
        <v>1.2136886102403344</v>
      </c>
      <c r="P16" s="9"/>
    </row>
    <row r="17" spans="1:16" ht="15">
      <c r="A17" s="12"/>
      <c r="B17" s="25">
        <v>335.12</v>
      </c>
      <c r="C17" s="20" t="s">
        <v>67</v>
      </c>
      <c r="D17" s="46">
        <v>42743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42743</v>
      </c>
      <c r="O17" s="47">
        <f t="shared" si="2"/>
        <v>22.33176593521421</v>
      </c>
      <c r="P17" s="9"/>
    </row>
    <row r="18" spans="1:16" ht="15">
      <c r="A18" s="12"/>
      <c r="B18" s="25">
        <v>335.15</v>
      </c>
      <c r="C18" s="20" t="s">
        <v>68</v>
      </c>
      <c r="D18" s="46">
        <v>636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636</v>
      </c>
      <c r="O18" s="47">
        <f t="shared" si="2"/>
        <v>0.3322884012539185</v>
      </c>
      <c r="P18" s="9"/>
    </row>
    <row r="19" spans="1:16" ht="15">
      <c r="A19" s="12"/>
      <c r="B19" s="25">
        <v>335.18</v>
      </c>
      <c r="C19" s="20" t="s">
        <v>69</v>
      </c>
      <c r="D19" s="46">
        <v>122782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122782</v>
      </c>
      <c r="O19" s="47">
        <f t="shared" si="2"/>
        <v>64.14942528735632</v>
      </c>
      <c r="P19" s="9"/>
    </row>
    <row r="20" spans="1:16" ht="15">
      <c r="A20" s="12"/>
      <c r="B20" s="25">
        <v>337.1</v>
      </c>
      <c r="C20" s="20" t="s">
        <v>61</v>
      </c>
      <c r="D20" s="46">
        <v>1167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1167</v>
      </c>
      <c r="O20" s="47">
        <f t="shared" si="2"/>
        <v>0.609717868338558</v>
      </c>
      <c r="P20" s="9"/>
    </row>
    <row r="21" spans="1:16" ht="15">
      <c r="A21" s="12"/>
      <c r="B21" s="25">
        <v>337.4</v>
      </c>
      <c r="C21" s="20" t="s">
        <v>70</v>
      </c>
      <c r="D21" s="46">
        <v>30315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30315</v>
      </c>
      <c r="O21" s="47">
        <f t="shared" si="2"/>
        <v>15.838557993730408</v>
      </c>
      <c r="P21" s="9"/>
    </row>
    <row r="22" spans="1:16" ht="15">
      <c r="A22" s="12"/>
      <c r="B22" s="25">
        <v>337.9</v>
      </c>
      <c r="C22" s="20" t="s">
        <v>22</v>
      </c>
      <c r="D22" s="46">
        <v>30422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30422</v>
      </c>
      <c r="O22" s="47">
        <f t="shared" si="2"/>
        <v>15.894461859979101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SUM(D24:D24)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1566308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1566308</v>
      </c>
      <c r="O23" s="45">
        <f t="shared" si="2"/>
        <v>818.342737722048</v>
      </c>
      <c r="P23" s="10"/>
    </row>
    <row r="24" spans="1:16" ht="15">
      <c r="A24" s="12"/>
      <c r="B24" s="25">
        <v>343.3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1566308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1566308</v>
      </c>
      <c r="O24" s="47">
        <f t="shared" si="2"/>
        <v>818.342737722048</v>
      </c>
      <c r="P24" s="9"/>
    </row>
    <row r="25" spans="1:16" ht="15.75">
      <c r="A25" s="29" t="s">
        <v>29</v>
      </c>
      <c r="B25" s="30"/>
      <c r="C25" s="31"/>
      <c r="D25" s="32">
        <f aca="true" t="shared" si="6" ref="D25:M25">SUM(D26:D26)</f>
        <v>13072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13072</v>
      </c>
      <c r="O25" s="45">
        <f t="shared" si="2"/>
        <v>6.829676071055381</v>
      </c>
      <c r="P25" s="10"/>
    </row>
    <row r="26" spans="1:16" ht="15">
      <c r="A26" s="13"/>
      <c r="B26" s="39">
        <v>351.5</v>
      </c>
      <c r="C26" s="21" t="s">
        <v>71</v>
      </c>
      <c r="D26" s="46">
        <v>13072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13072</v>
      </c>
      <c r="O26" s="47">
        <f t="shared" si="2"/>
        <v>6.829676071055381</v>
      </c>
      <c r="P26" s="9"/>
    </row>
    <row r="27" spans="1:16" ht="15.75">
      <c r="A27" s="29" t="s">
        <v>3</v>
      </c>
      <c r="B27" s="30"/>
      <c r="C27" s="31"/>
      <c r="D27" s="32">
        <f aca="true" t="shared" si="7" ref="D27:M27">SUM(D28:D29)</f>
        <v>94270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80886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175156</v>
      </c>
      <c r="O27" s="45">
        <f t="shared" si="2"/>
        <v>91.51306165099268</v>
      </c>
      <c r="P27" s="10"/>
    </row>
    <row r="28" spans="1:16" ht="15">
      <c r="A28" s="12"/>
      <c r="B28" s="25">
        <v>361.1</v>
      </c>
      <c r="C28" s="20" t="s">
        <v>34</v>
      </c>
      <c r="D28" s="46">
        <v>52909</v>
      </c>
      <c r="E28" s="46">
        <v>0</v>
      </c>
      <c r="F28" s="46">
        <v>0</v>
      </c>
      <c r="G28" s="46">
        <v>0</v>
      </c>
      <c r="H28" s="46">
        <v>0</v>
      </c>
      <c r="I28" s="46">
        <v>18030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70939</v>
      </c>
      <c r="O28" s="47">
        <f t="shared" si="2"/>
        <v>37.0632183908046</v>
      </c>
      <c r="P28" s="9"/>
    </row>
    <row r="29" spans="1:16" ht="15">
      <c r="A29" s="12"/>
      <c r="B29" s="25">
        <v>369.9</v>
      </c>
      <c r="C29" s="20" t="s">
        <v>39</v>
      </c>
      <c r="D29" s="46">
        <v>41361</v>
      </c>
      <c r="E29" s="46">
        <v>0</v>
      </c>
      <c r="F29" s="46">
        <v>0</v>
      </c>
      <c r="G29" s="46">
        <v>0</v>
      </c>
      <c r="H29" s="46">
        <v>0</v>
      </c>
      <c r="I29" s="46">
        <v>62856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104217</v>
      </c>
      <c r="O29" s="47">
        <f t="shared" si="2"/>
        <v>54.44984326018809</v>
      </c>
      <c r="P29" s="9"/>
    </row>
    <row r="30" spans="1:16" ht="15.75">
      <c r="A30" s="29" t="s">
        <v>54</v>
      </c>
      <c r="B30" s="30"/>
      <c r="C30" s="31"/>
      <c r="D30" s="32">
        <f aca="true" t="shared" si="8" ref="D30:M30">SUM(D31:D31)</f>
        <v>50000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50000</v>
      </c>
      <c r="O30" s="45">
        <f t="shared" si="2"/>
        <v>26.12330198537095</v>
      </c>
      <c r="P30" s="9"/>
    </row>
    <row r="31" spans="1:16" ht="15.75" thickBot="1">
      <c r="A31" s="12"/>
      <c r="B31" s="25">
        <v>381</v>
      </c>
      <c r="C31" s="20" t="s">
        <v>62</v>
      </c>
      <c r="D31" s="46">
        <v>50000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50000</v>
      </c>
      <c r="O31" s="47">
        <f t="shared" si="2"/>
        <v>26.12330198537095</v>
      </c>
      <c r="P31" s="9"/>
    </row>
    <row r="32" spans="1:119" ht="16.5" thickBot="1">
      <c r="A32" s="14" t="s">
        <v>31</v>
      </c>
      <c r="B32" s="23"/>
      <c r="C32" s="22"/>
      <c r="D32" s="15">
        <f aca="true" t="shared" si="9" ref="D32:M32">SUM(D5,D10,D14,D23,D25,D27,D30)</f>
        <v>5109908</v>
      </c>
      <c r="E32" s="15">
        <f t="shared" si="9"/>
        <v>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1647194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6757102</v>
      </c>
      <c r="O32" s="38">
        <f t="shared" si="2"/>
        <v>3530.3563218390805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86</v>
      </c>
      <c r="M34" s="48"/>
      <c r="N34" s="48"/>
      <c r="O34" s="43">
        <v>1914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3523030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5">SUM(D5:M5)</f>
        <v>3523030</v>
      </c>
      <c r="O5" s="33">
        <f aca="true" t="shared" si="2" ref="O5:O35">(N5/O$37)</f>
        <v>1887.0005356186396</v>
      </c>
      <c r="P5" s="6"/>
    </row>
    <row r="6" spans="1:16" ht="15">
      <c r="A6" s="12"/>
      <c r="B6" s="25">
        <v>311</v>
      </c>
      <c r="C6" s="20" t="s">
        <v>2</v>
      </c>
      <c r="D6" s="46">
        <v>3447545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3447545</v>
      </c>
      <c r="O6" s="47">
        <f t="shared" si="2"/>
        <v>1846.569362613819</v>
      </c>
      <c r="P6" s="9"/>
    </row>
    <row r="7" spans="1:16" ht="15">
      <c r="A7" s="12"/>
      <c r="B7" s="25">
        <v>312.1</v>
      </c>
      <c r="C7" s="20" t="s">
        <v>10</v>
      </c>
      <c r="D7" s="46">
        <v>33652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33652</v>
      </c>
      <c r="O7" s="47">
        <f t="shared" si="2"/>
        <v>18.02463845741832</v>
      </c>
      <c r="P7" s="9"/>
    </row>
    <row r="8" spans="1:16" ht="15">
      <c r="A8" s="12"/>
      <c r="B8" s="25">
        <v>315</v>
      </c>
      <c r="C8" s="20" t="s">
        <v>65</v>
      </c>
      <c r="D8" s="46">
        <v>39828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39828</v>
      </c>
      <c r="O8" s="47">
        <f t="shared" si="2"/>
        <v>21.332619175147297</v>
      </c>
      <c r="P8" s="9"/>
    </row>
    <row r="9" spans="1:16" ht="15">
      <c r="A9" s="12"/>
      <c r="B9" s="25">
        <v>316</v>
      </c>
      <c r="C9" s="20" t="s">
        <v>82</v>
      </c>
      <c r="D9" s="46">
        <v>2005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2005</v>
      </c>
      <c r="O9" s="47">
        <f t="shared" si="2"/>
        <v>1.0739153722549544</v>
      </c>
      <c r="P9" s="9"/>
    </row>
    <row r="10" spans="1:16" ht="15.75">
      <c r="A10" s="29" t="s">
        <v>12</v>
      </c>
      <c r="B10" s="30"/>
      <c r="C10" s="31"/>
      <c r="D10" s="32">
        <f aca="true" t="shared" si="3" ref="D10:M10">SUM(D11:D13)</f>
        <v>1052401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1052401</v>
      </c>
      <c r="O10" s="45">
        <f t="shared" si="2"/>
        <v>563.6855918585967</v>
      </c>
      <c r="P10" s="10"/>
    </row>
    <row r="11" spans="1:16" ht="15">
      <c r="A11" s="12"/>
      <c r="B11" s="25">
        <v>322</v>
      </c>
      <c r="C11" s="20" t="s">
        <v>0</v>
      </c>
      <c r="D11" s="46">
        <v>75387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75387</v>
      </c>
      <c r="O11" s="47">
        <f t="shared" si="2"/>
        <v>40.378682378146756</v>
      </c>
      <c r="P11" s="9"/>
    </row>
    <row r="12" spans="1:16" ht="15">
      <c r="A12" s="12"/>
      <c r="B12" s="25">
        <v>323.1</v>
      </c>
      <c r="C12" s="20" t="s">
        <v>13</v>
      </c>
      <c r="D12" s="46">
        <v>224842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224842</v>
      </c>
      <c r="O12" s="47">
        <f t="shared" si="2"/>
        <v>120.42956614890198</v>
      </c>
      <c r="P12" s="9"/>
    </row>
    <row r="13" spans="1:16" ht="15">
      <c r="A13" s="12"/>
      <c r="B13" s="25">
        <v>325.1</v>
      </c>
      <c r="C13" s="20" t="s">
        <v>58</v>
      </c>
      <c r="D13" s="46">
        <v>752172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752172</v>
      </c>
      <c r="O13" s="47">
        <f t="shared" si="2"/>
        <v>402.87734333154793</v>
      </c>
      <c r="P13" s="9"/>
    </row>
    <row r="14" spans="1:16" ht="15.75">
      <c r="A14" s="29" t="s">
        <v>14</v>
      </c>
      <c r="B14" s="30"/>
      <c r="C14" s="31"/>
      <c r="D14" s="32">
        <f aca="true" t="shared" si="4" ref="D14:M14">SUM(D15:D23)</f>
        <v>1625375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1625375</v>
      </c>
      <c r="O14" s="45">
        <f t="shared" si="2"/>
        <v>870.5811462238886</v>
      </c>
      <c r="P14" s="10"/>
    </row>
    <row r="15" spans="1:16" ht="15">
      <c r="A15" s="12"/>
      <c r="B15" s="25">
        <v>331.9</v>
      </c>
      <c r="C15" s="20" t="s">
        <v>66</v>
      </c>
      <c r="D15" s="46">
        <v>700331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700331</v>
      </c>
      <c r="O15" s="47">
        <f t="shared" si="2"/>
        <v>375.1103374397429</v>
      </c>
      <c r="P15" s="9"/>
    </row>
    <row r="16" spans="1:16" ht="15">
      <c r="A16" s="12"/>
      <c r="B16" s="25">
        <v>334.1</v>
      </c>
      <c r="C16" s="20" t="s">
        <v>60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0.5356186395286556</v>
      </c>
      <c r="P16" s="9"/>
    </row>
    <row r="17" spans="1:16" ht="15">
      <c r="A17" s="12"/>
      <c r="B17" s="25">
        <v>335.12</v>
      </c>
      <c r="C17" s="20" t="s">
        <v>67</v>
      </c>
      <c r="D17" s="46">
        <v>41992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41992</v>
      </c>
      <c r="O17" s="47">
        <f t="shared" si="2"/>
        <v>22.491697911087307</v>
      </c>
      <c r="P17" s="9"/>
    </row>
    <row r="18" spans="1:16" ht="15">
      <c r="A18" s="12"/>
      <c r="B18" s="25">
        <v>335.15</v>
      </c>
      <c r="C18" s="20" t="s">
        <v>68</v>
      </c>
      <c r="D18" s="46">
        <v>636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636</v>
      </c>
      <c r="O18" s="47">
        <f t="shared" si="2"/>
        <v>0.34065345474022496</v>
      </c>
      <c r="P18" s="9"/>
    </row>
    <row r="19" spans="1:16" ht="15">
      <c r="A19" s="12"/>
      <c r="B19" s="25">
        <v>335.18</v>
      </c>
      <c r="C19" s="20" t="s">
        <v>69</v>
      </c>
      <c r="D19" s="46">
        <v>121046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121046</v>
      </c>
      <c r="O19" s="47">
        <f t="shared" si="2"/>
        <v>64.83449384038565</v>
      </c>
      <c r="P19" s="9"/>
    </row>
    <row r="20" spans="1:16" ht="15">
      <c r="A20" s="12"/>
      <c r="B20" s="25">
        <v>337.1</v>
      </c>
      <c r="C20" s="20" t="s">
        <v>61</v>
      </c>
      <c r="D20" s="46">
        <v>3183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3183</v>
      </c>
      <c r="O20" s="47">
        <f t="shared" si="2"/>
        <v>1.7048741296197107</v>
      </c>
      <c r="P20" s="9"/>
    </row>
    <row r="21" spans="1:16" ht="15">
      <c r="A21" s="12"/>
      <c r="B21" s="25">
        <v>337.4</v>
      </c>
      <c r="C21" s="20" t="s">
        <v>70</v>
      </c>
      <c r="D21" s="46">
        <v>26213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26213</v>
      </c>
      <c r="O21" s="47">
        <f t="shared" si="2"/>
        <v>14.040171397964649</v>
      </c>
      <c r="P21" s="9"/>
    </row>
    <row r="22" spans="1:16" ht="15">
      <c r="A22" s="12"/>
      <c r="B22" s="25">
        <v>337.9</v>
      </c>
      <c r="C22" s="20" t="s">
        <v>22</v>
      </c>
      <c r="D22" s="46">
        <v>30974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30974</v>
      </c>
      <c r="O22" s="47">
        <f t="shared" si="2"/>
        <v>16.59025174076058</v>
      </c>
      <c r="P22" s="9"/>
    </row>
    <row r="23" spans="1:16" ht="15">
      <c r="A23" s="12"/>
      <c r="B23" s="25">
        <v>338</v>
      </c>
      <c r="C23" s="20" t="s">
        <v>23</v>
      </c>
      <c r="D23" s="46">
        <v>700000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700000</v>
      </c>
      <c r="O23" s="47">
        <f t="shared" si="2"/>
        <v>374.9330476700589</v>
      </c>
      <c r="P23" s="9"/>
    </row>
    <row r="24" spans="1:16" ht="15.75">
      <c r="A24" s="29" t="s">
        <v>28</v>
      </c>
      <c r="B24" s="30"/>
      <c r="C24" s="31"/>
      <c r="D24" s="32">
        <f aca="true" t="shared" si="5" ref="D24:M24">SUM(D25:D25)</f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1340663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1340663</v>
      </c>
      <c r="O24" s="45">
        <f t="shared" si="2"/>
        <v>718.084092126406</v>
      </c>
      <c r="P24" s="10"/>
    </row>
    <row r="25" spans="1:16" ht="15">
      <c r="A25" s="12"/>
      <c r="B25" s="25">
        <v>343.3</v>
      </c>
      <c r="C25" s="20" t="s">
        <v>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1340663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1340663</v>
      </c>
      <c r="O25" s="47">
        <f t="shared" si="2"/>
        <v>718.084092126406</v>
      </c>
      <c r="P25" s="9"/>
    </row>
    <row r="26" spans="1:16" ht="15.75">
      <c r="A26" s="29" t="s">
        <v>29</v>
      </c>
      <c r="B26" s="30"/>
      <c r="C26" s="31"/>
      <c r="D26" s="32">
        <f aca="true" t="shared" si="6" ref="D26:M26">SUM(D27:D28)</f>
        <v>15849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15849</v>
      </c>
      <c r="O26" s="45">
        <f t="shared" si="2"/>
        <v>8.489019817889663</v>
      </c>
      <c r="P26" s="10"/>
    </row>
    <row r="27" spans="1:16" ht="15">
      <c r="A27" s="13"/>
      <c r="B27" s="39">
        <v>351.5</v>
      </c>
      <c r="C27" s="21" t="s">
        <v>71</v>
      </c>
      <c r="D27" s="46">
        <v>15349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15349</v>
      </c>
      <c r="O27" s="47">
        <f t="shared" si="2"/>
        <v>8.221210498125334</v>
      </c>
      <c r="P27" s="9"/>
    </row>
    <row r="28" spans="1:16" ht="15">
      <c r="A28" s="13"/>
      <c r="B28" s="39">
        <v>359</v>
      </c>
      <c r="C28" s="21" t="s">
        <v>52</v>
      </c>
      <c r="D28" s="46">
        <v>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500</v>
      </c>
      <c r="O28" s="47">
        <f t="shared" si="2"/>
        <v>0.2678093197643278</v>
      </c>
      <c r="P28" s="9"/>
    </row>
    <row r="29" spans="1:16" ht="15.75">
      <c r="A29" s="29" t="s">
        <v>3</v>
      </c>
      <c r="B29" s="30"/>
      <c r="C29" s="31"/>
      <c r="D29" s="32">
        <f aca="true" t="shared" si="7" ref="D29:M29">SUM(D30:D32)</f>
        <v>90094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69290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159384</v>
      </c>
      <c r="O29" s="45">
        <f t="shared" si="2"/>
        <v>85.36904124263525</v>
      </c>
      <c r="P29" s="10"/>
    </row>
    <row r="30" spans="1:16" ht="15">
      <c r="A30" s="12"/>
      <c r="B30" s="25">
        <v>361.1</v>
      </c>
      <c r="C30" s="20" t="s">
        <v>34</v>
      </c>
      <c r="D30" s="46">
        <v>22012</v>
      </c>
      <c r="E30" s="46">
        <v>0</v>
      </c>
      <c r="F30" s="46">
        <v>0</v>
      </c>
      <c r="G30" s="46">
        <v>0</v>
      </c>
      <c r="H30" s="46">
        <v>0</v>
      </c>
      <c r="I30" s="46">
        <v>5956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27968</v>
      </c>
      <c r="O30" s="47">
        <f t="shared" si="2"/>
        <v>14.98018211033744</v>
      </c>
      <c r="P30" s="9"/>
    </row>
    <row r="31" spans="1:16" ht="15">
      <c r="A31" s="12"/>
      <c r="B31" s="25">
        <v>369.3</v>
      </c>
      <c r="C31" s="20" t="s">
        <v>83</v>
      </c>
      <c r="D31" s="46">
        <v>47337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47337</v>
      </c>
      <c r="O31" s="47">
        <f t="shared" si="2"/>
        <v>25.35457953936797</v>
      </c>
      <c r="P31" s="9"/>
    </row>
    <row r="32" spans="1:16" ht="15">
      <c r="A32" s="12"/>
      <c r="B32" s="25">
        <v>369.9</v>
      </c>
      <c r="C32" s="20" t="s">
        <v>39</v>
      </c>
      <c r="D32" s="46">
        <v>20745</v>
      </c>
      <c r="E32" s="46">
        <v>0</v>
      </c>
      <c r="F32" s="46">
        <v>0</v>
      </c>
      <c r="G32" s="46">
        <v>0</v>
      </c>
      <c r="H32" s="46">
        <v>0</v>
      </c>
      <c r="I32" s="46">
        <v>63334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84079</v>
      </c>
      <c r="O32" s="47">
        <f t="shared" si="2"/>
        <v>45.034279592929835</v>
      </c>
      <c r="P32" s="9"/>
    </row>
    <row r="33" spans="1:16" ht="15.75">
      <c r="A33" s="29" t="s">
        <v>54</v>
      </c>
      <c r="B33" s="30"/>
      <c r="C33" s="31"/>
      <c r="D33" s="32">
        <f aca="true" t="shared" si="8" ref="D33:M33">SUM(D34:D34)</f>
        <v>50000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50000</v>
      </c>
      <c r="O33" s="45">
        <f t="shared" si="2"/>
        <v>26.78093197643278</v>
      </c>
      <c r="P33" s="9"/>
    </row>
    <row r="34" spans="1:16" ht="15.75" thickBot="1">
      <c r="A34" s="12"/>
      <c r="B34" s="25">
        <v>381</v>
      </c>
      <c r="C34" s="20" t="s">
        <v>62</v>
      </c>
      <c r="D34" s="46">
        <v>50000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50000</v>
      </c>
      <c r="O34" s="47">
        <f t="shared" si="2"/>
        <v>26.78093197643278</v>
      </c>
      <c r="P34" s="9"/>
    </row>
    <row r="35" spans="1:119" ht="16.5" thickBot="1">
      <c r="A35" s="14" t="s">
        <v>31</v>
      </c>
      <c r="B35" s="23"/>
      <c r="C35" s="22"/>
      <c r="D35" s="15">
        <f aca="true" t="shared" si="9" ref="D35:M35">SUM(D5,D10,D14,D24,D26,D29,D33)</f>
        <v>6356749</v>
      </c>
      <c r="E35" s="15">
        <f t="shared" si="9"/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1409953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7766702</v>
      </c>
      <c r="O35" s="38">
        <f t="shared" si="2"/>
        <v>4159.990358864488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84</v>
      </c>
      <c r="M37" s="48"/>
      <c r="N37" s="48"/>
      <c r="O37" s="43">
        <v>1867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50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3320582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3320582</v>
      </c>
      <c r="O5" s="33">
        <f aca="true" t="shared" si="2" ref="O5:O32">(N5/O$34)</f>
        <v>1780.4729222520107</v>
      </c>
      <c r="P5" s="6"/>
    </row>
    <row r="6" spans="1:16" ht="15">
      <c r="A6" s="12"/>
      <c r="B6" s="25">
        <v>311</v>
      </c>
      <c r="C6" s="20" t="s">
        <v>2</v>
      </c>
      <c r="D6" s="46">
        <v>3254441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3254441</v>
      </c>
      <c r="O6" s="47">
        <f t="shared" si="2"/>
        <v>1745.0085790884718</v>
      </c>
      <c r="P6" s="9"/>
    </row>
    <row r="7" spans="1:16" ht="15">
      <c r="A7" s="12"/>
      <c r="B7" s="25">
        <v>312.1</v>
      </c>
      <c r="C7" s="20" t="s">
        <v>10</v>
      </c>
      <c r="D7" s="46">
        <v>33248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33248</v>
      </c>
      <c r="O7" s="47">
        <f t="shared" si="2"/>
        <v>17.82734584450402</v>
      </c>
      <c r="P7" s="9"/>
    </row>
    <row r="8" spans="1:16" ht="15">
      <c r="A8" s="12"/>
      <c r="B8" s="25">
        <v>315</v>
      </c>
      <c r="C8" s="20" t="s">
        <v>65</v>
      </c>
      <c r="D8" s="46">
        <v>32893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32893</v>
      </c>
      <c r="O8" s="47">
        <f t="shared" si="2"/>
        <v>17.63699731903485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SUM(D10:D12)</f>
        <v>1080886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1080886</v>
      </c>
      <c r="O9" s="45">
        <f t="shared" si="2"/>
        <v>579.5635388739946</v>
      </c>
      <c r="P9" s="10"/>
    </row>
    <row r="10" spans="1:16" ht="15">
      <c r="A10" s="12"/>
      <c r="B10" s="25">
        <v>322</v>
      </c>
      <c r="C10" s="20" t="s">
        <v>0</v>
      </c>
      <c r="D10" s="46">
        <v>104459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104459</v>
      </c>
      <c r="O10" s="47">
        <f t="shared" si="2"/>
        <v>56.010187667560324</v>
      </c>
      <c r="P10" s="9"/>
    </row>
    <row r="11" spans="1:16" ht="15">
      <c r="A11" s="12"/>
      <c r="B11" s="25">
        <v>323.1</v>
      </c>
      <c r="C11" s="20" t="s">
        <v>13</v>
      </c>
      <c r="D11" s="46">
        <v>225760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225760</v>
      </c>
      <c r="O11" s="47">
        <f t="shared" si="2"/>
        <v>121.05093833780161</v>
      </c>
      <c r="P11" s="9"/>
    </row>
    <row r="12" spans="1:16" ht="15">
      <c r="A12" s="12"/>
      <c r="B12" s="25">
        <v>325.1</v>
      </c>
      <c r="C12" s="20" t="s">
        <v>58</v>
      </c>
      <c r="D12" s="46">
        <v>750667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750667</v>
      </c>
      <c r="O12" s="47">
        <f t="shared" si="2"/>
        <v>402.5024128686327</v>
      </c>
      <c r="P12" s="9"/>
    </row>
    <row r="13" spans="1:16" ht="15.75">
      <c r="A13" s="29" t="s">
        <v>14</v>
      </c>
      <c r="B13" s="30"/>
      <c r="C13" s="31"/>
      <c r="D13" s="32">
        <f aca="true" t="shared" si="4" ref="D13:M13">SUM(D14:D21)</f>
        <v>3245318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3245318</v>
      </c>
      <c r="O13" s="45">
        <f t="shared" si="2"/>
        <v>1740.116890080429</v>
      </c>
      <c r="P13" s="10"/>
    </row>
    <row r="14" spans="1:16" ht="15">
      <c r="A14" s="12"/>
      <c r="B14" s="25">
        <v>331.9</v>
      </c>
      <c r="C14" s="20" t="s">
        <v>66</v>
      </c>
      <c r="D14" s="46">
        <v>3035680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3035680</v>
      </c>
      <c r="O14" s="47">
        <f t="shared" si="2"/>
        <v>1627.710455764075</v>
      </c>
      <c r="P14" s="9"/>
    </row>
    <row r="15" spans="1:16" ht="15">
      <c r="A15" s="12"/>
      <c r="B15" s="25">
        <v>334.1</v>
      </c>
      <c r="C15" s="20" t="s">
        <v>60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0.5361930294906166</v>
      </c>
      <c r="P15" s="9"/>
    </row>
    <row r="16" spans="1:16" ht="15">
      <c r="A16" s="12"/>
      <c r="B16" s="25">
        <v>335.12</v>
      </c>
      <c r="C16" s="20" t="s">
        <v>67</v>
      </c>
      <c r="D16" s="46">
        <v>39231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39231</v>
      </c>
      <c r="O16" s="47">
        <f t="shared" si="2"/>
        <v>21.03538873994638</v>
      </c>
      <c r="P16" s="9"/>
    </row>
    <row r="17" spans="1:16" ht="15">
      <c r="A17" s="12"/>
      <c r="B17" s="25">
        <v>335.15</v>
      </c>
      <c r="C17" s="20" t="s">
        <v>68</v>
      </c>
      <c r="D17" s="46">
        <v>636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636</v>
      </c>
      <c r="O17" s="47">
        <f t="shared" si="2"/>
        <v>0.34101876675603215</v>
      </c>
      <c r="P17" s="9"/>
    </row>
    <row r="18" spans="1:16" ht="15">
      <c r="A18" s="12"/>
      <c r="B18" s="25">
        <v>335.18</v>
      </c>
      <c r="C18" s="20" t="s">
        <v>69</v>
      </c>
      <c r="D18" s="46">
        <v>116586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116586</v>
      </c>
      <c r="O18" s="47">
        <f t="shared" si="2"/>
        <v>62.51260053619303</v>
      </c>
      <c r="P18" s="9"/>
    </row>
    <row r="19" spans="1:16" ht="15">
      <c r="A19" s="12"/>
      <c r="B19" s="25">
        <v>337.1</v>
      </c>
      <c r="C19" s="20" t="s">
        <v>61</v>
      </c>
      <c r="D19" s="46">
        <v>8511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8511</v>
      </c>
      <c r="O19" s="47">
        <f t="shared" si="2"/>
        <v>4.563538873994638</v>
      </c>
      <c r="P19" s="9"/>
    </row>
    <row r="20" spans="1:16" ht="15">
      <c r="A20" s="12"/>
      <c r="B20" s="25">
        <v>337.4</v>
      </c>
      <c r="C20" s="20" t="s">
        <v>70</v>
      </c>
      <c r="D20" s="46">
        <v>25013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25013</v>
      </c>
      <c r="O20" s="47">
        <f t="shared" si="2"/>
        <v>13.411796246648793</v>
      </c>
      <c r="P20" s="9"/>
    </row>
    <row r="21" spans="1:16" ht="15">
      <c r="A21" s="12"/>
      <c r="B21" s="25">
        <v>337.9</v>
      </c>
      <c r="C21" s="20" t="s">
        <v>22</v>
      </c>
      <c r="D21" s="46">
        <v>18661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18661</v>
      </c>
      <c r="O21" s="47">
        <f t="shared" si="2"/>
        <v>10.005898123324396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SUM(D23:D23)</f>
        <v>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1239884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1239884</v>
      </c>
      <c r="O22" s="45">
        <f t="shared" si="2"/>
        <v>664.8171581769437</v>
      </c>
      <c r="P22" s="10"/>
    </row>
    <row r="23" spans="1:16" ht="15">
      <c r="A23" s="12"/>
      <c r="B23" s="25">
        <v>343.4</v>
      </c>
      <c r="C23" s="20" t="s">
        <v>79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1239884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1239884</v>
      </c>
      <c r="O23" s="47">
        <f t="shared" si="2"/>
        <v>664.8171581769437</v>
      </c>
      <c r="P23" s="9"/>
    </row>
    <row r="24" spans="1:16" ht="15.75">
      <c r="A24" s="29" t="s">
        <v>29</v>
      </c>
      <c r="B24" s="30"/>
      <c r="C24" s="31"/>
      <c r="D24" s="32">
        <f aca="true" t="shared" si="6" ref="D24:M24">SUM(D25:D26)</f>
        <v>13983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13983</v>
      </c>
      <c r="O24" s="45">
        <f t="shared" si="2"/>
        <v>7.497587131367292</v>
      </c>
      <c r="P24" s="10"/>
    </row>
    <row r="25" spans="1:16" ht="15">
      <c r="A25" s="13"/>
      <c r="B25" s="39">
        <v>351.5</v>
      </c>
      <c r="C25" s="21" t="s">
        <v>71</v>
      </c>
      <c r="D25" s="46">
        <v>13483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13483</v>
      </c>
      <c r="O25" s="47">
        <f t="shared" si="2"/>
        <v>7.229490616621984</v>
      </c>
      <c r="P25" s="9"/>
    </row>
    <row r="26" spans="1:16" ht="15">
      <c r="A26" s="13"/>
      <c r="B26" s="39">
        <v>359</v>
      </c>
      <c r="C26" s="21" t="s">
        <v>52</v>
      </c>
      <c r="D26" s="46">
        <v>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500</v>
      </c>
      <c r="O26" s="47">
        <f t="shared" si="2"/>
        <v>0.2680965147453083</v>
      </c>
      <c r="P26" s="9"/>
    </row>
    <row r="27" spans="1:16" ht="15.75">
      <c r="A27" s="29" t="s">
        <v>3</v>
      </c>
      <c r="B27" s="30"/>
      <c r="C27" s="31"/>
      <c r="D27" s="32">
        <f aca="true" t="shared" si="7" ref="D27:M27">SUM(D28:D29)</f>
        <v>38762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61893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100655</v>
      </c>
      <c r="O27" s="45">
        <f t="shared" si="2"/>
        <v>53.970509383378015</v>
      </c>
      <c r="P27" s="10"/>
    </row>
    <row r="28" spans="1:16" ht="15">
      <c r="A28" s="12"/>
      <c r="B28" s="25">
        <v>361.1</v>
      </c>
      <c r="C28" s="20" t="s">
        <v>34</v>
      </c>
      <c r="D28" s="46">
        <v>1074</v>
      </c>
      <c r="E28" s="46">
        <v>0</v>
      </c>
      <c r="F28" s="46">
        <v>0</v>
      </c>
      <c r="G28" s="46">
        <v>0</v>
      </c>
      <c r="H28" s="46">
        <v>0</v>
      </c>
      <c r="I28" s="46">
        <v>751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1825</v>
      </c>
      <c r="O28" s="47">
        <f t="shared" si="2"/>
        <v>0.9785522788203753</v>
      </c>
      <c r="P28" s="9"/>
    </row>
    <row r="29" spans="1:16" ht="15">
      <c r="A29" s="12"/>
      <c r="B29" s="25">
        <v>369.9</v>
      </c>
      <c r="C29" s="20" t="s">
        <v>39</v>
      </c>
      <c r="D29" s="46">
        <v>37688</v>
      </c>
      <c r="E29" s="46">
        <v>0</v>
      </c>
      <c r="F29" s="46">
        <v>0</v>
      </c>
      <c r="G29" s="46">
        <v>0</v>
      </c>
      <c r="H29" s="46">
        <v>0</v>
      </c>
      <c r="I29" s="46">
        <v>61142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98830</v>
      </c>
      <c r="O29" s="47">
        <f t="shared" si="2"/>
        <v>52.99195710455764</v>
      </c>
      <c r="P29" s="9"/>
    </row>
    <row r="30" spans="1:16" ht="15.75">
      <c r="A30" s="29" t="s">
        <v>54</v>
      </c>
      <c r="B30" s="30"/>
      <c r="C30" s="31"/>
      <c r="D30" s="32">
        <f aca="true" t="shared" si="8" ref="D30:M30">SUM(D31:D31)</f>
        <v>275000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275000</v>
      </c>
      <c r="O30" s="45">
        <f t="shared" si="2"/>
        <v>147.45308310991956</v>
      </c>
      <c r="P30" s="9"/>
    </row>
    <row r="31" spans="1:16" ht="15.75" thickBot="1">
      <c r="A31" s="12"/>
      <c r="B31" s="25">
        <v>381</v>
      </c>
      <c r="C31" s="20" t="s">
        <v>62</v>
      </c>
      <c r="D31" s="46">
        <v>275000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275000</v>
      </c>
      <c r="O31" s="47">
        <f t="shared" si="2"/>
        <v>147.45308310991956</v>
      </c>
      <c r="P31" s="9"/>
    </row>
    <row r="32" spans="1:119" ht="16.5" thickBot="1">
      <c r="A32" s="14" t="s">
        <v>31</v>
      </c>
      <c r="B32" s="23"/>
      <c r="C32" s="22"/>
      <c r="D32" s="15">
        <f aca="true" t="shared" si="9" ref="D32:M32">SUM(D5,D9,D13,D22,D24,D27,D30)</f>
        <v>7974531</v>
      </c>
      <c r="E32" s="15">
        <f t="shared" si="9"/>
        <v>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1301777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9276308</v>
      </c>
      <c r="O32" s="38">
        <f t="shared" si="2"/>
        <v>4973.891689008043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80</v>
      </c>
      <c r="M34" s="48"/>
      <c r="N34" s="48"/>
      <c r="O34" s="43">
        <v>1865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40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41</v>
      </c>
      <c r="F4" s="34" t="s">
        <v>42</v>
      </c>
      <c r="G4" s="34" t="s">
        <v>43</v>
      </c>
      <c r="H4" s="34" t="s">
        <v>5</v>
      </c>
      <c r="I4" s="34" t="s">
        <v>6</v>
      </c>
      <c r="J4" s="35" t="s">
        <v>44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3241156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3">SUM(D5:M5)</f>
        <v>3241156</v>
      </c>
      <c r="O5" s="33">
        <f aca="true" t="shared" si="2" ref="O5:O33">(N5/O$35)</f>
        <v>1719.446153846154</v>
      </c>
      <c r="P5" s="6"/>
    </row>
    <row r="6" spans="1:16" ht="15">
      <c r="A6" s="12"/>
      <c r="B6" s="25">
        <v>311</v>
      </c>
      <c r="C6" s="20" t="s">
        <v>2</v>
      </c>
      <c r="D6" s="46">
        <v>3176022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3176022</v>
      </c>
      <c r="O6" s="47">
        <f t="shared" si="2"/>
        <v>1684.8923076923077</v>
      </c>
      <c r="P6" s="9"/>
    </row>
    <row r="7" spans="1:16" ht="15">
      <c r="A7" s="12"/>
      <c r="B7" s="25">
        <v>312.1</v>
      </c>
      <c r="C7" s="20" t="s">
        <v>10</v>
      </c>
      <c r="D7" s="46">
        <v>31847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31847</v>
      </c>
      <c r="O7" s="47">
        <f t="shared" si="2"/>
        <v>16.894960212201592</v>
      </c>
      <c r="P7" s="9"/>
    </row>
    <row r="8" spans="1:16" ht="15">
      <c r="A8" s="12"/>
      <c r="B8" s="25">
        <v>315</v>
      </c>
      <c r="C8" s="20" t="s">
        <v>65</v>
      </c>
      <c r="D8" s="46">
        <v>33287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33287</v>
      </c>
      <c r="O8" s="47">
        <f t="shared" si="2"/>
        <v>17.658885941644563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SUM(D10:D12)</f>
        <v>1055287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1055287</v>
      </c>
      <c r="O9" s="45">
        <f t="shared" si="2"/>
        <v>559.8339522546419</v>
      </c>
      <c r="P9" s="10"/>
    </row>
    <row r="10" spans="1:16" ht="15">
      <c r="A10" s="12"/>
      <c r="B10" s="25">
        <v>322</v>
      </c>
      <c r="C10" s="20" t="s">
        <v>0</v>
      </c>
      <c r="D10" s="46">
        <v>98239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98239</v>
      </c>
      <c r="O10" s="47">
        <f t="shared" si="2"/>
        <v>52.11618037135278</v>
      </c>
      <c r="P10" s="9"/>
    </row>
    <row r="11" spans="1:16" ht="15">
      <c r="A11" s="12"/>
      <c r="B11" s="25">
        <v>323.1</v>
      </c>
      <c r="C11" s="20" t="s">
        <v>13</v>
      </c>
      <c r="D11" s="46">
        <v>206694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206694</v>
      </c>
      <c r="O11" s="47">
        <f t="shared" si="2"/>
        <v>109.65198938992043</v>
      </c>
      <c r="P11" s="9"/>
    </row>
    <row r="12" spans="1:16" ht="15">
      <c r="A12" s="12"/>
      <c r="B12" s="25">
        <v>325.1</v>
      </c>
      <c r="C12" s="20" t="s">
        <v>58</v>
      </c>
      <c r="D12" s="46">
        <v>750354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750354</v>
      </c>
      <c r="O12" s="47">
        <f t="shared" si="2"/>
        <v>398.0657824933687</v>
      </c>
      <c r="P12" s="9"/>
    </row>
    <row r="13" spans="1:16" ht="15.75">
      <c r="A13" s="29" t="s">
        <v>14</v>
      </c>
      <c r="B13" s="30"/>
      <c r="C13" s="31"/>
      <c r="D13" s="32">
        <f aca="true" t="shared" si="4" ref="D13:M13">SUM(D14:D21)</f>
        <v>238320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238320</v>
      </c>
      <c r="O13" s="45">
        <f t="shared" si="2"/>
        <v>126.42970822281167</v>
      </c>
      <c r="P13" s="10"/>
    </row>
    <row r="14" spans="1:16" ht="15">
      <c r="A14" s="12"/>
      <c r="B14" s="25">
        <v>331.9</v>
      </c>
      <c r="C14" s="20" t="s">
        <v>66</v>
      </c>
      <c r="D14" s="46">
        <v>2185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2185</v>
      </c>
      <c r="O14" s="47">
        <f t="shared" si="2"/>
        <v>1.1591511936339522</v>
      </c>
      <c r="P14" s="9"/>
    </row>
    <row r="15" spans="1:16" ht="15">
      <c r="A15" s="12"/>
      <c r="B15" s="25">
        <v>334.1</v>
      </c>
      <c r="C15" s="20" t="s">
        <v>60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0.5305039787798409</v>
      </c>
      <c r="P15" s="9"/>
    </row>
    <row r="16" spans="1:16" ht="15">
      <c r="A16" s="12"/>
      <c r="B16" s="25">
        <v>335.12</v>
      </c>
      <c r="C16" s="20" t="s">
        <v>67</v>
      </c>
      <c r="D16" s="46">
        <v>37148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37148</v>
      </c>
      <c r="O16" s="47">
        <f t="shared" si="2"/>
        <v>19.70716180371353</v>
      </c>
      <c r="P16" s="9"/>
    </row>
    <row r="17" spans="1:16" ht="15">
      <c r="A17" s="12"/>
      <c r="B17" s="25">
        <v>335.15</v>
      </c>
      <c r="C17" s="20" t="s">
        <v>68</v>
      </c>
      <c r="D17" s="46">
        <v>636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636</v>
      </c>
      <c r="O17" s="47">
        <f t="shared" si="2"/>
        <v>0.3374005305039788</v>
      </c>
      <c r="P17" s="9"/>
    </row>
    <row r="18" spans="1:16" ht="15">
      <c r="A18" s="12"/>
      <c r="B18" s="25">
        <v>335.18</v>
      </c>
      <c r="C18" s="20" t="s">
        <v>69</v>
      </c>
      <c r="D18" s="46">
        <v>109390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109390</v>
      </c>
      <c r="O18" s="47">
        <f t="shared" si="2"/>
        <v>58.03183023872679</v>
      </c>
      <c r="P18" s="9"/>
    </row>
    <row r="19" spans="1:16" ht="15">
      <c r="A19" s="12"/>
      <c r="B19" s="25">
        <v>337.1</v>
      </c>
      <c r="C19" s="20" t="s">
        <v>61</v>
      </c>
      <c r="D19" s="46">
        <v>16291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16291</v>
      </c>
      <c r="O19" s="47">
        <f t="shared" si="2"/>
        <v>8.642440318302388</v>
      </c>
      <c r="P19" s="9"/>
    </row>
    <row r="20" spans="1:16" ht="15">
      <c r="A20" s="12"/>
      <c r="B20" s="25">
        <v>337.4</v>
      </c>
      <c r="C20" s="20" t="s">
        <v>70</v>
      </c>
      <c r="D20" s="46">
        <v>25013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25013</v>
      </c>
      <c r="O20" s="47">
        <f t="shared" si="2"/>
        <v>13.26949602122016</v>
      </c>
      <c r="P20" s="9"/>
    </row>
    <row r="21" spans="1:16" ht="15">
      <c r="A21" s="12"/>
      <c r="B21" s="25">
        <v>337.9</v>
      </c>
      <c r="C21" s="20" t="s">
        <v>22</v>
      </c>
      <c r="D21" s="46">
        <v>46657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46657</v>
      </c>
      <c r="O21" s="47">
        <f t="shared" si="2"/>
        <v>24.751724137931035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SUM(D23:D23)</f>
        <v>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1181752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1181752</v>
      </c>
      <c r="O22" s="45">
        <f t="shared" si="2"/>
        <v>626.9241379310345</v>
      </c>
      <c r="P22" s="10"/>
    </row>
    <row r="23" spans="1:16" ht="15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1181752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1181752</v>
      </c>
      <c r="O23" s="47">
        <f t="shared" si="2"/>
        <v>626.9241379310345</v>
      </c>
      <c r="P23" s="9"/>
    </row>
    <row r="24" spans="1:16" ht="15.75">
      <c r="A24" s="29" t="s">
        <v>29</v>
      </c>
      <c r="B24" s="30"/>
      <c r="C24" s="31"/>
      <c r="D24" s="32">
        <f aca="true" t="shared" si="6" ref="D24:M24">SUM(D25:D26)</f>
        <v>15088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15088</v>
      </c>
      <c r="O24" s="45">
        <f t="shared" si="2"/>
        <v>8.004244031830238</v>
      </c>
      <c r="P24" s="10"/>
    </row>
    <row r="25" spans="1:16" ht="15">
      <c r="A25" s="13"/>
      <c r="B25" s="39">
        <v>351.5</v>
      </c>
      <c r="C25" s="21" t="s">
        <v>71</v>
      </c>
      <c r="D25" s="46">
        <v>11873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11873</v>
      </c>
      <c r="O25" s="47">
        <f t="shared" si="2"/>
        <v>6.298673740053051</v>
      </c>
      <c r="P25" s="9"/>
    </row>
    <row r="26" spans="1:16" ht="15">
      <c r="A26" s="13"/>
      <c r="B26" s="39">
        <v>359</v>
      </c>
      <c r="C26" s="21" t="s">
        <v>52</v>
      </c>
      <c r="D26" s="46">
        <v>3215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3215</v>
      </c>
      <c r="O26" s="47">
        <f t="shared" si="2"/>
        <v>1.7055702917771882</v>
      </c>
      <c r="P26" s="9"/>
    </row>
    <row r="27" spans="1:16" ht="15.75">
      <c r="A27" s="29" t="s">
        <v>3</v>
      </c>
      <c r="B27" s="30"/>
      <c r="C27" s="31"/>
      <c r="D27" s="32">
        <f aca="true" t="shared" si="7" ref="D27:M27">SUM(D28:D30)</f>
        <v>64946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64666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129612</v>
      </c>
      <c r="O27" s="45">
        <f t="shared" si="2"/>
        <v>68.75968169761273</v>
      </c>
      <c r="P27" s="10"/>
    </row>
    <row r="28" spans="1:16" ht="15">
      <c r="A28" s="12"/>
      <c r="B28" s="25">
        <v>361.1</v>
      </c>
      <c r="C28" s="20" t="s">
        <v>34</v>
      </c>
      <c r="D28" s="46">
        <v>12385</v>
      </c>
      <c r="E28" s="46">
        <v>0</v>
      </c>
      <c r="F28" s="46">
        <v>0</v>
      </c>
      <c r="G28" s="46">
        <v>0</v>
      </c>
      <c r="H28" s="46">
        <v>0</v>
      </c>
      <c r="I28" s="46">
        <v>4085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16470</v>
      </c>
      <c r="O28" s="47">
        <f t="shared" si="2"/>
        <v>8.73740053050398</v>
      </c>
      <c r="P28" s="9"/>
    </row>
    <row r="29" spans="1:16" ht="15">
      <c r="A29" s="12"/>
      <c r="B29" s="25">
        <v>365</v>
      </c>
      <c r="C29" s="20" t="s">
        <v>72</v>
      </c>
      <c r="D29" s="46">
        <v>15000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15000</v>
      </c>
      <c r="O29" s="47">
        <f t="shared" si="2"/>
        <v>7.957559681697613</v>
      </c>
      <c r="P29" s="9"/>
    </row>
    <row r="30" spans="1:16" ht="15">
      <c r="A30" s="12"/>
      <c r="B30" s="25">
        <v>369.9</v>
      </c>
      <c r="C30" s="20" t="s">
        <v>39</v>
      </c>
      <c r="D30" s="46">
        <v>37561</v>
      </c>
      <c r="E30" s="46">
        <v>0</v>
      </c>
      <c r="F30" s="46">
        <v>0</v>
      </c>
      <c r="G30" s="46">
        <v>0</v>
      </c>
      <c r="H30" s="46">
        <v>0</v>
      </c>
      <c r="I30" s="46">
        <v>60581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98142</v>
      </c>
      <c r="O30" s="47">
        <f t="shared" si="2"/>
        <v>52.06472148541114</v>
      </c>
      <c r="P30" s="9"/>
    </row>
    <row r="31" spans="1:16" ht="15.75">
      <c r="A31" s="29" t="s">
        <v>54</v>
      </c>
      <c r="B31" s="30"/>
      <c r="C31" s="31"/>
      <c r="D31" s="32">
        <f aca="true" t="shared" si="8" ref="D31:M31">SUM(D32:D32)</f>
        <v>275000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275000</v>
      </c>
      <c r="O31" s="45">
        <f t="shared" si="2"/>
        <v>145.88859416445624</v>
      </c>
      <c r="P31" s="9"/>
    </row>
    <row r="32" spans="1:16" ht="15.75" thickBot="1">
      <c r="A32" s="12"/>
      <c r="B32" s="25">
        <v>381</v>
      </c>
      <c r="C32" s="20" t="s">
        <v>62</v>
      </c>
      <c r="D32" s="46">
        <v>275000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275000</v>
      </c>
      <c r="O32" s="47">
        <f t="shared" si="2"/>
        <v>145.88859416445624</v>
      </c>
      <c r="P32" s="9"/>
    </row>
    <row r="33" spans="1:119" ht="16.5" thickBot="1">
      <c r="A33" s="14" t="s">
        <v>31</v>
      </c>
      <c r="B33" s="23"/>
      <c r="C33" s="22"/>
      <c r="D33" s="15">
        <f aca="true" t="shared" si="9" ref="D33:M33">SUM(D5,D9,D13,D22,D24,D27,D31)</f>
        <v>4889797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1246418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6136215</v>
      </c>
      <c r="O33" s="38">
        <f t="shared" si="2"/>
        <v>3255.286472148541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73</v>
      </c>
      <c r="M35" s="48"/>
      <c r="N35" s="48"/>
      <c r="O35" s="43">
        <v>1885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2022-09-14T21:23:34Z</cp:lastPrinted>
  <dcterms:created xsi:type="dcterms:W3CDTF">2000-08-31T21:26:31Z</dcterms:created>
  <dcterms:modified xsi:type="dcterms:W3CDTF">2022-09-14T21:23:39Z</dcterms:modified>
  <cp:category/>
  <cp:version/>
  <cp:contentType/>
  <cp:contentStatus/>
</cp:coreProperties>
</file>