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'2008'!$A$1:$O$62</definedName>
    <definedName name="_xlnm.Print_Area" localSheetId="12">'2009'!$A$1:$O$70</definedName>
    <definedName name="_xlnm.Print_Area" localSheetId="11">'2010'!$A$1:$O$71</definedName>
    <definedName name="_xlnm.Print_Area" localSheetId="10">'2011'!$A$1:$O$76</definedName>
    <definedName name="_xlnm.Print_Area" localSheetId="9">'2012'!$A$1:$O$74</definedName>
    <definedName name="_xlnm.Print_Area" localSheetId="8">'2013'!$A$1:$O$71</definedName>
    <definedName name="_xlnm.Print_Area" localSheetId="7">'2014'!$A$1:$O$72</definedName>
    <definedName name="_xlnm.Print_Area" localSheetId="6">'2015'!$A$1:$O$72</definedName>
    <definedName name="_xlnm.Print_Area" localSheetId="5">'2016'!$A$1:$O$73</definedName>
    <definedName name="_xlnm.Print_Area" localSheetId="4">'2017'!$A$1:$O$75</definedName>
    <definedName name="_xlnm.Print_Area" localSheetId="3">'2018'!$A$1:$O$75</definedName>
    <definedName name="_xlnm.Print_Area" localSheetId="2">'2019'!$A$1:$O$76</definedName>
    <definedName name="_xlnm.Print_Area" localSheetId="1">'2020'!$A$1:$O$75</definedName>
    <definedName name="_xlnm.Print_Area" localSheetId="0">'2021'!$A$1:$P$75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<sst xmlns="http://schemas.openxmlformats.org/spreadsheetml/2006/main" count="1186" uniqueCount="165">
  <si>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</si>
  <si>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</si>
  <si>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</si>
  <si>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</si>
  <si>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</si>
  <si>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</si>
  <si>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</si>
  <si>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</si>
  <si>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</si>
  <si>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</si>
  <si>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</si>
  <si>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</si>
  <si>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</si>
  <si>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</si>
  <si>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</si>
  <si>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</si>
  <si>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</si>
  <si>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</si>
  <si>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</si>
  <si>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Sewer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</si>
  <si>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</si>
  <si>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</si>
  <si>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</si>
  <si>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</si>
  <si>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</si>
  <si>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Commercial - Transportation</t>
  </si>
  <si>
    <t>Impact Fees - Residential - Culture / Recreation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</si>
  <si>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</si>
  <si>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</si>
  <si>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</si>
  <si>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</si>
  <si>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Culture / Recreation</t>
  </si>
  <si>
    <t>Federal Grant - Other Federal Grants</t>
  </si>
  <si>
    <t>Federal Grant - Physical Environment - Sewer / Wastewater</t>
  </si>
  <si>
    <t>Federal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</si>
  <si>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</si>
  <si>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</si>
  <si>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</si>
  <si>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</si>
  <si>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Physical Environment</t>
  </si>
  <si>
    <t>Grants from Other Local Units - Human Services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</si>
  <si>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</si>
  <si>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</si>
  <si>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</si>
  <si>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</si>
  <si>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</si>
  <si>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</si>
  <si>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</si>
  <si>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</si>
  <si>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</si>
  <si>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</si>
  <si>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</si>
  <si>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</si>
  <si>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Physical Environment - Electric Utility</t>
  </si>
  <si>
    <t>Physical Environment - Garbage / Solid Waste</t>
  </si>
  <si>
    <t>Physical Environment - Water / Sewer Combination Utility</t>
  </si>
  <si>
    <t>Physical Environment - Conservation and Resource Management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</si>
  <si>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</si>
  <si>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</si>
  <si>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</si>
  <si>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</si>
  <si>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</si>
  <si>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</si>
  <si>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</si>
  <si>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</si>
  <si>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</si>
  <si>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</si>
  <si>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</si>
  <si>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</si>
  <si>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</si>
  <si>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</si>
  <si>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</si>
  <si>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</si>
  <si>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</si>
  <si>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</si>
  <si>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</si>
  <si>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</si>
  <si>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</si>
  <si>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</si>
  <si>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</si>
  <si>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Homestead Revenues Reported by Account Code and Fund Type</t>
  </si>
  <si>
    <t>Local Fiscal Year Ended September 30, 2010</t>
  </si>
  <si>
    <t>Fire Insurance Premium Tax for Firefighters' Pension</t>
  </si>
  <si>
    <t>Federal Grant - Physical Environment - Electric Supply System</t>
  </si>
  <si>
    <t>Federal Grant - Transportation - Other Transportation</t>
  </si>
  <si>
    <t>State Grant - Public Safety</t>
  </si>
  <si>
    <t>State Grant - Physical Environment - Garbage / Solid Waste</t>
  </si>
  <si>
    <t>Physical Environment - Water Utility</t>
  </si>
  <si>
    <t>Physical Environment - Sewer / Wastewater Utility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</si>
  <si>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</si>
  <si>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</si>
  <si>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</si>
  <si>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Second Local Option Fuel Tax (1 to 5 Cents)</t>
  </si>
  <si>
    <t>Other Permits, Fees, and Special Assessments</t>
  </si>
  <si>
    <t>Federal Grant - Human Services - Public Assistance</t>
  </si>
  <si>
    <t>State Grant - Physical Environment - Stormwater Management</t>
  </si>
  <si>
    <t>State Grant - Physical Environment - Other Physical Environment</t>
  </si>
  <si>
    <t>General Gov't (Not Court-Related) - Administrative Service Fees</t>
  </si>
  <si>
    <t>General Gov't (Not Court-Related) - Other General Gov't Charges and Fees</t>
  </si>
  <si>
    <t>Federal Fines and Forfeits</t>
  </si>
  <si>
    <t>State Fines and Forfeits</t>
  </si>
  <si>
    <t>Proprietary Non-Operating Sources - Capital Contributions from Federal Government</t>
  </si>
  <si>
    <t>2011 Municipal Population:</t>
  </si>
  <si>
    <t>Local Fiscal Year Ended September 30, 2012</t>
  </si>
  <si>
    <t>Impact Fees - Residential - Transportation</t>
  </si>
  <si>
    <t>State Grant - Transportation - Other Transportation</t>
  </si>
  <si>
    <t>Grants from Other Local Units - Transportation</t>
  </si>
  <si>
    <t>Contributions from Enterprise Operations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</si>
  <si>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</si>
  <si>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</si>
  <si>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</si>
  <si>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</si>
  <si>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</si>
  <si>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</si>
  <si>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</si>
  <si>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</si>
  <si>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</si>
  <si>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</si>
  <si>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Proprietary Non-Operating - Capital Contributions from Other Public Source</t>
  </si>
  <si>
    <t>Proprietary Non-Operating - Other Non-Operating Sources</t>
  </si>
  <si>
    <t>2013 Municipal Population:</t>
  </si>
  <si>
    <t>Local Fiscal Year Ended September 30, 2008</t>
  </si>
  <si>
    <t>Utility Service Tax - Gas</t>
  </si>
  <si>
    <t>Permits and Franchise Fees</t>
  </si>
  <si>
    <t>Impact Fees - Public Safety</t>
  </si>
  <si>
    <t>Impact Fees - Physical Environment</t>
  </si>
  <si>
    <t>Impact Fees - Culture / Recreation</t>
  </si>
  <si>
    <t>Disposition of Fixed Assets</t>
  </si>
  <si>
    <t>2008 Municipal Population:</t>
  </si>
  <si>
    <t>Local Fiscal Year Ended September 30, 2014</t>
  </si>
  <si>
    <t>General Government - Administrative Service Fees</t>
  </si>
  <si>
    <t>Sales - Disposition of Fixed Assets</t>
  </si>
  <si>
    <t>Proceeds - Installment Purchases and Capital Lease Proceeds</t>
  </si>
  <si>
    <t>Proceeds - Debt Proceeds</t>
  </si>
  <si>
    <t>2014 Municipal Population:</t>
  </si>
  <si>
    <t>Local Fiscal Year Ended September 30, 2015</t>
  </si>
  <si>
    <t>State Shared Revenues - General Government - Alcoholic Beverage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</si>
  <si>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</si>
  <si>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</si>
  <si>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</si>
  <si>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</si>
  <si>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</si>
  <si>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</si>
  <si>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</si>
  <si>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</si>
  <si>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</si>
  <si>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</si>
  <si>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</si>
  <si>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</si>
  <si>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</si>
  <si>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</si>
  <si>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</si>
  <si>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</si>
  <si>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</si>
  <si>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</si>
  <si>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</si>
  <si>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</si>
  <si>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</si>
  <si>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</si>
  <si>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</si>
  <si>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</si>
  <si>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</si>
  <si>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</si>
  <si>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Fines - Library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</si>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</sst>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152</v>
      </c>
      <c r="N4" s="35" t="s">
        <v>9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154</v>
      </c>
      <c r="B5" s="26"/>
      <c r="C5" s="26"/>
      <c r="D5" s="27">
        <f>SUM(D6:D15)</f>
        <v>24192407</v>
      </c>
      <c r="E5" s="27">
        <f>SUM(E6:E15)</f>
        <v>0</v>
      </c>
      <c r="F5" s="27">
        <f>SUM(F6:F15)</f>
        <v>1497250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25689657</v>
      </c>
      <c r="P5" s="33">
        <f>(O5/P$73)</f>
        <v>316.7261373443472</v>
      </c>
      <c r="Q5" s="6"/>
    </row>
    <row r="6" spans="1:17" ht="15">
      <c r="A6" s="12"/>
      <c r="B6" s="25">
        <v>311</v>
      </c>
      <c r="C6" s="20" t="s">
        <v>2</v>
      </c>
      <c r="D6" s="46">
        <v>18472002</v>
      </c>
      <c r="E6" s="46">
        <v>0</v>
      </c>
      <c r="F6" s="46">
        <v>1497250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19969252</v>
      </c>
      <c r="P6" s="47">
        <f>(O6/P$73)</f>
        <v>246.1996301319196</v>
      </c>
      <c r="Q6" s="9"/>
    </row>
    <row r="7" spans="1:17" ht="15">
      <c r="A7" s="12"/>
      <c r="B7" s="25">
        <v>312.41</v>
      </c>
      <c r="C7" s="20" t="s">
        <v>155</v>
      </c>
      <c r="D7" s="46">
        <v>881787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881787</v>
      </c>
      <c r="P7" s="47">
        <f>(O7/P$73)</f>
        <v>10.871495499938355</v>
      </c>
      <c r="Q7" s="9"/>
    </row>
    <row r="8" spans="1:17" ht="15">
      <c r="A8" s="12"/>
      <c r="B8" s="25">
        <v>312.43</v>
      </c>
      <c r="C8" s="20" t="s">
        <v>156</v>
      </c>
      <c r="D8" s="46">
        <v>334744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334744</v>
      </c>
      <c r="P8" s="47">
        <f>(O8/P$73)</f>
        <v>4.1270373566761185</v>
      </c>
      <c r="Q8" s="9"/>
    </row>
    <row r="9" spans="1:17" ht="15">
      <c r="A9" s="12"/>
      <c r="B9" s="25">
        <v>312.51</v>
      </c>
      <c r="C9" s="20" t="s">
        <v>77</v>
      </c>
      <c r="D9" s="46">
        <v>251963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251963</v>
      </c>
      <c r="P9" s="47">
        <f>(O9/P$73)</f>
        <v>3.106435704598693</v>
      </c>
      <c r="Q9" s="9"/>
    </row>
    <row r="10" spans="1:17" ht="15">
      <c r="A10" s="12"/>
      <c r="B10" s="25">
        <v>312.52</v>
      </c>
      <c r="C10" s="20" t="s">
        <v>110</v>
      </c>
      <c r="D10" s="46">
        <v>677154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677154</v>
      </c>
      <c r="P10" s="47">
        <f>(O10/P$73)</f>
        <v>8.348588336826532</v>
      </c>
      <c r="Q10" s="9"/>
    </row>
    <row r="11" spans="1:17" ht="15">
      <c r="A11" s="12"/>
      <c r="B11" s="25">
        <v>314.1</v>
      </c>
      <c r="C11" s="20" t="s">
        <v>11</v>
      </c>
      <c r="D11" s="46">
        <v>1193295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1193295</v>
      </c>
      <c r="P11" s="47">
        <f>(O11/P$73)</f>
        <v>14.71205769942054</v>
      </c>
      <c r="Q11" s="9"/>
    </row>
    <row r="12" spans="1:17" ht="15">
      <c r="A12" s="12"/>
      <c r="B12" s="25">
        <v>314.3</v>
      </c>
      <c r="C12" s="20" t="s">
        <v>12</v>
      </c>
      <c r="D12" s="46">
        <v>170963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170963</v>
      </c>
      <c r="P12" s="47">
        <f>(O12/P$73)</f>
        <v>2.1077918875601034</v>
      </c>
      <c r="Q12" s="9"/>
    </row>
    <row r="13" spans="1:17" ht="15">
      <c r="A13" s="12"/>
      <c r="B13" s="25">
        <v>314.8</v>
      </c>
      <c r="C13" s="20" t="s">
        <v>13</v>
      </c>
      <c r="D13" s="46">
        <v>201792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201792</v>
      </c>
      <c r="P13" s="47">
        <f>(O13/P$73)</f>
        <v>2.4878806558993958</v>
      </c>
      <c r="Q13" s="9"/>
    </row>
    <row r="14" spans="1:17" ht="15">
      <c r="A14" s="12"/>
      <c r="B14" s="25">
        <v>315.2</v>
      </c>
      <c r="C14" s="20" t="s">
        <v>157</v>
      </c>
      <c r="D14" s="46">
        <v>1598216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1598216</v>
      </c>
      <c r="P14" s="47">
        <f>(O14/P$73)</f>
        <v>19.704302798668476</v>
      </c>
      <c r="Q14" s="9"/>
    </row>
    <row r="15" spans="1:17" ht="15">
      <c r="A15" s="12"/>
      <c r="B15" s="25">
        <v>316</v>
      </c>
      <c r="C15" s="20" t="s">
        <v>112</v>
      </c>
      <c r="D15" s="46">
        <v>410491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410491</v>
      </c>
      <c r="P15" s="47">
        <f>(O15/P$73)</f>
        <v>5.060917272839354</v>
      </c>
      <c r="Q15" s="9"/>
    </row>
    <row r="16" spans="1:17" ht="15.75">
      <c r="A16" s="29" t="s">
        <v>16</v>
      </c>
      <c r="B16" s="30"/>
      <c r="C16" s="31"/>
      <c r="D16" s="32">
        <f>SUM(D17:D27)</f>
        <v>7099095</v>
      </c>
      <c r="E16" s="32">
        <f>SUM(E17:E27)</f>
        <v>1784668</v>
      </c>
      <c r="F16" s="32">
        <f>SUM(F17:F27)</f>
        <v>0</v>
      </c>
      <c r="G16" s="32">
        <f>SUM(G17:G27)</f>
        <v>0</v>
      </c>
      <c r="H16" s="32">
        <f>SUM(H17:H27)</f>
        <v>0</v>
      </c>
      <c r="I16" s="32">
        <f>SUM(I17:I27)</f>
        <v>0</v>
      </c>
      <c r="J16" s="32">
        <f>SUM(J17:J27)</f>
        <v>0</v>
      </c>
      <c r="K16" s="32">
        <f>SUM(K17:K27)</f>
        <v>0</v>
      </c>
      <c r="L16" s="32">
        <f>SUM(L17:L27)</f>
        <v>0</v>
      </c>
      <c r="M16" s="32">
        <f>SUM(M17:M27)</f>
        <v>0</v>
      </c>
      <c r="N16" s="32">
        <f>SUM(N17:N27)</f>
        <v>0</v>
      </c>
      <c r="O16" s="44">
        <f>SUM(D16:N16)</f>
        <v>8883763</v>
      </c>
      <c r="P16" s="45">
        <f>(O16/P$73)</f>
        <v>109.52734558007644</v>
      </c>
      <c r="Q16" s="10"/>
    </row>
    <row r="17" spans="1:17" ht="15">
      <c r="A17" s="12"/>
      <c r="B17" s="25">
        <v>322</v>
      </c>
      <c r="C17" s="20" t="s">
        <v>158</v>
      </c>
      <c r="D17" s="46">
        <v>2489258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2489258</v>
      </c>
      <c r="P17" s="47">
        <f>(O17/P$73)</f>
        <v>30.6899026014055</v>
      </c>
      <c r="Q17" s="9"/>
    </row>
    <row r="18" spans="1:17" ht="15">
      <c r="A18" s="12"/>
      <c r="B18" s="25">
        <v>323.1</v>
      </c>
      <c r="C18" s="20" t="s">
        <v>17</v>
      </c>
      <c r="D18" s="46">
        <v>2643178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1" ref="O18:O27">SUM(D18:N18)</f>
        <v>2643178</v>
      </c>
      <c r="P18" s="47">
        <f>(O18/P$73)</f>
        <v>32.58757243249907</v>
      </c>
      <c r="Q18" s="9"/>
    </row>
    <row r="19" spans="1:17" ht="15">
      <c r="A19" s="12"/>
      <c r="B19" s="25">
        <v>323.3</v>
      </c>
      <c r="C19" s="20" t="s">
        <v>18</v>
      </c>
      <c r="D19" s="46">
        <v>418774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418774</v>
      </c>
      <c r="P19" s="47">
        <f>(O19/P$73)</f>
        <v>5.163037849833559</v>
      </c>
      <c r="Q19" s="9"/>
    </row>
    <row r="20" spans="1:17" ht="15">
      <c r="A20" s="12"/>
      <c r="B20" s="25">
        <v>323.6</v>
      </c>
      <c r="C20" s="20" t="s">
        <v>19</v>
      </c>
      <c r="D20" s="46">
        <v>847279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847279</v>
      </c>
      <c r="P20" s="47">
        <f>(O20/P$73)</f>
        <v>10.446048576007891</v>
      </c>
      <c r="Q20" s="9"/>
    </row>
    <row r="21" spans="1:17" ht="15">
      <c r="A21" s="12"/>
      <c r="B21" s="25">
        <v>323.7</v>
      </c>
      <c r="C21" s="20" t="s">
        <v>20</v>
      </c>
      <c r="D21" s="46">
        <v>700606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700606</v>
      </c>
      <c r="P21" s="47">
        <f>(O21/P$73)</f>
        <v>8.637726544199236</v>
      </c>
      <c r="Q21" s="9"/>
    </row>
    <row r="22" spans="1:17" ht="15">
      <c r="A22" s="12"/>
      <c r="B22" s="25">
        <v>324.11</v>
      </c>
      <c r="C22" s="20" t="s">
        <v>21</v>
      </c>
      <c r="D22" s="46">
        <v>0</v>
      </c>
      <c r="E22" s="46">
        <v>502537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502537</v>
      </c>
      <c r="P22" s="47">
        <f>(O22/P$73)</f>
        <v>6.195746517075577</v>
      </c>
      <c r="Q22" s="9"/>
    </row>
    <row r="23" spans="1:17" ht="15">
      <c r="A23" s="12"/>
      <c r="B23" s="25">
        <v>324.12</v>
      </c>
      <c r="C23" s="20" t="s">
        <v>22</v>
      </c>
      <c r="D23" s="46">
        <v>0</v>
      </c>
      <c r="E23" s="46">
        <v>63011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63011</v>
      </c>
      <c r="P23" s="47">
        <f>(O23/P$73)</f>
        <v>0.776858587103933</v>
      </c>
      <c r="Q23" s="9"/>
    </row>
    <row r="24" spans="1:17" ht="15">
      <c r="A24" s="12"/>
      <c r="B24" s="25">
        <v>324.31</v>
      </c>
      <c r="C24" s="20" t="s">
        <v>104</v>
      </c>
      <c r="D24" s="46">
        <v>0</v>
      </c>
      <c r="E24" s="46">
        <v>103186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103186</v>
      </c>
      <c r="P24" s="47">
        <f>(O24/P$73)</f>
        <v>1.2721735914190606</v>
      </c>
      <c r="Q24" s="9"/>
    </row>
    <row r="25" spans="1:17" ht="15">
      <c r="A25" s="12"/>
      <c r="B25" s="25">
        <v>324.32</v>
      </c>
      <c r="C25" s="20" t="s">
        <v>25</v>
      </c>
      <c r="D25" s="46">
        <v>0</v>
      </c>
      <c r="E25" s="46">
        <v>16582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16582</v>
      </c>
      <c r="P25" s="47">
        <f>(O25/P$73)</f>
        <v>0.20443841696461595</v>
      </c>
      <c r="Q25" s="9"/>
    </row>
    <row r="26" spans="1:17" ht="15">
      <c r="A26" s="12"/>
      <c r="B26" s="25">
        <v>324.61</v>
      </c>
      <c r="C26" s="20" t="s">
        <v>26</v>
      </c>
      <c r="D26" s="46">
        <v>0</v>
      </c>
      <c r="E26" s="46">
        <v>718734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718734</v>
      </c>
      <c r="P26" s="47">
        <f>(O26/P$73)</f>
        <v>8.861225496239674</v>
      </c>
      <c r="Q26" s="9"/>
    </row>
    <row r="27" spans="1:17" ht="15">
      <c r="A27" s="12"/>
      <c r="B27" s="25">
        <v>329.5</v>
      </c>
      <c r="C27" s="20" t="s">
        <v>159</v>
      </c>
      <c r="D27" s="46">
        <v>0</v>
      </c>
      <c r="E27" s="46">
        <v>380618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380618</v>
      </c>
      <c r="P27" s="47">
        <f>(O27/P$73)</f>
        <v>4.6926149673283195</v>
      </c>
      <c r="Q27" s="9"/>
    </row>
    <row r="28" spans="1:17" ht="15.75">
      <c r="A28" s="29" t="s">
        <v>160</v>
      </c>
      <c r="B28" s="30"/>
      <c r="C28" s="31"/>
      <c r="D28" s="32">
        <f>SUM(D29:D45)</f>
        <v>13237902</v>
      </c>
      <c r="E28" s="32">
        <f>SUM(E29:E45)</f>
        <v>8076685</v>
      </c>
      <c r="F28" s="32">
        <f>SUM(F29:F45)</f>
        <v>0</v>
      </c>
      <c r="G28" s="32">
        <f>SUM(G29:G45)</f>
        <v>3362619</v>
      </c>
      <c r="H28" s="32">
        <f>SUM(H29:H45)</f>
        <v>0</v>
      </c>
      <c r="I28" s="32">
        <f>SUM(I29:I45)</f>
        <v>0</v>
      </c>
      <c r="J28" s="32">
        <f>SUM(J29:J45)</f>
        <v>0</v>
      </c>
      <c r="K28" s="32">
        <f>SUM(K29:K45)</f>
        <v>0</v>
      </c>
      <c r="L28" s="32">
        <f>SUM(L29:L45)</f>
        <v>0</v>
      </c>
      <c r="M28" s="32">
        <f>SUM(M29:M45)</f>
        <v>0</v>
      </c>
      <c r="N28" s="32">
        <f>SUM(N29:N45)</f>
        <v>0</v>
      </c>
      <c r="O28" s="44">
        <f>SUM(D28:N28)</f>
        <v>24677206</v>
      </c>
      <c r="P28" s="45">
        <f>(O28/P$73)</f>
        <v>304.24369374922946</v>
      </c>
      <c r="Q28" s="10"/>
    </row>
    <row r="29" spans="1:17" ht="15">
      <c r="A29" s="12"/>
      <c r="B29" s="25">
        <v>331.1</v>
      </c>
      <c r="C29" s="20" t="s">
        <v>28</v>
      </c>
      <c r="D29" s="46">
        <v>921348</v>
      </c>
      <c r="E29" s="46">
        <v>1055068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1976416</v>
      </c>
      <c r="P29" s="47">
        <f>(O29/P$73)</f>
        <v>24.36710639871779</v>
      </c>
      <c r="Q29" s="9"/>
    </row>
    <row r="30" spans="1:17" ht="15">
      <c r="A30" s="12"/>
      <c r="B30" s="25">
        <v>331.2</v>
      </c>
      <c r="C30" s="20" t="s">
        <v>29</v>
      </c>
      <c r="D30" s="46">
        <v>0</v>
      </c>
      <c r="E30" s="46">
        <v>341136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341136</v>
      </c>
      <c r="P30" s="47">
        <f>(O30/P$73)</f>
        <v>4.205843915670077</v>
      </c>
      <c r="Q30" s="9"/>
    </row>
    <row r="31" spans="1:17" ht="15">
      <c r="A31" s="12"/>
      <c r="B31" s="25">
        <v>331.32</v>
      </c>
      <c r="C31" s="20" t="s">
        <v>83</v>
      </c>
      <c r="D31" s="46">
        <v>0</v>
      </c>
      <c r="E31" s="46">
        <v>70170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41">SUM(D31:N31)</f>
        <v>70170</v>
      </c>
      <c r="P31" s="47">
        <f>(O31/P$73)</f>
        <v>0.8651214400197264</v>
      </c>
      <c r="Q31" s="9"/>
    </row>
    <row r="32" spans="1:17" ht="15">
      <c r="A32" s="12"/>
      <c r="B32" s="25">
        <v>331.69</v>
      </c>
      <c r="C32" s="20" t="s">
        <v>34</v>
      </c>
      <c r="D32" s="46">
        <v>0</v>
      </c>
      <c r="E32" s="46">
        <v>16415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16415</v>
      </c>
      <c r="P32" s="47">
        <f>(O32/P$73)</f>
        <v>0.20237948465047467</v>
      </c>
      <c r="Q32" s="9"/>
    </row>
    <row r="33" spans="1:17" ht="15">
      <c r="A33" s="12"/>
      <c r="B33" s="25">
        <v>331.9</v>
      </c>
      <c r="C33" s="20" t="s">
        <v>32</v>
      </c>
      <c r="D33" s="46">
        <v>0</v>
      </c>
      <c r="E33" s="46">
        <v>1265744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1265744</v>
      </c>
      <c r="P33" s="47">
        <f>(O33/P$73)</f>
        <v>15.605276784613487</v>
      </c>
      <c r="Q33" s="9"/>
    </row>
    <row r="34" spans="1:17" ht="15">
      <c r="A34" s="12"/>
      <c r="B34" s="25">
        <v>334.1</v>
      </c>
      <c r="C34" s="20" t="s">
        <v>145</v>
      </c>
      <c r="D34" s="46">
        <v>0</v>
      </c>
      <c r="E34" s="46">
        <v>10964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10964</v>
      </c>
      <c r="P34" s="47">
        <f>(O34/P$73)</f>
        <v>0.13517445444458143</v>
      </c>
      <c r="Q34" s="9"/>
    </row>
    <row r="35" spans="1:17" ht="15">
      <c r="A35" s="12"/>
      <c r="B35" s="25">
        <v>334.2</v>
      </c>
      <c r="C35" s="20" t="s">
        <v>85</v>
      </c>
      <c r="D35" s="46">
        <v>0</v>
      </c>
      <c r="E35" s="46">
        <v>144755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144755</v>
      </c>
      <c r="P35" s="47">
        <f>(O35/P$73)</f>
        <v>1.7846751325360621</v>
      </c>
      <c r="Q35" s="9"/>
    </row>
    <row r="36" spans="1:17" ht="15">
      <c r="A36" s="12"/>
      <c r="B36" s="25">
        <v>334.35</v>
      </c>
      <c r="C36" s="20" t="s">
        <v>148</v>
      </c>
      <c r="D36" s="46">
        <v>0</v>
      </c>
      <c r="E36" s="46">
        <v>27110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27110</v>
      </c>
      <c r="P36" s="47">
        <f>(O36/P$73)</f>
        <v>0.33423745530760696</v>
      </c>
      <c r="Q36" s="9"/>
    </row>
    <row r="37" spans="1:17" ht="15">
      <c r="A37" s="12"/>
      <c r="B37" s="25">
        <v>334.7</v>
      </c>
      <c r="C37" s="20" t="s">
        <v>35</v>
      </c>
      <c r="D37" s="46">
        <v>0</v>
      </c>
      <c r="E37" s="46">
        <v>425326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425326</v>
      </c>
      <c r="P37" s="47">
        <f>(O37/P$73)</f>
        <v>5.24381703858957</v>
      </c>
      <c r="Q37" s="9"/>
    </row>
    <row r="38" spans="1:17" ht="15">
      <c r="A38" s="12"/>
      <c r="B38" s="25">
        <v>335.125</v>
      </c>
      <c r="C38" s="20" t="s">
        <v>161</v>
      </c>
      <c r="D38" s="46">
        <v>3524005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3524005</v>
      </c>
      <c r="P38" s="47">
        <f>(O38/P$73)</f>
        <v>43.44723215386512</v>
      </c>
      <c r="Q38" s="9"/>
    </row>
    <row r="39" spans="1:17" ht="15">
      <c r="A39" s="12"/>
      <c r="B39" s="25">
        <v>335.14</v>
      </c>
      <c r="C39" s="20" t="s">
        <v>114</v>
      </c>
      <c r="D39" s="46">
        <v>38735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38735</v>
      </c>
      <c r="P39" s="47">
        <f>(O39/P$73)</f>
        <v>0.47756133645666377</v>
      </c>
      <c r="Q39" s="9"/>
    </row>
    <row r="40" spans="1:17" ht="15">
      <c r="A40" s="12"/>
      <c r="B40" s="25">
        <v>335.15</v>
      </c>
      <c r="C40" s="20" t="s">
        <v>136</v>
      </c>
      <c r="D40" s="46">
        <v>30817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30817</v>
      </c>
      <c r="P40" s="47">
        <f>(O40/P$73)</f>
        <v>0.37994082110713845</v>
      </c>
      <c r="Q40" s="9"/>
    </row>
    <row r="41" spans="1:17" ht="15">
      <c r="A41" s="12"/>
      <c r="B41" s="25">
        <v>335.18</v>
      </c>
      <c r="C41" s="20" t="s">
        <v>162</v>
      </c>
      <c r="D41" s="46">
        <v>6364097</v>
      </c>
      <c r="E41" s="46">
        <v>0</v>
      </c>
      <c r="F41" s="46">
        <v>0</v>
      </c>
      <c r="G41" s="46">
        <v>3362619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9726716</v>
      </c>
      <c r="P41" s="47">
        <f>(O41/P$73)</f>
        <v>119.92005917889286</v>
      </c>
      <c r="Q41" s="9"/>
    </row>
    <row r="42" spans="1:17" ht="15">
      <c r="A42" s="12"/>
      <c r="B42" s="25">
        <v>337.6</v>
      </c>
      <c r="C42" s="20" t="s">
        <v>40</v>
      </c>
      <c r="D42" s="46">
        <v>0</v>
      </c>
      <c r="E42" s="46">
        <v>772496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772496</v>
      </c>
      <c r="P42" s="47">
        <f>(O42/P$73)</f>
        <v>9.524053754161017</v>
      </c>
      <c r="Q42" s="9"/>
    </row>
    <row r="43" spans="1:17" ht="15">
      <c r="A43" s="12"/>
      <c r="B43" s="25">
        <v>337.7</v>
      </c>
      <c r="C43" s="20" t="s">
        <v>41</v>
      </c>
      <c r="D43" s="46">
        <v>0</v>
      </c>
      <c r="E43" s="46">
        <v>30448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30448</v>
      </c>
      <c r="P43" s="47">
        <f>(O43/P$73)</f>
        <v>0.3753914437184071</v>
      </c>
      <c r="Q43" s="9"/>
    </row>
    <row r="44" spans="1:17" ht="15">
      <c r="A44" s="12"/>
      <c r="B44" s="25">
        <v>338</v>
      </c>
      <c r="C44" s="20" t="s">
        <v>42</v>
      </c>
      <c r="D44" s="46">
        <v>104220</v>
      </c>
      <c r="E44" s="46">
        <v>3917053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4021273</v>
      </c>
      <c r="P44" s="47">
        <f>(O44/P$73)</f>
        <v>49.578017507089136</v>
      </c>
      <c r="Q44" s="9"/>
    </row>
    <row r="45" spans="1:17" ht="15">
      <c r="A45" s="12"/>
      <c r="B45" s="25">
        <v>339</v>
      </c>
      <c r="C45" s="20" t="s">
        <v>43</v>
      </c>
      <c r="D45" s="46">
        <v>2254680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2254680</v>
      </c>
      <c r="P45" s="47">
        <f>(O45/P$73)</f>
        <v>27.797805449389717</v>
      </c>
      <c r="Q45" s="9"/>
    </row>
    <row r="46" spans="1:17" ht="15.75">
      <c r="A46" s="29" t="s">
        <v>48</v>
      </c>
      <c r="B46" s="30"/>
      <c r="C46" s="31"/>
      <c r="D46" s="32">
        <f>SUM(D47:D54)</f>
        <v>1303963</v>
      </c>
      <c r="E46" s="32">
        <f>SUM(E47:E54)</f>
        <v>0</v>
      </c>
      <c r="F46" s="32">
        <f>SUM(F47:F54)</f>
        <v>0</v>
      </c>
      <c r="G46" s="32">
        <f>SUM(G47:G54)</f>
        <v>0</v>
      </c>
      <c r="H46" s="32">
        <f>SUM(H47:H54)</f>
        <v>0</v>
      </c>
      <c r="I46" s="32">
        <f>SUM(I47:I54)</f>
        <v>87934739</v>
      </c>
      <c r="J46" s="32">
        <f>SUM(J47:J54)</f>
        <v>18363922</v>
      </c>
      <c r="K46" s="32">
        <f>SUM(K47:K54)</f>
        <v>0</v>
      </c>
      <c r="L46" s="32">
        <f>SUM(L47:L54)</f>
        <v>0</v>
      </c>
      <c r="M46" s="32">
        <f>SUM(M47:M54)</f>
        <v>0</v>
      </c>
      <c r="N46" s="32">
        <f>SUM(N47:N54)</f>
        <v>0</v>
      </c>
      <c r="O46" s="32">
        <f>SUM(D46:N46)</f>
        <v>107602624</v>
      </c>
      <c r="P46" s="45">
        <f>(O46/P$73)</f>
        <v>1326.625866107755</v>
      </c>
      <c r="Q46" s="10"/>
    </row>
    <row r="47" spans="1:17" ht="15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18363922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3" ref="O47:O54">SUM(D47:N47)</f>
        <v>18363922</v>
      </c>
      <c r="P47" s="47">
        <f>(O47/P$73)</f>
        <v>226.40761928245593</v>
      </c>
      <c r="Q47" s="9"/>
    </row>
    <row r="48" spans="1:17" ht="15">
      <c r="A48" s="12"/>
      <c r="B48" s="25">
        <v>341.9</v>
      </c>
      <c r="C48" s="20" t="s">
        <v>117</v>
      </c>
      <c r="D48" s="46">
        <v>1140859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1140859</v>
      </c>
      <c r="P48" s="47">
        <f>(O48/P$73)</f>
        <v>14.0655776106522</v>
      </c>
      <c r="Q48" s="9"/>
    </row>
    <row r="49" spans="1:17" ht="15">
      <c r="A49" s="12"/>
      <c r="B49" s="25">
        <v>342.1</v>
      </c>
      <c r="C49" s="20" t="s">
        <v>52</v>
      </c>
      <c r="D49" s="46">
        <v>29941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29941</v>
      </c>
      <c r="P49" s="47">
        <f>(O49/P$73)</f>
        <v>0.3691406731599063</v>
      </c>
      <c r="Q49" s="9"/>
    </row>
    <row r="50" spans="1:17" ht="15">
      <c r="A50" s="12"/>
      <c r="B50" s="25">
        <v>343.1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53841558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53841558</v>
      </c>
      <c r="P50" s="47">
        <f>(O50/P$73)</f>
        <v>663.8091234126495</v>
      </c>
      <c r="Q50" s="9"/>
    </row>
    <row r="51" spans="1:17" ht="15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12802595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12802595</v>
      </c>
      <c r="P51" s="47">
        <f>(O51/P$73)</f>
        <v>157.84237455307607</v>
      </c>
      <c r="Q51" s="9"/>
    </row>
    <row r="52" spans="1:17" ht="15">
      <c r="A52" s="12"/>
      <c r="B52" s="25">
        <v>343.6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19774024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19774024</v>
      </c>
      <c r="P52" s="47">
        <f>(O52/P$73)</f>
        <v>243.7926766120084</v>
      </c>
      <c r="Q52" s="9"/>
    </row>
    <row r="53" spans="1:17" ht="15">
      <c r="A53" s="12"/>
      <c r="B53" s="25">
        <v>343.7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1516562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1516562</v>
      </c>
      <c r="P53" s="47">
        <f>(O53/P$73)</f>
        <v>18.6975958574775</v>
      </c>
      <c r="Q53" s="9"/>
    </row>
    <row r="54" spans="1:17" ht="15">
      <c r="A54" s="12"/>
      <c r="B54" s="25">
        <v>347.2</v>
      </c>
      <c r="C54" s="20" t="s">
        <v>57</v>
      </c>
      <c r="D54" s="46">
        <v>133163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133163</v>
      </c>
      <c r="P54" s="47">
        <f>(O54/P$73)</f>
        <v>1.6417581062754285</v>
      </c>
      <c r="Q54" s="9"/>
    </row>
    <row r="55" spans="1:17" ht="15.75">
      <c r="A55" s="29" t="s">
        <v>49</v>
      </c>
      <c r="B55" s="30"/>
      <c r="C55" s="31"/>
      <c r="D55" s="32">
        <f>SUM(D56:D59)</f>
        <v>410786</v>
      </c>
      <c r="E55" s="32">
        <f>SUM(E56:E59)</f>
        <v>472066</v>
      </c>
      <c r="F55" s="32">
        <f>SUM(F56:F59)</f>
        <v>0</v>
      </c>
      <c r="G55" s="32">
        <f>SUM(G56:G59)</f>
        <v>0</v>
      </c>
      <c r="H55" s="32">
        <f>SUM(H56:H59)</f>
        <v>0</v>
      </c>
      <c r="I55" s="32">
        <f>SUM(I56:I59)</f>
        <v>0</v>
      </c>
      <c r="J55" s="32">
        <f>SUM(J56:J59)</f>
        <v>0</v>
      </c>
      <c r="K55" s="32">
        <f>SUM(K56:K59)</f>
        <v>0</v>
      </c>
      <c r="L55" s="32">
        <f>SUM(L56:L59)</f>
        <v>0</v>
      </c>
      <c r="M55" s="32">
        <f>SUM(M56:M59)</f>
        <v>0</v>
      </c>
      <c r="N55" s="32">
        <f>SUM(N56:N59)</f>
        <v>0</v>
      </c>
      <c r="O55" s="32">
        <f>SUM(D55:N55)</f>
        <v>882852</v>
      </c>
      <c r="P55" s="45">
        <f>(O55/P$73)</f>
        <v>10.884625816792012</v>
      </c>
      <c r="Q55" s="10"/>
    </row>
    <row r="56" spans="1:17" ht="15">
      <c r="A56" s="13"/>
      <c r="B56" s="39">
        <v>352</v>
      </c>
      <c r="C56" s="21" t="s">
        <v>163</v>
      </c>
      <c r="D56" s="46">
        <v>411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411</v>
      </c>
      <c r="P56" s="47">
        <f>(O56/P$73)</f>
        <v>0.005067192701269881</v>
      </c>
      <c r="Q56" s="9"/>
    </row>
    <row r="57" spans="1:17" ht="15">
      <c r="A57" s="13"/>
      <c r="B57" s="39">
        <v>354</v>
      </c>
      <c r="C57" s="21" t="s">
        <v>61</v>
      </c>
      <c r="D57" s="46">
        <v>410375</v>
      </c>
      <c r="E57" s="46">
        <v>26905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437280</v>
      </c>
      <c r="P57" s="47">
        <f>(O57/P$73)</f>
        <v>5.391197139686845</v>
      </c>
      <c r="Q57" s="9"/>
    </row>
    <row r="58" spans="1:17" ht="15">
      <c r="A58" s="13"/>
      <c r="B58" s="39">
        <v>355</v>
      </c>
      <c r="C58" s="21" t="s">
        <v>99</v>
      </c>
      <c r="D58" s="46">
        <v>0</v>
      </c>
      <c r="E58" s="46">
        <v>209648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209648</v>
      </c>
      <c r="P58" s="47">
        <f>(O58/P$73)</f>
        <v>2.584736777216126</v>
      </c>
      <c r="Q58" s="9"/>
    </row>
    <row r="59" spans="1:17" ht="15">
      <c r="A59" s="13"/>
      <c r="B59" s="39">
        <v>356</v>
      </c>
      <c r="C59" s="21" t="s">
        <v>100</v>
      </c>
      <c r="D59" s="46">
        <v>0</v>
      </c>
      <c r="E59" s="46">
        <v>235513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235513</v>
      </c>
      <c r="P59" s="47">
        <f>(O59/P$73)</f>
        <v>2.90362470718777</v>
      </c>
      <c r="Q59" s="9"/>
    </row>
    <row r="60" spans="1:17" ht="15.75">
      <c r="A60" s="29" t="s">
        <v>3</v>
      </c>
      <c r="B60" s="30"/>
      <c r="C60" s="31"/>
      <c r="D60" s="32">
        <f>SUM(D61:D66)</f>
        <v>9105667</v>
      </c>
      <c r="E60" s="32">
        <f>SUM(E61:E66)</f>
        <v>1290440</v>
      </c>
      <c r="F60" s="32">
        <f>SUM(F61:F66)</f>
        <v>0</v>
      </c>
      <c r="G60" s="32">
        <f>SUM(G61:G66)</f>
        <v>4136</v>
      </c>
      <c r="H60" s="32">
        <f>SUM(H61:H66)</f>
        <v>0</v>
      </c>
      <c r="I60" s="32">
        <f>SUM(I61:I66)</f>
        <v>1974632</v>
      </c>
      <c r="J60" s="32">
        <f>SUM(J61:J66)</f>
        <v>63473</v>
      </c>
      <c r="K60" s="32">
        <f>SUM(K61:K66)</f>
        <v>47887306</v>
      </c>
      <c r="L60" s="32">
        <f>SUM(L61:L66)</f>
        <v>0</v>
      </c>
      <c r="M60" s="32">
        <f>SUM(M61:M66)</f>
        <v>0</v>
      </c>
      <c r="N60" s="32">
        <f>SUM(N61:N66)</f>
        <v>0</v>
      </c>
      <c r="O60" s="32">
        <f>SUM(D60:N60)</f>
        <v>60325654</v>
      </c>
      <c r="P60" s="45">
        <f>(O60/P$73)</f>
        <v>743.7511280976452</v>
      </c>
      <c r="Q60" s="10"/>
    </row>
    <row r="61" spans="1:17" ht="15">
      <c r="A61" s="12"/>
      <c r="B61" s="25">
        <v>361.1</v>
      </c>
      <c r="C61" s="20" t="s">
        <v>63</v>
      </c>
      <c r="D61" s="46">
        <v>165951</v>
      </c>
      <c r="E61" s="46">
        <v>6829</v>
      </c>
      <c r="F61" s="46">
        <v>0</v>
      </c>
      <c r="G61" s="46">
        <v>4136</v>
      </c>
      <c r="H61" s="46">
        <v>0</v>
      </c>
      <c r="I61" s="46">
        <v>7236</v>
      </c>
      <c r="J61" s="46">
        <v>0</v>
      </c>
      <c r="K61" s="46">
        <v>6134037</v>
      </c>
      <c r="L61" s="46">
        <v>0</v>
      </c>
      <c r="M61" s="46">
        <v>0</v>
      </c>
      <c r="N61" s="46">
        <v>0</v>
      </c>
      <c r="O61" s="46">
        <f>SUM(D61:N61)</f>
        <v>6318189</v>
      </c>
      <c r="P61" s="47">
        <f>(O61/P$73)</f>
        <v>77.8965478979164</v>
      </c>
      <c r="Q61" s="9"/>
    </row>
    <row r="62" spans="1:17" ht="15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32269389</v>
      </c>
      <c r="L62" s="46">
        <v>0</v>
      </c>
      <c r="M62" s="46">
        <v>0</v>
      </c>
      <c r="N62" s="46">
        <v>0</v>
      </c>
      <c r="O62" s="46">
        <f>SUM(D62:N62)</f>
        <v>32269389</v>
      </c>
      <c r="P62" s="47">
        <f>(O62/P$73)</f>
        <v>397.8472321538651</v>
      </c>
      <c r="Q62" s="9"/>
    </row>
    <row r="63" spans="1:17" ht="15">
      <c r="A63" s="12"/>
      <c r="B63" s="25">
        <v>362</v>
      </c>
      <c r="C63" s="20" t="s">
        <v>65</v>
      </c>
      <c r="D63" s="46">
        <v>489688</v>
      </c>
      <c r="E63" s="46">
        <v>1000000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1489688</v>
      </c>
      <c r="P63" s="47">
        <f>(O63/P$73)</f>
        <v>18.36626803106892</v>
      </c>
      <c r="Q63" s="9"/>
    </row>
    <row r="64" spans="1:17" ht="15">
      <c r="A64" s="12"/>
      <c r="B64" s="25">
        <v>366</v>
      </c>
      <c r="C64" s="20" t="s">
        <v>66</v>
      </c>
      <c r="D64" s="46">
        <v>0</v>
      </c>
      <c r="E64" s="46">
        <v>189000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189000</v>
      </c>
      <c r="P64" s="47">
        <f>(O64/P$73)</f>
        <v>2.3301689064233755</v>
      </c>
      <c r="Q64" s="9"/>
    </row>
    <row r="65" spans="1:17" ht="15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9479039</v>
      </c>
      <c r="L65" s="46">
        <v>0</v>
      </c>
      <c r="M65" s="46">
        <v>0</v>
      </c>
      <c r="N65" s="46">
        <v>0</v>
      </c>
      <c r="O65" s="46">
        <f>SUM(D65:N65)</f>
        <v>9479039</v>
      </c>
      <c r="P65" s="47">
        <f>(O65/P$73)</f>
        <v>116.86646529404513</v>
      </c>
      <c r="Q65" s="9"/>
    </row>
    <row r="66" spans="1:17" ht="15">
      <c r="A66" s="12"/>
      <c r="B66" s="25">
        <v>369.9</v>
      </c>
      <c r="C66" s="20" t="s">
        <v>68</v>
      </c>
      <c r="D66" s="46">
        <v>8450028</v>
      </c>
      <c r="E66" s="46">
        <v>94611</v>
      </c>
      <c r="F66" s="46">
        <v>0</v>
      </c>
      <c r="G66" s="46">
        <v>0</v>
      </c>
      <c r="H66" s="46">
        <v>0</v>
      </c>
      <c r="I66" s="46">
        <v>1967396</v>
      </c>
      <c r="J66" s="46">
        <v>63473</v>
      </c>
      <c r="K66" s="46">
        <v>4841</v>
      </c>
      <c r="L66" s="46">
        <v>0</v>
      </c>
      <c r="M66" s="46">
        <v>0</v>
      </c>
      <c r="N66" s="46">
        <v>0</v>
      </c>
      <c r="O66" s="46">
        <f>SUM(D66:N66)</f>
        <v>10580349</v>
      </c>
      <c r="P66" s="47">
        <f>(O66/P$73)</f>
        <v>130.44444581432623</v>
      </c>
      <c r="Q66" s="9"/>
    </row>
    <row r="67" spans="1:17" ht="15.75">
      <c r="A67" s="29" t="s">
        <v>50</v>
      </c>
      <c r="B67" s="30"/>
      <c r="C67" s="31"/>
      <c r="D67" s="32">
        <f>SUM(D68:D70)</f>
        <v>10243560</v>
      </c>
      <c r="E67" s="32">
        <f>SUM(E68:E70)</f>
        <v>89956</v>
      </c>
      <c r="F67" s="32">
        <f>SUM(F68:F70)</f>
        <v>1800000</v>
      </c>
      <c r="G67" s="32">
        <f>SUM(G68:G70)</f>
        <v>148924</v>
      </c>
      <c r="H67" s="32">
        <f>SUM(H68:H70)</f>
        <v>0</v>
      </c>
      <c r="I67" s="32">
        <f>SUM(I68:I70)</f>
        <v>2209000</v>
      </c>
      <c r="J67" s="32">
        <f>SUM(J68:J70)</f>
        <v>0</v>
      </c>
      <c r="K67" s="32">
        <f>SUM(K68:K70)</f>
        <v>0</v>
      </c>
      <c r="L67" s="32">
        <f>SUM(L68:L70)</f>
        <v>0</v>
      </c>
      <c r="M67" s="32">
        <f>SUM(M68:M70)</f>
        <v>0</v>
      </c>
      <c r="N67" s="32">
        <f>SUM(N68:N70)</f>
        <v>0</v>
      </c>
      <c r="O67" s="32">
        <f>SUM(D67:N67)</f>
        <v>14491440</v>
      </c>
      <c r="P67" s="45">
        <f>(O67/P$73)</f>
        <v>178.6640364936506</v>
      </c>
      <c r="Q67" s="9"/>
    </row>
    <row r="68" spans="1:17" ht="15">
      <c r="A68" s="12"/>
      <c r="B68" s="25">
        <v>381</v>
      </c>
      <c r="C68" s="20" t="s">
        <v>69</v>
      </c>
      <c r="D68" s="46">
        <v>1007921</v>
      </c>
      <c r="E68" s="46">
        <v>89956</v>
      </c>
      <c r="F68" s="46">
        <v>1800000</v>
      </c>
      <c r="G68" s="46">
        <v>148924</v>
      </c>
      <c r="H68" s="46">
        <v>0</v>
      </c>
      <c r="I68" s="46">
        <v>2209000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5255801</v>
      </c>
      <c r="P68" s="47">
        <f>(O68/P$73)</f>
        <v>64.79843422512637</v>
      </c>
      <c r="Q68" s="9"/>
    </row>
    <row r="69" spans="1:17" ht="15">
      <c r="A69" s="12"/>
      <c r="B69" s="25">
        <v>383</v>
      </c>
      <c r="C69" s="20" t="s">
        <v>132</v>
      </c>
      <c r="D69" s="46">
        <v>1171716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1171716</v>
      </c>
      <c r="P69" s="47">
        <f>(O69/P$73)</f>
        <v>14.446011589199852</v>
      </c>
      <c r="Q69" s="9"/>
    </row>
    <row r="70" spans="1:17" ht="15.75" thickBot="1">
      <c r="A70" s="12"/>
      <c r="B70" s="25">
        <v>384</v>
      </c>
      <c r="C70" s="20" t="s">
        <v>133</v>
      </c>
      <c r="D70" s="46">
        <v>8063923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8063923</v>
      </c>
      <c r="P70" s="47">
        <f>(O70/P$73)</f>
        <v>99.41959067932437</v>
      </c>
      <c r="Q70" s="9"/>
    </row>
    <row r="71" spans="1:120" ht="16.5" thickBot="1">
      <c r="A71" s="14" t="s">
        <v>59</v>
      </c>
      <c r="B71" s="23"/>
      <c r="C71" s="22"/>
      <c r="D71" s="15">
        <f>SUM(D5,D16,D28,D46,D55,D60,D67)</f>
        <v>65593380</v>
      </c>
      <c r="E71" s="15">
        <f>SUM(E5,E16,E28,E46,E55,E60,E67)</f>
        <v>11713815</v>
      </c>
      <c r="F71" s="15">
        <f>SUM(F5,F16,F28,F46,F55,F60,F67)</f>
        <v>3297250</v>
      </c>
      <c r="G71" s="15">
        <f>SUM(G5,G16,G28,G46,G55,G60,G67)</f>
        <v>3515679</v>
      </c>
      <c r="H71" s="15">
        <f>SUM(H5,H16,H28,H46,H55,H60,H67)</f>
        <v>0</v>
      </c>
      <c r="I71" s="15">
        <f>SUM(I5,I16,I28,I46,I55,I60,I67)</f>
        <v>92118371</v>
      </c>
      <c r="J71" s="15">
        <f>SUM(J5,J16,J28,J46,J55,J60,J67)</f>
        <v>18427395</v>
      </c>
      <c r="K71" s="15">
        <f>SUM(K5,K16,K28,K46,K55,K60,K67)</f>
        <v>47887306</v>
      </c>
      <c r="L71" s="15">
        <f>SUM(L5,L16,L28,L46,L55,L60,L67)</f>
        <v>0</v>
      </c>
      <c r="M71" s="15">
        <f>SUM(M5,M16,M28,M46,M55,M60,M67)</f>
        <v>0</v>
      </c>
      <c r="N71" s="15">
        <f>SUM(N5,N16,N28,N46,N55,N60,N67)</f>
        <v>0</v>
      </c>
      <c r="O71" s="15">
        <f>SUM(D71:N71)</f>
        <v>242553196</v>
      </c>
      <c r="P71" s="38">
        <f>(O71/P$73)</f>
        <v>2990.4228331894956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6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6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164</v>
      </c>
      <c r="N73" s="48"/>
      <c r="O73" s="48"/>
      <c r="P73" s="43">
        <v>81110</v>
      </c>
    </row>
    <row r="74" spans="1:16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6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sheetProtection/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15555103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15555103</v>
      </c>
      <c r="O5" s="33">
        <f aca="true" t="shared" si="1" ref="O5:O36">(N5/O$72)</f>
        <v>245.77505135092431</v>
      </c>
      <c r="P5" s="6"/>
    </row>
    <row r="6" spans="1:16" ht="15">
      <c r="A6" s="12"/>
      <c r="B6" s="25">
        <v>311</v>
      </c>
      <c r="C6" s="20" t="s">
        <v>2</v>
      </c>
      <c r="D6" s="46">
        <v>10020526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10020526</v>
      </c>
      <c r="O6" s="47">
        <f t="shared" si="1"/>
        <v>158.3271606888924</v>
      </c>
      <c r="P6" s="9"/>
    </row>
    <row r="7" spans="1:16" ht="15">
      <c r="A7" s="12"/>
      <c r="B7" s="25">
        <v>312.41</v>
      </c>
      <c r="C7" s="20" t="s">
        <v>10</v>
      </c>
      <c r="D7" s="46">
        <v>768078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768078</v>
      </c>
      <c r="O7" s="47">
        <f t="shared" si="1"/>
        <v>12.135850845315217</v>
      </c>
      <c r="P7" s="9"/>
    </row>
    <row r="8" spans="1:16" ht="15">
      <c r="A8" s="12"/>
      <c r="B8" s="25">
        <v>312.42</v>
      </c>
      <c r="C8" s="20" t="s">
        <v>92</v>
      </c>
      <c r="D8" s="46">
        <v>297840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297840</v>
      </c>
      <c r="O8" s="47">
        <f t="shared" si="1"/>
        <v>4.70595670722073</v>
      </c>
      <c r="P8" s="9"/>
    </row>
    <row r="9" spans="1:16" ht="15">
      <c r="A9" s="12"/>
      <c r="B9" s="25">
        <v>312.51</v>
      </c>
      <c r="C9" s="20" t="s">
        <v>82</v>
      </c>
      <c r="D9" s="46">
        <v>316369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316369</v>
      </c>
      <c r="O9" s="47">
        <f t="shared" si="1"/>
        <v>4.998720176963185</v>
      </c>
      <c r="P9" s="9"/>
    </row>
    <row r="10" spans="1:16" ht="15">
      <c r="A10" s="12"/>
      <c r="B10" s="25">
        <v>312.52</v>
      </c>
      <c r="C10" s="20" t="s">
        <v>78</v>
      </c>
      <c r="D10" s="46">
        <v>386032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386032</v>
      </c>
      <c r="O10" s="47">
        <f t="shared" si="1"/>
        <v>6.09941538947701</v>
      </c>
      <c r="P10" s="9"/>
    </row>
    <row r="11" spans="1:16" ht="15">
      <c r="A11" s="12"/>
      <c r="B11" s="25">
        <v>314.1</v>
      </c>
      <c r="C11" s="20" t="s">
        <v>11</v>
      </c>
      <c r="D11" s="46">
        <v>1199919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1199919</v>
      </c>
      <c r="O11" s="47">
        <f t="shared" si="1"/>
        <v>18.959061463106337</v>
      </c>
      <c r="P11" s="9"/>
    </row>
    <row r="12" spans="1:16" ht="15">
      <c r="A12" s="12"/>
      <c r="B12" s="25">
        <v>314.3</v>
      </c>
      <c r="C12" s="20" t="s">
        <v>12</v>
      </c>
      <c r="D12" s="46">
        <v>117068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117068</v>
      </c>
      <c r="O12" s="47">
        <f t="shared" si="1"/>
        <v>1.8497076947385054</v>
      </c>
      <c r="P12" s="9"/>
    </row>
    <row r="13" spans="1:16" ht="15">
      <c r="A13" s="12"/>
      <c r="B13" s="25">
        <v>314.8</v>
      </c>
      <c r="C13" s="20" t="s">
        <v>13</v>
      </c>
      <c r="D13" s="46">
        <v>222651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222651</v>
      </c>
      <c r="O13" s="47">
        <f t="shared" si="1"/>
        <v>3.5179491230842155</v>
      </c>
      <c r="P13" s="9"/>
    </row>
    <row r="14" spans="1:16" ht="15">
      <c r="A14" s="12"/>
      <c r="B14" s="25">
        <v>315</v>
      </c>
      <c r="C14" s="20" t="s">
        <v>14</v>
      </c>
      <c r="D14" s="46">
        <v>1849965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1849965</v>
      </c>
      <c r="O14" s="47">
        <f t="shared" si="1"/>
        <v>29.22997313951651</v>
      </c>
      <c r="P14" s="9"/>
    </row>
    <row r="15" spans="1:16" ht="15">
      <c r="A15" s="12"/>
      <c r="B15" s="25">
        <v>316</v>
      </c>
      <c r="C15" s="20" t="s">
        <v>15</v>
      </c>
      <c r="D15" s="46">
        <v>376655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376655</v>
      </c>
      <c r="O15" s="47">
        <f t="shared" si="1"/>
        <v>5.951256122610207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4626769</v>
      </c>
      <c r="E16" s="32">
        <f t="shared" si="3"/>
        <v>977472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5604241</v>
      </c>
      <c r="O16" s="45">
        <f t="shared" si="1"/>
        <v>88.54860167483015</v>
      </c>
      <c r="P16" s="10"/>
    </row>
    <row r="17" spans="1:16" ht="15">
      <c r="A17" s="12"/>
      <c r="B17" s="25">
        <v>322</v>
      </c>
      <c r="C17" s="20" t="s">
        <v>0</v>
      </c>
      <c r="D17" s="46">
        <v>1145929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1145929</v>
      </c>
      <c r="O17" s="47">
        <f t="shared" si="1"/>
        <v>18.106004108073947</v>
      </c>
      <c r="P17" s="9"/>
    </row>
    <row r="18" spans="1:16" ht="15">
      <c r="A18" s="12"/>
      <c r="B18" s="25">
        <v>323.1</v>
      </c>
      <c r="C18" s="20" t="s">
        <v>17</v>
      </c>
      <c r="D18" s="46">
        <v>2176224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2176224</v>
      </c>
      <c r="O18" s="47">
        <f t="shared" si="1"/>
        <v>34.38495812924633</v>
      </c>
      <c r="P18" s="9"/>
    </row>
    <row r="19" spans="1:16" ht="15">
      <c r="A19" s="12"/>
      <c r="B19" s="25">
        <v>323.3</v>
      </c>
      <c r="C19" s="20" t="s">
        <v>18</v>
      </c>
      <c r="D19" s="46">
        <v>244048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244048</v>
      </c>
      <c r="O19" s="47">
        <f t="shared" si="1"/>
        <v>3.856027808500553</v>
      </c>
      <c r="P19" s="9"/>
    </row>
    <row r="20" spans="1:16" ht="15">
      <c r="A20" s="12"/>
      <c r="B20" s="25">
        <v>323.6</v>
      </c>
      <c r="C20" s="20" t="s">
        <v>19</v>
      </c>
      <c r="D20" s="46">
        <v>450378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450378</v>
      </c>
      <c r="O20" s="47">
        <f t="shared" si="1"/>
        <v>7.116100489808817</v>
      </c>
      <c r="P20" s="9"/>
    </row>
    <row r="21" spans="1:16" ht="15">
      <c r="A21" s="12"/>
      <c r="B21" s="25">
        <v>323.7</v>
      </c>
      <c r="C21" s="20" t="s">
        <v>20</v>
      </c>
      <c r="D21" s="46">
        <v>610190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610190</v>
      </c>
      <c r="O21" s="47">
        <f t="shared" si="1"/>
        <v>9.641175541159742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167746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167746</v>
      </c>
      <c r="O22" s="47">
        <f t="shared" si="1"/>
        <v>2.650434507821141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5869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5869</v>
      </c>
      <c r="O23" s="47">
        <f t="shared" si="1"/>
        <v>0.09273186917364512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35845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35845</v>
      </c>
      <c r="O24" s="47">
        <f t="shared" si="1"/>
        <v>0.566361194501501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1544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1544</v>
      </c>
      <c r="O25" s="47">
        <f t="shared" si="1"/>
        <v>0.024395639121504185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761839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761839</v>
      </c>
      <c r="O26" s="47">
        <f t="shared" si="1"/>
        <v>12.037272870911677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4629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4">SUM(D27:M27)</f>
        <v>4629</v>
      </c>
      <c r="O27" s="47">
        <f t="shared" si="1"/>
        <v>0.0731395165112972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SUM(D29:D43)</f>
        <v>6121260</v>
      </c>
      <c r="E28" s="32">
        <f t="shared" si="6"/>
        <v>5912541</v>
      </c>
      <c r="F28" s="32">
        <f t="shared" si="6"/>
        <v>0</v>
      </c>
      <c r="G28" s="32">
        <f t="shared" si="6"/>
        <v>2053440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14087241</v>
      </c>
      <c r="O28" s="45">
        <f t="shared" si="1"/>
        <v>222.5824142834571</v>
      </c>
      <c r="P28" s="10"/>
    </row>
    <row r="29" spans="1:16" ht="15">
      <c r="A29" s="12"/>
      <c r="B29" s="25">
        <v>331.2</v>
      </c>
      <c r="C29" s="20" t="s">
        <v>29</v>
      </c>
      <c r="D29" s="46">
        <v>0</v>
      </c>
      <c r="E29" s="46">
        <v>498044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498044</v>
      </c>
      <c r="O29" s="47">
        <f t="shared" si="1"/>
        <v>7.869236846263233</v>
      </c>
      <c r="P29" s="9"/>
    </row>
    <row r="30" spans="1:16" ht="15">
      <c r="A30" s="12"/>
      <c r="B30" s="25">
        <v>331.32</v>
      </c>
      <c r="C30" s="20" t="s">
        <v>83</v>
      </c>
      <c r="D30" s="46">
        <v>0</v>
      </c>
      <c r="E30" s="46">
        <v>664691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664691</v>
      </c>
      <c r="O30" s="47">
        <f t="shared" si="1"/>
        <v>10.502306841523147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93790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93790</v>
      </c>
      <c r="O31" s="47">
        <f t="shared" si="1"/>
        <v>1.4819086743561385</v>
      </c>
      <c r="P31" s="9"/>
    </row>
    <row r="32" spans="1:16" ht="15">
      <c r="A32" s="12"/>
      <c r="B32" s="25">
        <v>331.62</v>
      </c>
      <c r="C32" s="20" t="s">
        <v>94</v>
      </c>
      <c r="D32" s="46">
        <v>0</v>
      </c>
      <c r="E32" s="46">
        <v>176800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176800</v>
      </c>
      <c r="O32" s="47">
        <f t="shared" si="1"/>
        <v>2.7934902828250907</v>
      </c>
      <c r="P32" s="9"/>
    </row>
    <row r="33" spans="1:16" ht="15">
      <c r="A33" s="12"/>
      <c r="B33" s="25">
        <v>331.69</v>
      </c>
      <c r="C33" s="20" t="s">
        <v>34</v>
      </c>
      <c r="D33" s="46">
        <v>0</v>
      </c>
      <c r="E33" s="46">
        <v>55205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55205</v>
      </c>
      <c r="O33" s="47">
        <f t="shared" si="1"/>
        <v>0.8722547005846105</v>
      </c>
      <c r="P33" s="9"/>
    </row>
    <row r="34" spans="1:16" ht="15">
      <c r="A34" s="12"/>
      <c r="B34" s="25">
        <v>331.9</v>
      </c>
      <c r="C34" s="20" t="s">
        <v>32</v>
      </c>
      <c r="D34" s="46">
        <v>0</v>
      </c>
      <c r="E34" s="46">
        <v>1315399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1315399</v>
      </c>
      <c r="O34" s="47">
        <f t="shared" si="1"/>
        <v>20.783678306209513</v>
      </c>
      <c r="P34" s="9"/>
    </row>
    <row r="35" spans="1:16" ht="15">
      <c r="A35" s="12"/>
      <c r="B35" s="25">
        <v>334.49</v>
      </c>
      <c r="C35" s="20" t="s">
        <v>105</v>
      </c>
      <c r="D35" s="46">
        <v>0</v>
      </c>
      <c r="E35" s="46">
        <v>54777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54777</v>
      </c>
      <c r="O35" s="47">
        <f t="shared" si="1"/>
        <v>0.8654921788592195</v>
      </c>
      <c r="P35" s="9"/>
    </row>
    <row r="36" spans="1:16" ht="15">
      <c r="A36" s="12"/>
      <c r="B36" s="25">
        <v>335.12</v>
      </c>
      <c r="C36" s="20" t="s">
        <v>36</v>
      </c>
      <c r="D36" s="46">
        <v>1321579</v>
      </c>
      <c r="E36" s="46">
        <v>2399841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3721420</v>
      </c>
      <c r="O36" s="47">
        <f t="shared" si="1"/>
        <v>58.799494390899035</v>
      </c>
      <c r="P36" s="9"/>
    </row>
    <row r="37" spans="1:16" ht="15">
      <c r="A37" s="12"/>
      <c r="B37" s="25">
        <v>335.14</v>
      </c>
      <c r="C37" s="20" t="s">
        <v>37</v>
      </c>
      <c r="D37" s="46">
        <v>38709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38709</v>
      </c>
      <c r="O37" s="47">
        <f aca="true" t="shared" si="7" ref="O37:O68">(N37/O$72)</f>
        <v>0.6116132090377627</v>
      </c>
      <c r="P37" s="9"/>
    </row>
    <row r="38" spans="1:16" ht="15">
      <c r="A38" s="12"/>
      <c r="B38" s="25">
        <v>335.18</v>
      </c>
      <c r="C38" s="20" t="s">
        <v>38</v>
      </c>
      <c r="D38" s="46">
        <v>3940166</v>
      </c>
      <c r="E38" s="46">
        <v>0</v>
      </c>
      <c r="F38" s="46">
        <v>0</v>
      </c>
      <c r="G38" s="46">
        <v>2053440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5993606</v>
      </c>
      <c r="O38" s="47">
        <f t="shared" si="7"/>
        <v>94.70067941222942</v>
      </c>
      <c r="P38" s="9"/>
    </row>
    <row r="39" spans="1:16" ht="15">
      <c r="A39" s="12"/>
      <c r="B39" s="25">
        <v>337.4</v>
      </c>
      <c r="C39" s="20" t="s">
        <v>106</v>
      </c>
      <c r="D39" s="46">
        <v>0</v>
      </c>
      <c r="E39" s="46">
        <v>32140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32140</v>
      </c>
      <c r="O39" s="47">
        <f t="shared" si="7"/>
        <v>0.5078211407805341</v>
      </c>
      <c r="P39" s="9"/>
    </row>
    <row r="40" spans="1:16" ht="15">
      <c r="A40" s="12"/>
      <c r="B40" s="25">
        <v>337.6</v>
      </c>
      <c r="C40" s="20" t="s">
        <v>40</v>
      </c>
      <c r="D40" s="46">
        <v>0</v>
      </c>
      <c r="E40" s="46">
        <v>610683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610683</v>
      </c>
      <c r="O40" s="47">
        <f t="shared" si="7"/>
        <v>9.648965081371465</v>
      </c>
      <c r="P40" s="9"/>
    </row>
    <row r="41" spans="1:16" ht="15">
      <c r="A41" s="12"/>
      <c r="B41" s="25">
        <v>337.7</v>
      </c>
      <c r="C41" s="20" t="s">
        <v>41</v>
      </c>
      <c r="D41" s="46">
        <v>0</v>
      </c>
      <c r="E41" s="46">
        <v>11171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11171</v>
      </c>
      <c r="O41" s="47">
        <f t="shared" si="7"/>
        <v>0.17650497708958762</v>
      </c>
      <c r="P41" s="9"/>
    </row>
    <row r="42" spans="1:16" ht="15">
      <c r="A42" s="12"/>
      <c r="B42" s="25">
        <v>338</v>
      </c>
      <c r="C42" s="20" t="s">
        <v>42</v>
      </c>
      <c r="D42" s="46">
        <v>82006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82006</v>
      </c>
      <c r="O42" s="47">
        <f t="shared" si="7"/>
        <v>1.2957181229262127</v>
      </c>
      <c r="P42" s="9"/>
    </row>
    <row r="43" spans="1:16" ht="15">
      <c r="A43" s="12"/>
      <c r="B43" s="25">
        <v>339</v>
      </c>
      <c r="C43" s="20" t="s">
        <v>43</v>
      </c>
      <c r="D43" s="46">
        <v>738800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738800</v>
      </c>
      <c r="O43" s="47">
        <f t="shared" si="7"/>
        <v>11.673250118502134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SUM(D45:D54)</f>
        <v>989571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78551497</v>
      </c>
      <c r="J44" s="32">
        <f t="shared" si="8"/>
        <v>15841450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95382518</v>
      </c>
      <c r="O44" s="45">
        <f t="shared" si="7"/>
        <v>1507.07091167641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15841450</v>
      </c>
      <c r="K45" s="46">
        <v>0</v>
      </c>
      <c r="L45" s="46">
        <v>0</v>
      </c>
      <c r="M45" s="46">
        <v>0</v>
      </c>
      <c r="N45" s="46">
        <f aca="true" t="shared" si="9" ref="N45:N54">SUM(D45:M45)</f>
        <v>15841450</v>
      </c>
      <c r="O45" s="47">
        <f t="shared" si="7"/>
        <v>250.29941538947702</v>
      </c>
      <c r="P45" s="9"/>
    </row>
    <row r="46" spans="1:16" ht="15">
      <c r="A46" s="12"/>
      <c r="B46" s="25">
        <v>341.3</v>
      </c>
      <c r="C46" s="20" t="s">
        <v>97</v>
      </c>
      <c r="D46" s="46">
        <v>702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702</v>
      </c>
      <c r="O46" s="47">
        <f t="shared" si="7"/>
        <v>0.011091799652393743</v>
      </c>
      <c r="P46" s="9"/>
    </row>
    <row r="47" spans="1:16" ht="15">
      <c r="A47" s="12"/>
      <c r="B47" s="25">
        <v>341.9</v>
      </c>
      <c r="C47" s="20" t="s">
        <v>98</v>
      </c>
      <c r="D47" s="46">
        <v>696662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696662</v>
      </c>
      <c r="O47" s="47">
        <f t="shared" si="7"/>
        <v>11.007457734239216</v>
      </c>
      <c r="P47" s="9"/>
    </row>
    <row r="48" spans="1:16" ht="15">
      <c r="A48" s="12"/>
      <c r="B48" s="25">
        <v>342.1</v>
      </c>
      <c r="C48" s="20" t="s">
        <v>52</v>
      </c>
      <c r="D48" s="46">
        <v>55746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55746</v>
      </c>
      <c r="O48" s="47">
        <f t="shared" si="7"/>
        <v>0.88080265444778</v>
      </c>
      <c r="P48" s="9"/>
    </row>
    <row r="49" spans="1:16" ht="15">
      <c r="A49" s="12"/>
      <c r="B49" s="25">
        <v>343.1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55418533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55418533</v>
      </c>
      <c r="O49" s="47">
        <f t="shared" si="7"/>
        <v>875.6285827144889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10589790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10589790</v>
      </c>
      <c r="O50" s="47">
        <f t="shared" si="7"/>
        <v>167.32169379048824</v>
      </c>
      <c r="P50" s="9"/>
    </row>
    <row r="51" spans="1:16" ht="15">
      <c r="A51" s="12"/>
      <c r="B51" s="25">
        <v>343.6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10950319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10950319</v>
      </c>
      <c r="O51" s="47">
        <f t="shared" si="7"/>
        <v>173.01815452678147</v>
      </c>
      <c r="P51" s="9"/>
    </row>
    <row r="52" spans="1:16" ht="15">
      <c r="A52" s="12"/>
      <c r="B52" s="25">
        <v>343.7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1592855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1592855</v>
      </c>
      <c r="O52" s="47">
        <f t="shared" si="7"/>
        <v>25.16756201611629</v>
      </c>
      <c r="P52" s="9"/>
    </row>
    <row r="53" spans="1:16" ht="15">
      <c r="A53" s="12"/>
      <c r="B53" s="25">
        <v>347.2</v>
      </c>
      <c r="C53" s="20" t="s">
        <v>57</v>
      </c>
      <c r="D53" s="46">
        <v>141031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141031</v>
      </c>
      <c r="O53" s="47">
        <f t="shared" si="7"/>
        <v>2.228329909938379</v>
      </c>
      <c r="P53" s="9"/>
    </row>
    <row r="54" spans="1:16" ht="15">
      <c r="A54" s="12"/>
      <c r="B54" s="25">
        <v>347.5</v>
      </c>
      <c r="C54" s="20" t="s">
        <v>58</v>
      </c>
      <c r="D54" s="46">
        <v>95430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95430</v>
      </c>
      <c r="O54" s="47">
        <f t="shared" si="7"/>
        <v>1.507821140780534</v>
      </c>
      <c r="P54" s="9"/>
    </row>
    <row r="55" spans="1:16" ht="15.75">
      <c r="A55" s="29" t="s">
        <v>49</v>
      </c>
      <c r="B55" s="30"/>
      <c r="C55" s="31"/>
      <c r="D55" s="32">
        <f aca="true" t="shared" si="10" ref="D55:M55">SUM(D56:D58)</f>
        <v>732659</v>
      </c>
      <c r="E55" s="32">
        <f t="shared" si="10"/>
        <v>3620199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70">SUM(D55:M55)</f>
        <v>4352858</v>
      </c>
      <c r="O55" s="45">
        <f t="shared" si="7"/>
        <v>68.77639437509875</v>
      </c>
      <c r="P55" s="10"/>
    </row>
    <row r="56" spans="1:16" ht="15">
      <c r="A56" s="13"/>
      <c r="B56" s="39">
        <v>354</v>
      </c>
      <c r="C56" s="21" t="s">
        <v>61</v>
      </c>
      <c r="D56" s="46">
        <v>732659</v>
      </c>
      <c r="E56" s="46">
        <v>23896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756555</v>
      </c>
      <c r="O56" s="47">
        <f t="shared" si="7"/>
        <v>11.953784168115027</v>
      </c>
      <c r="P56" s="9"/>
    </row>
    <row r="57" spans="1:16" ht="15">
      <c r="A57" s="13"/>
      <c r="B57" s="39">
        <v>355</v>
      </c>
      <c r="C57" s="21" t="s">
        <v>99</v>
      </c>
      <c r="D57" s="46">
        <v>0</v>
      </c>
      <c r="E57" s="46">
        <v>3103350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3103350</v>
      </c>
      <c r="O57" s="47">
        <f t="shared" si="7"/>
        <v>49.03381260862695</v>
      </c>
      <c r="P57" s="9"/>
    </row>
    <row r="58" spans="1:16" ht="15">
      <c r="A58" s="13"/>
      <c r="B58" s="39">
        <v>356</v>
      </c>
      <c r="C58" s="21" t="s">
        <v>100</v>
      </c>
      <c r="D58" s="46">
        <v>0</v>
      </c>
      <c r="E58" s="46">
        <v>492953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492953</v>
      </c>
      <c r="O58" s="47">
        <f t="shared" si="7"/>
        <v>7.78879759835677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SUM(D60:D65)</f>
        <v>6871968</v>
      </c>
      <c r="E59" s="32">
        <f t="shared" si="12"/>
        <v>2616908</v>
      </c>
      <c r="F59" s="32">
        <f t="shared" si="12"/>
        <v>0</v>
      </c>
      <c r="G59" s="32">
        <f t="shared" si="12"/>
        <v>65555</v>
      </c>
      <c r="H59" s="32">
        <f t="shared" si="12"/>
        <v>0</v>
      </c>
      <c r="I59" s="32">
        <f t="shared" si="12"/>
        <v>2802398</v>
      </c>
      <c r="J59" s="32">
        <f t="shared" si="12"/>
        <v>85860</v>
      </c>
      <c r="K59" s="32">
        <f t="shared" si="12"/>
        <v>25308234</v>
      </c>
      <c r="L59" s="32">
        <f t="shared" si="12"/>
        <v>0</v>
      </c>
      <c r="M59" s="32">
        <f t="shared" si="12"/>
        <v>0</v>
      </c>
      <c r="N59" s="32">
        <f t="shared" si="11"/>
        <v>37750923</v>
      </c>
      <c r="O59" s="45">
        <f t="shared" si="7"/>
        <v>596.4753199557592</v>
      </c>
      <c r="P59" s="10"/>
    </row>
    <row r="60" spans="1:16" ht="15">
      <c r="A60" s="12"/>
      <c r="B60" s="25">
        <v>361.1</v>
      </c>
      <c r="C60" s="20" t="s">
        <v>63</v>
      </c>
      <c r="D60" s="46">
        <v>694587</v>
      </c>
      <c r="E60" s="46">
        <v>348689</v>
      </c>
      <c r="F60" s="46">
        <v>0</v>
      </c>
      <c r="G60" s="46">
        <v>65555</v>
      </c>
      <c r="H60" s="46">
        <v>0</v>
      </c>
      <c r="I60" s="46">
        <v>638326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1747157</v>
      </c>
      <c r="O60" s="47">
        <f t="shared" si="7"/>
        <v>27.605577500395007</v>
      </c>
      <c r="P60" s="9"/>
    </row>
    <row r="61" spans="1:16" ht="15">
      <c r="A61" s="12"/>
      <c r="B61" s="25">
        <v>361.3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15623100</v>
      </c>
      <c r="L61" s="46">
        <v>0</v>
      </c>
      <c r="M61" s="46">
        <v>0</v>
      </c>
      <c r="N61" s="46">
        <f t="shared" si="11"/>
        <v>15623100</v>
      </c>
      <c r="O61" s="47">
        <f t="shared" si="7"/>
        <v>246.8494232896192</v>
      </c>
      <c r="P61" s="9"/>
    </row>
    <row r="62" spans="1:16" ht="15">
      <c r="A62" s="12"/>
      <c r="B62" s="25">
        <v>362</v>
      </c>
      <c r="C62" s="20" t="s">
        <v>65</v>
      </c>
      <c r="D62" s="46">
        <v>356868</v>
      </c>
      <c r="E62" s="46">
        <v>2165000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2521868</v>
      </c>
      <c r="O62" s="47">
        <f t="shared" si="7"/>
        <v>39.84623163216938</v>
      </c>
      <c r="P62" s="9"/>
    </row>
    <row r="63" spans="1:16" ht="15">
      <c r="A63" s="12"/>
      <c r="B63" s="25">
        <v>366</v>
      </c>
      <c r="C63" s="20" t="s">
        <v>66</v>
      </c>
      <c r="D63" s="46">
        <v>0</v>
      </c>
      <c r="E63" s="46">
        <v>2541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2541</v>
      </c>
      <c r="O63" s="47">
        <f t="shared" si="7"/>
        <v>0.04014852267340812</v>
      </c>
      <c r="P63" s="9"/>
    </row>
    <row r="64" spans="1:16" ht="15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9658733</v>
      </c>
      <c r="L64" s="46">
        <v>0</v>
      </c>
      <c r="M64" s="46">
        <v>0</v>
      </c>
      <c r="N64" s="46">
        <f t="shared" si="11"/>
        <v>9658733</v>
      </c>
      <c r="O64" s="47">
        <f t="shared" si="7"/>
        <v>152.6107283931111</v>
      </c>
      <c r="P64" s="9"/>
    </row>
    <row r="65" spans="1:16" ht="15">
      <c r="A65" s="12"/>
      <c r="B65" s="25">
        <v>369.9</v>
      </c>
      <c r="C65" s="20" t="s">
        <v>68</v>
      </c>
      <c r="D65" s="46">
        <v>5820513</v>
      </c>
      <c r="E65" s="46">
        <v>100678</v>
      </c>
      <c r="F65" s="46">
        <v>0</v>
      </c>
      <c r="G65" s="46">
        <v>0</v>
      </c>
      <c r="H65" s="46">
        <v>0</v>
      </c>
      <c r="I65" s="46">
        <v>2164072</v>
      </c>
      <c r="J65" s="46">
        <v>85860</v>
      </c>
      <c r="K65" s="46">
        <v>26401</v>
      </c>
      <c r="L65" s="46">
        <v>0</v>
      </c>
      <c r="M65" s="46">
        <v>0</v>
      </c>
      <c r="N65" s="46">
        <f t="shared" si="11"/>
        <v>8197524</v>
      </c>
      <c r="O65" s="47">
        <f t="shared" si="7"/>
        <v>129.5232106177911</v>
      </c>
      <c r="P65" s="9"/>
    </row>
    <row r="66" spans="1:16" ht="15.75">
      <c r="A66" s="29" t="s">
        <v>50</v>
      </c>
      <c r="B66" s="30"/>
      <c r="C66" s="31"/>
      <c r="D66" s="32">
        <f aca="true" t="shared" si="13" ref="D66:M66">SUM(D67:D69)</f>
        <v>2312562</v>
      </c>
      <c r="E66" s="32">
        <f t="shared" si="13"/>
        <v>14025</v>
      </c>
      <c r="F66" s="32">
        <f t="shared" si="13"/>
        <v>420000</v>
      </c>
      <c r="G66" s="32">
        <f t="shared" si="13"/>
        <v>0</v>
      </c>
      <c r="H66" s="32">
        <f t="shared" si="13"/>
        <v>0</v>
      </c>
      <c r="I66" s="32">
        <f t="shared" si="13"/>
        <v>2207650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4954237</v>
      </c>
      <c r="O66" s="45">
        <f t="shared" si="7"/>
        <v>78.27835361036499</v>
      </c>
      <c r="P66" s="9"/>
    </row>
    <row r="67" spans="1:16" ht="15">
      <c r="A67" s="12"/>
      <c r="B67" s="25">
        <v>381</v>
      </c>
      <c r="C67" s="20" t="s">
        <v>69</v>
      </c>
      <c r="D67" s="46">
        <v>0</v>
      </c>
      <c r="E67" s="46">
        <v>14025</v>
      </c>
      <c r="F67" s="46">
        <v>420000</v>
      </c>
      <c r="G67" s="46">
        <v>0</v>
      </c>
      <c r="H67" s="46">
        <v>0</v>
      </c>
      <c r="I67" s="46">
        <v>2200000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2634025</v>
      </c>
      <c r="O67" s="47">
        <f t="shared" si="7"/>
        <v>41.618344130194345</v>
      </c>
      <c r="P67" s="9"/>
    </row>
    <row r="68" spans="1:16" ht="15">
      <c r="A68" s="12"/>
      <c r="B68" s="25">
        <v>382</v>
      </c>
      <c r="C68" s="20" t="s">
        <v>107</v>
      </c>
      <c r="D68" s="46">
        <v>2312562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2312562</v>
      </c>
      <c r="O68" s="47">
        <f t="shared" si="7"/>
        <v>36.53913730447148</v>
      </c>
      <c r="P68" s="9"/>
    </row>
    <row r="69" spans="1:16" ht="15.75" thickBot="1">
      <c r="A69" s="12"/>
      <c r="B69" s="25">
        <v>389.5</v>
      </c>
      <c r="C69" s="20" t="s">
        <v>101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7650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7650</v>
      </c>
      <c r="O69" s="47">
        <f>(N69/O$72)</f>
        <v>0.12087217569916259</v>
      </c>
      <c r="P69" s="9"/>
    </row>
    <row r="70" spans="1:119" ht="16.5" thickBot="1">
      <c r="A70" s="14" t="s">
        <v>59</v>
      </c>
      <c r="B70" s="23"/>
      <c r="C70" s="22"/>
      <c r="D70" s="15">
        <f aca="true" t="shared" si="14" ref="D70:M70">SUM(D5,D16,D28,D44,D55,D59,D66)</f>
        <v>37209892</v>
      </c>
      <c r="E70" s="15">
        <f t="shared" si="14"/>
        <v>13141145</v>
      </c>
      <c r="F70" s="15">
        <f t="shared" si="14"/>
        <v>420000</v>
      </c>
      <c r="G70" s="15">
        <f t="shared" si="14"/>
        <v>2118995</v>
      </c>
      <c r="H70" s="15">
        <f t="shared" si="14"/>
        <v>0</v>
      </c>
      <c r="I70" s="15">
        <f t="shared" si="14"/>
        <v>83561545</v>
      </c>
      <c r="J70" s="15">
        <f t="shared" si="14"/>
        <v>15927310</v>
      </c>
      <c r="K70" s="15">
        <f t="shared" si="14"/>
        <v>25308234</v>
      </c>
      <c r="L70" s="15">
        <f t="shared" si="14"/>
        <v>0</v>
      </c>
      <c r="M70" s="15">
        <f t="shared" si="14"/>
        <v>0</v>
      </c>
      <c r="N70" s="15">
        <f t="shared" si="11"/>
        <v>177687121</v>
      </c>
      <c r="O70" s="38">
        <f>(N70/O$72)</f>
        <v>2807.507046926845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108</v>
      </c>
      <c r="M72" s="48"/>
      <c r="N72" s="48"/>
      <c r="O72" s="43">
        <v>63290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16626429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16626429</v>
      </c>
      <c r="O5" s="33">
        <f aca="true" t="shared" si="1" ref="O5:O36">(N5/O$74)</f>
        <v>270.34843902439025</v>
      </c>
      <c r="P5" s="6"/>
    </row>
    <row r="6" spans="1:16" ht="15">
      <c r="A6" s="12"/>
      <c r="B6" s="25">
        <v>311</v>
      </c>
      <c r="C6" s="20" t="s">
        <v>2</v>
      </c>
      <c r="D6" s="46">
        <v>10649328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10649328</v>
      </c>
      <c r="O6" s="47">
        <f t="shared" si="1"/>
        <v>173.1598048780488</v>
      </c>
      <c r="P6" s="9"/>
    </row>
    <row r="7" spans="1:16" ht="15">
      <c r="A7" s="12"/>
      <c r="B7" s="25">
        <v>312.41</v>
      </c>
      <c r="C7" s="20" t="s">
        <v>10</v>
      </c>
      <c r="D7" s="46">
        <v>845192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845192</v>
      </c>
      <c r="O7" s="47">
        <f t="shared" si="1"/>
        <v>13.742959349593496</v>
      </c>
      <c r="P7" s="9"/>
    </row>
    <row r="8" spans="1:16" ht="15">
      <c r="A8" s="12"/>
      <c r="B8" s="25">
        <v>312.42</v>
      </c>
      <c r="C8" s="20" t="s">
        <v>92</v>
      </c>
      <c r="D8" s="46">
        <v>327469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327469</v>
      </c>
      <c r="O8" s="47">
        <f t="shared" si="1"/>
        <v>5.32469918699187</v>
      </c>
      <c r="P8" s="9"/>
    </row>
    <row r="9" spans="1:16" ht="15">
      <c r="A9" s="12"/>
      <c r="B9" s="25">
        <v>312.51</v>
      </c>
      <c r="C9" s="20" t="s">
        <v>82</v>
      </c>
      <c r="D9" s="46">
        <v>346585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346585</v>
      </c>
      <c r="O9" s="47">
        <f t="shared" si="1"/>
        <v>5.635528455284553</v>
      </c>
      <c r="P9" s="9"/>
    </row>
    <row r="10" spans="1:16" ht="15">
      <c r="A10" s="12"/>
      <c r="B10" s="25">
        <v>312.52</v>
      </c>
      <c r="C10" s="20" t="s">
        <v>78</v>
      </c>
      <c r="D10" s="46">
        <v>644363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644363</v>
      </c>
      <c r="O10" s="47">
        <f t="shared" si="1"/>
        <v>10.477447154471545</v>
      </c>
      <c r="P10" s="9"/>
    </row>
    <row r="11" spans="1:16" ht="15">
      <c r="A11" s="12"/>
      <c r="B11" s="25">
        <v>314.1</v>
      </c>
      <c r="C11" s="20" t="s">
        <v>11</v>
      </c>
      <c r="D11" s="46">
        <v>1165934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1165934</v>
      </c>
      <c r="O11" s="47">
        <f t="shared" si="1"/>
        <v>18.95827642276423</v>
      </c>
      <c r="P11" s="9"/>
    </row>
    <row r="12" spans="1:16" ht="15">
      <c r="A12" s="12"/>
      <c r="B12" s="25">
        <v>314.3</v>
      </c>
      <c r="C12" s="20" t="s">
        <v>12</v>
      </c>
      <c r="D12" s="46">
        <v>119194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119194</v>
      </c>
      <c r="O12" s="47">
        <f t="shared" si="1"/>
        <v>1.9381138211382114</v>
      </c>
      <c r="P12" s="9"/>
    </row>
    <row r="13" spans="1:16" ht="15">
      <c r="A13" s="12"/>
      <c r="B13" s="25">
        <v>314.8</v>
      </c>
      <c r="C13" s="20" t="s">
        <v>13</v>
      </c>
      <c r="D13" s="46">
        <v>235794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235794</v>
      </c>
      <c r="O13" s="47">
        <f t="shared" si="1"/>
        <v>3.8340487804878047</v>
      </c>
      <c r="P13" s="9"/>
    </row>
    <row r="14" spans="1:16" ht="15">
      <c r="A14" s="12"/>
      <c r="B14" s="25">
        <v>315</v>
      </c>
      <c r="C14" s="20" t="s">
        <v>14</v>
      </c>
      <c r="D14" s="46">
        <v>1931106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1931106</v>
      </c>
      <c r="O14" s="47">
        <f t="shared" si="1"/>
        <v>31.40009756097561</v>
      </c>
      <c r="P14" s="9"/>
    </row>
    <row r="15" spans="1:16" ht="15">
      <c r="A15" s="12"/>
      <c r="B15" s="25">
        <v>316</v>
      </c>
      <c r="C15" s="20" t="s">
        <v>15</v>
      </c>
      <c r="D15" s="46">
        <v>361464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361464</v>
      </c>
      <c r="O15" s="47">
        <f t="shared" si="1"/>
        <v>5.877463414634146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4492500</v>
      </c>
      <c r="E16" s="32">
        <f t="shared" si="3"/>
        <v>787295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5279795</v>
      </c>
      <c r="O16" s="45">
        <f t="shared" si="1"/>
        <v>85.85032520325203</v>
      </c>
      <c r="P16" s="10"/>
    </row>
    <row r="17" spans="1:16" ht="15">
      <c r="A17" s="12"/>
      <c r="B17" s="25">
        <v>322</v>
      </c>
      <c r="C17" s="20" t="s">
        <v>0</v>
      </c>
      <c r="D17" s="46">
        <v>1123955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1123955</v>
      </c>
      <c r="O17" s="47">
        <f t="shared" si="1"/>
        <v>18.27569105691057</v>
      </c>
      <c r="P17" s="9"/>
    </row>
    <row r="18" spans="1:16" ht="15">
      <c r="A18" s="12"/>
      <c r="B18" s="25">
        <v>323.1</v>
      </c>
      <c r="C18" s="20" t="s">
        <v>17</v>
      </c>
      <c r="D18" s="46">
        <v>2083687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2083687</v>
      </c>
      <c r="O18" s="47">
        <f t="shared" si="1"/>
        <v>33.881089430894306</v>
      </c>
      <c r="P18" s="9"/>
    </row>
    <row r="19" spans="1:16" ht="15">
      <c r="A19" s="12"/>
      <c r="B19" s="25">
        <v>323.3</v>
      </c>
      <c r="C19" s="20" t="s">
        <v>18</v>
      </c>
      <c r="D19" s="46">
        <v>238880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238880</v>
      </c>
      <c r="O19" s="47">
        <f t="shared" si="1"/>
        <v>3.884227642276423</v>
      </c>
      <c r="P19" s="9"/>
    </row>
    <row r="20" spans="1:16" ht="15">
      <c r="A20" s="12"/>
      <c r="B20" s="25">
        <v>323.6</v>
      </c>
      <c r="C20" s="20" t="s">
        <v>19</v>
      </c>
      <c r="D20" s="46">
        <v>431187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431187</v>
      </c>
      <c r="O20" s="47">
        <f t="shared" si="1"/>
        <v>7.011170731707317</v>
      </c>
      <c r="P20" s="9"/>
    </row>
    <row r="21" spans="1:16" ht="15">
      <c r="A21" s="12"/>
      <c r="B21" s="25">
        <v>323.7</v>
      </c>
      <c r="C21" s="20" t="s">
        <v>20</v>
      </c>
      <c r="D21" s="46">
        <v>614791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614791</v>
      </c>
      <c r="O21" s="47">
        <f t="shared" si="1"/>
        <v>9.99660162601626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75018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75018</v>
      </c>
      <c r="O22" s="47">
        <f t="shared" si="1"/>
        <v>1.2198048780487805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95549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95549</v>
      </c>
      <c r="O23" s="47">
        <f t="shared" si="1"/>
        <v>1.5536422764227642</v>
      </c>
      <c r="P23" s="9"/>
    </row>
    <row r="24" spans="1:16" ht="15">
      <c r="A24" s="12"/>
      <c r="B24" s="25">
        <v>324.21</v>
      </c>
      <c r="C24" s="20" t="s">
        <v>23</v>
      </c>
      <c r="D24" s="46">
        <v>0</v>
      </c>
      <c r="E24" s="46">
        <v>16810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16810</v>
      </c>
      <c r="O24" s="47">
        <f t="shared" si="1"/>
        <v>0.2733333333333333</v>
      </c>
      <c r="P24" s="9"/>
    </row>
    <row r="25" spans="1:16" ht="15">
      <c r="A25" s="12"/>
      <c r="B25" s="25">
        <v>324.22</v>
      </c>
      <c r="C25" s="20" t="s">
        <v>24</v>
      </c>
      <c r="D25" s="46">
        <v>0</v>
      </c>
      <c r="E25" s="46">
        <v>25144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25144</v>
      </c>
      <c r="O25" s="47">
        <f t="shared" si="1"/>
        <v>0.40884552845528455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342905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342905</v>
      </c>
      <c r="O26" s="47">
        <f t="shared" si="1"/>
        <v>5.5756910569105695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231869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231869</v>
      </c>
      <c r="O27" s="47">
        <f t="shared" si="1"/>
        <v>3.770227642276423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SUM(D29:D46)</f>
        <v>5890945</v>
      </c>
      <c r="E28" s="32">
        <f t="shared" si="5"/>
        <v>10181089</v>
      </c>
      <c r="F28" s="32">
        <f t="shared" si="5"/>
        <v>0</v>
      </c>
      <c r="G28" s="32">
        <f t="shared" si="5"/>
        <v>1809951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17881985</v>
      </c>
      <c r="O28" s="45">
        <f t="shared" si="1"/>
        <v>290.7639837398374</v>
      </c>
      <c r="P28" s="10"/>
    </row>
    <row r="29" spans="1:16" ht="15">
      <c r="A29" s="12"/>
      <c r="B29" s="25">
        <v>331.1</v>
      </c>
      <c r="C29" s="20" t="s">
        <v>28</v>
      </c>
      <c r="D29" s="46">
        <v>0</v>
      </c>
      <c r="E29" s="46">
        <v>183836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183836</v>
      </c>
      <c r="O29" s="47">
        <f t="shared" si="1"/>
        <v>2.9892032520325205</v>
      </c>
      <c r="P29" s="9"/>
    </row>
    <row r="30" spans="1:16" ht="15">
      <c r="A30" s="12"/>
      <c r="B30" s="25">
        <v>331.2</v>
      </c>
      <c r="C30" s="20" t="s">
        <v>29</v>
      </c>
      <c r="D30" s="46">
        <v>0</v>
      </c>
      <c r="E30" s="46">
        <v>187709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187709</v>
      </c>
      <c r="O30" s="47">
        <f t="shared" si="1"/>
        <v>3.052178861788618</v>
      </c>
      <c r="P30" s="9"/>
    </row>
    <row r="31" spans="1:16" ht="15">
      <c r="A31" s="12"/>
      <c r="B31" s="25">
        <v>331.32</v>
      </c>
      <c r="C31" s="20" t="s">
        <v>83</v>
      </c>
      <c r="D31" s="46">
        <v>0</v>
      </c>
      <c r="E31" s="46">
        <v>312052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312052</v>
      </c>
      <c r="O31" s="47">
        <f t="shared" si="1"/>
        <v>5.074016260162602</v>
      </c>
      <c r="P31" s="9"/>
    </row>
    <row r="32" spans="1:16" ht="15">
      <c r="A32" s="12"/>
      <c r="B32" s="25">
        <v>331.49</v>
      </c>
      <c r="C32" s="20" t="s">
        <v>84</v>
      </c>
      <c r="D32" s="46">
        <v>0</v>
      </c>
      <c r="E32" s="46">
        <v>46754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46754</v>
      </c>
      <c r="O32" s="47">
        <f t="shared" si="1"/>
        <v>0.7602276422764228</v>
      </c>
      <c r="P32" s="9"/>
    </row>
    <row r="33" spans="1:16" ht="15">
      <c r="A33" s="12"/>
      <c r="B33" s="25">
        <v>331.62</v>
      </c>
      <c r="C33" s="20" t="s">
        <v>94</v>
      </c>
      <c r="D33" s="46">
        <v>0</v>
      </c>
      <c r="E33" s="46">
        <v>494526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494526</v>
      </c>
      <c r="O33" s="47">
        <f t="shared" si="1"/>
        <v>8.041073170731707</v>
      </c>
      <c r="P33" s="9"/>
    </row>
    <row r="34" spans="1:16" ht="15">
      <c r="A34" s="12"/>
      <c r="B34" s="25">
        <v>331.69</v>
      </c>
      <c r="C34" s="20" t="s">
        <v>34</v>
      </c>
      <c r="D34" s="46">
        <v>0</v>
      </c>
      <c r="E34" s="46">
        <v>289645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289645</v>
      </c>
      <c r="O34" s="47">
        <f t="shared" si="1"/>
        <v>4.709674796747968</v>
      </c>
      <c r="P34" s="9"/>
    </row>
    <row r="35" spans="1:16" ht="15">
      <c r="A35" s="12"/>
      <c r="B35" s="25">
        <v>331.7</v>
      </c>
      <c r="C35" s="20" t="s">
        <v>31</v>
      </c>
      <c r="D35" s="46">
        <v>0</v>
      </c>
      <c r="E35" s="46">
        <v>200000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200000</v>
      </c>
      <c r="O35" s="47">
        <f t="shared" si="1"/>
        <v>3.252032520325203</v>
      </c>
      <c r="P35" s="9"/>
    </row>
    <row r="36" spans="1:16" ht="15">
      <c r="A36" s="12"/>
      <c r="B36" s="25">
        <v>331.9</v>
      </c>
      <c r="C36" s="20" t="s">
        <v>32</v>
      </c>
      <c r="D36" s="46">
        <v>0</v>
      </c>
      <c r="E36" s="46">
        <v>2479843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2479843</v>
      </c>
      <c r="O36" s="47">
        <f t="shared" si="1"/>
        <v>40.32265040650407</v>
      </c>
      <c r="P36" s="9"/>
    </row>
    <row r="37" spans="1:16" ht="15">
      <c r="A37" s="12"/>
      <c r="B37" s="25">
        <v>334.2</v>
      </c>
      <c r="C37" s="20" t="s">
        <v>85</v>
      </c>
      <c r="D37" s="46">
        <v>0</v>
      </c>
      <c r="E37" s="46">
        <v>79795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79795</v>
      </c>
      <c r="O37" s="47">
        <f aca="true" t="shared" si="7" ref="O37:O68">(N37/O$74)</f>
        <v>1.2974796747967479</v>
      </c>
      <c r="P37" s="9"/>
    </row>
    <row r="38" spans="1:16" ht="15">
      <c r="A38" s="12"/>
      <c r="B38" s="25">
        <v>334.36</v>
      </c>
      <c r="C38" s="20" t="s">
        <v>95</v>
      </c>
      <c r="D38" s="46">
        <v>0</v>
      </c>
      <c r="E38" s="46">
        <v>90848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7">SUM(D38:M38)</f>
        <v>90848</v>
      </c>
      <c r="O38" s="47">
        <f t="shared" si="7"/>
        <v>1.4772032520325202</v>
      </c>
      <c r="P38" s="9"/>
    </row>
    <row r="39" spans="1:16" ht="15">
      <c r="A39" s="12"/>
      <c r="B39" s="25">
        <v>334.39</v>
      </c>
      <c r="C39" s="20" t="s">
        <v>96</v>
      </c>
      <c r="D39" s="46">
        <v>0</v>
      </c>
      <c r="E39" s="46">
        <v>164364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164364</v>
      </c>
      <c r="O39" s="47">
        <f t="shared" si="7"/>
        <v>2.6725853658536587</v>
      </c>
      <c r="P39" s="9"/>
    </row>
    <row r="40" spans="1:16" ht="15">
      <c r="A40" s="12"/>
      <c r="B40" s="25">
        <v>335.12</v>
      </c>
      <c r="C40" s="20" t="s">
        <v>36</v>
      </c>
      <c r="D40" s="46">
        <v>1168266</v>
      </c>
      <c r="E40" s="46">
        <v>3017468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4185734</v>
      </c>
      <c r="O40" s="47">
        <f t="shared" si="7"/>
        <v>68.06071544715446</v>
      </c>
      <c r="P40" s="9"/>
    </row>
    <row r="41" spans="1:16" ht="15">
      <c r="A41" s="12"/>
      <c r="B41" s="25">
        <v>335.14</v>
      </c>
      <c r="C41" s="20" t="s">
        <v>37</v>
      </c>
      <c r="D41" s="46">
        <v>38464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38464</v>
      </c>
      <c r="O41" s="47">
        <f t="shared" si="7"/>
        <v>0.625430894308943</v>
      </c>
      <c r="P41" s="9"/>
    </row>
    <row r="42" spans="1:16" ht="15">
      <c r="A42" s="12"/>
      <c r="B42" s="25">
        <v>335.18</v>
      </c>
      <c r="C42" s="20" t="s">
        <v>38</v>
      </c>
      <c r="D42" s="46">
        <v>3861421</v>
      </c>
      <c r="E42" s="46">
        <v>0</v>
      </c>
      <c r="F42" s="46">
        <v>0</v>
      </c>
      <c r="G42" s="46">
        <v>1809951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5671372</v>
      </c>
      <c r="O42" s="47">
        <f t="shared" si="7"/>
        <v>92.21743089430895</v>
      </c>
      <c r="P42" s="9"/>
    </row>
    <row r="43" spans="1:16" ht="15">
      <c r="A43" s="12"/>
      <c r="B43" s="25">
        <v>337.6</v>
      </c>
      <c r="C43" s="20" t="s">
        <v>40</v>
      </c>
      <c r="D43" s="46">
        <v>0</v>
      </c>
      <c r="E43" s="46">
        <v>715467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715467</v>
      </c>
      <c r="O43" s="47">
        <f t="shared" si="7"/>
        <v>11.633609756097561</v>
      </c>
      <c r="P43" s="9"/>
    </row>
    <row r="44" spans="1:16" ht="15">
      <c r="A44" s="12"/>
      <c r="B44" s="25">
        <v>337.7</v>
      </c>
      <c r="C44" s="20" t="s">
        <v>41</v>
      </c>
      <c r="D44" s="46">
        <v>0</v>
      </c>
      <c r="E44" s="46">
        <v>1918782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1918782</v>
      </c>
      <c r="O44" s="47">
        <f t="shared" si="7"/>
        <v>31.19970731707317</v>
      </c>
      <c r="P44" s="9"/>
    </row>
    <row r="45" spans="1:16" ht="15">
      <c r="A45" s="12"/>
      <c r="B45" s="25">
        <v>338</v>
      </c>
      <c r="C45" s="20" t="s">
        <v>42</v>
      </c>
      <c r="D45" s="46">
        <v>83994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83994</v>
      </c>
      <c r="O45" s="47">
        <f t="shared" si="7"/>
        <v>1.3657560975609757</v>
      </c>
      <c r="P45" s="9"/>
    </row>
    <row r="46" spans="1:16" ht="15">
      <c r="A46" s="12"/>
      <c r="B46" s="25">
        <v>339</v>
      </c>
      <c r="C46" s="20" t="s">
        <v>43</v>
      </c>
      <c r="D46" s="46">
        <v>738800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738800</v>
      </c>
      <c r="O46" s="47">
        <f t="shared" si="7"/>
        <v>12.013008130081301</v>
      </c>
      <c r="P46" s="9"/>
    </row>
    <row r="47" spans="1:16" ht="15.75">
      <c r="A47" s="29" t="s">
        <v>48</v>
      </c>
      <c r="B47" s="30"/>
      <c r="C47" s="31"/>
      <c r="D47" s="32">
        <f aca="true" t="shared" si="9" ref="D47:M47">SUM(D48:D58)</f>
        <v>687719</v>
      </c>
      <c r="E47" s="32">
        <f t="shared" si="9"/>
        <v>22445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80324976</v>
      </c>
      <c r="J47" s="32">
        <f t="shared" si="9"/>
        <v>15989784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97024924</v>
      </c>
      <c r="O47" s="45">
        <f t="shared" si="7"/>
        <v>1577.6410406504065</v>
      </c>
      <c r="P47" s="10"/>
    </row>
    <row r="48" spans="1:16" ht="15">
      <c r="A48" s="12"/>
      <c r="B48" s="25">
        <v>341.2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15989784</v>
      </c>
      <c r="K48" s="46">
        <v>0</v>
      </c>
      <c r="L48" s="46">
        <v>0</v>
      </c>
      <c r="M48" s="46">
        <v>0</v>
      </c>
      <c r="N48" s="46">
        <f aca="true" t="shared" si="10" ref="N48:N58">SUM(D48:M48)</f>
        <v>15989784</v>
      </c>
      <c r="O48" s="47">
        <f t="shared" si="7"/>
        <v>259.99648780487803</v>
      </c>
      <c r="P48" s="9"/>
    </row>
    <row r="49" spans="1:16" ht="15">
      <c r="A49" s="12"/>
      <c r="B49" s="25">
        <v>341.3</v>
      </c>
      <c r="C49" s="20" t="s">
        <v>97</v>
      </c>
      <c r="D49" s="46">
        <v>2975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2975</v>
      </c>
      <c r="O49" s="47">
        <f t="shared" si="7"/>
        <v>0.048373983739837395</v>
      </c>
      <c r="P49" s="9"/>
    </row>
    <row r="50" spans="1:16" ht="15">
      <c r="A50" s="12"/>
      <c r="B50" s="25">
        <v>341.9</v>
      </c>
      <c r="C50" s="20" t="s">
        <v>98</v>
      </c>
      <c r="D50" s="46">
        <v>412709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412709</v>
      </c>
      <c r="O50" s="47">
        <f t="shared" si="7"/>
        <v>6.710715447154471</v>
      </c>
      <c r="P50" s="9"/>
    </row>
    <row r="51" spans="1:16" ht="15">
      <c r="A51" s="12"/>
      <c r="B51" s="25">
        <v>342.1</v>
      </c>
      <c r="C51" s="20" t="s">
        <v>52</v>
      </c>
      <c r="D51" s="46">
        <v>47539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47539</v>
      </c>
      <c r="O51" s="47">
        <f t="shared" si="7"/>
        <v>0.7729918699186992</v>
      </c>
      <c r="P51" s="9"/>
    </row>
    <row r="52" spans="1:16" ht="15">
      <c r="A52" s="12"/>
      <c r="B52" s="25">
        <v>343.1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56707781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56707781</v>
      </c>
      <c r="O52" s="47">
        <f t="shared" si="7"/>
        <v>922.0777398373983</v>
      </c>
      <c r="P52" s="9"/>
    </row>
    <row r="53" spans="1:16" ht="15">
      <c r="A53" s="12"/>
      <c r="B53" s="25">
        <v>343.3</v>
      </c>
      <c r="C53" s="20" t="s">
        <v>87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3854903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3854903</v>
      </c>
      <c r="O53" s="47">
        <f t="shared" si="7"/>
        <v>62.68134959349594</v>
      </c>
      <c r="P53" s="9"/>
    </row>
    <row r="54" spans="1:16" ht="15">
      <c r="A54" s="12"/>
      <c r="B54" s="25">
        <v>343.4</v>
      </c>
      <c r="C54" s="20" t="s">
        <v>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10799353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10799353</v>
      </c>
      <c r="O54" s="47">
        <f t="shared" si="7"/>
        <v>175.59923577235773</v>
      </c>
      <c r="P54" s="9"/>
    </row>
    <row r="55" spans="1:16" ht="15">
      <c r="A55" s="12"/>
      <c r="B55" s="25">
        <v>343.5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7332837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7332837</v>
      </c>
      <c r="O55" s="47">
        <f t="shared" si="7"/>
        <v>119.23312195121952</v>
      </c>
      <c r="P55" s="9"/>
    </row>
    <row r="56" spans="1:16" ht="15">
      <c r="A56" s="12"/>
      <c r="B56" s="25">
        <v>343.7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1630102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1630102</v>
      </c>
      <c r="O56" s="47">
        <f t="shared" si="7"/>
        <v>26.505723577235774</v>
      </c>
      <c r="P56" s="9"/>
    </row>
    <row r="57" spans="1:16" ht="15">
      <c r="A57" s="12"/>
      <c r="B57" s="25">
        <v>347.2</v>
      </c>
      <c r="C57" s="20" t="s">
        <v>57</v>
      </c>
      <c r="D57" s="46">
        <v>138555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138555</v>
      </c>
      <c r="O57" s="47">
        <f t="shared" si="7"/>
        <v>2.2529268292682927</v>
      </c>
      <c r="P57" s="9"/>
    </row>
    <row r="58" spans="1:16" ht="15">
      <c r="A58" s="12"/>
      <c r="B58" s="25">
        <v>347.5</v>
      </c>
      <c r="C58" s="20" t="s">
        <v>58</v>
      </c>
      <c r="D58" s="46">
        <v>85941</v>
      </c>
      <c r="E58" s="46">
        <v>22445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108386</v>
      </c>
      <c r="O58" s="47">
        <f t="shared" si="7"/>
        <v>1.7623739837398373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SUM(D60:D62)</f>
        <v>647451</v>
      </c>
      <c r="E59" s="32">
        <f t="shared" si="11"/>
        <v>594154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72">SUM(D59:M59)</f>
        <v>1241605</v>
      </c>
      <c r="O59" s="45">
        <f t="shared" si="7"/>
        <v>20.18869918699187</v>
      </c>
      <c r="P59" s="10"/>
    </row>
    <row r="60" spans="1:16" ht="15">
      <c r="A60" s="13"/>
      <c r="B60" s="39">
        <v>354</v>
      </c>
      <c r="C60" s="21" t="s">
        <v>61</v>
      </c>
      <c r="D60" s="46">
        <v>647451</v>
      </c>
      <c r="E60" s="46">
        <v>9880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657331</v>
      </c>
      <c r="O60" s="47">
        <f t="shared" si="7"/>
        <v>10.688308943089432</v>
      </c>
      <c r="P60" s="9"/>
    </row>
    <row r="61" spans="1:16" ht="15">
      <c r="A61" s="13"/>
      <c r="B61" s="39">
        <v>355</v>
      </c>
      <c r="C61" s="21" t="s">
        <v>99</v>
      </c>
      <c r="D61" s="46">
        <v>0</v>
      </c>
      <c r="E61" s="46">
        <v>570774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570774</v>
      </c>
      <c r="O61" s="47">
        <f t="shared" si="7"/>
        <v>9.280878048780488</v>
      </c>
      <c r="P61" s="9"/>
    </row>
    <row r="62" spans="1:16" ht="15">
      <c r="A62" s="13"/>
      <c r="B62" s="39">
        <v>356</v>
      </c>
      <c r="C62" s="21" t="s">
        <v>100</v>
      </c>
      <c r="D62" s="46">
        <v>0</v>
      </c>
      <c r="E62" s="46">
        <v>13500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13500</v>
      </c>
      <c r="O62" s="47">
        <f t="shared" si="7"/>
        <v>0.21951219512195122</v>
      </c>
      <c r="P62" s="9"/>
    </row>
    <row r="63" spans="1:16" ht="15.75">
      <c r="A63" s="29" t="s">
        <v>3</v>
      </c>
      <c r="B63" s="30"/>
      <c r="C63" s="31"/>
      <c r="D63" s="32">
        <f aca="true" t="shared" si="13" ref="D63:M63">SUM(D64:D68)</f>
        <v>6797400</v>
      </c>
      <c r="E63" s="32">
        <f t="shared" si="13"/>
        <v>2705157</v>
      </c>
      <c r="F63" s="32">
        <f t="shared" si="13"/>
        <v>0</v>
      </c>
      <c r="G63" s="32">
        <f t="shared" si="13"/>
        <v>453179</v>
      </c>
      <c r="H63" s="32">
        <f t="shared" si="13"/>
        <v>0</v>
      </c>
      <c r="I63" s="32">
        <f t="shared" si="13"/>
        <v>2897029</v>
      </c>
      <c r="J63" s="32">
        <f t="shared" si="13"/>
        <v>54379</v>
      </c>
      <c r="K63" s="32">
        <f t="shared" si="13"/>
        <v>13342314</v>
      </c>
      <c r="L63" s="32">
        <f t="shared" si="13"/>
        <v>0</v>
      </c>
      <c r="M63" s="32">
        <f t="shared" si="13"/>
        <v>0</v>
      </c>
      <c r="N63" s="32">
        <f t="shared" si="12"/>
        <v>26249458</v>
      </c>
      <c r="O63" s="45">
        <f t="shared" si="7"/>
        <v>426.82045528455285</v>
      </c>
      <c r="P63" s="10"/>
    </row>
    <row r="64" spans="1:16" ht="15">
      <c r="A64" s="12"/>
      <c r="B64" s="25">
        <v>361.1</v>
      </c>
      <c r="C64" s="20" t="s">
        <v>63</v>
      </c>
      <c r="D64" s="46">
        <v>511258</v>
      </c>
      <c r="E64" s="46">
        <v>461658</v>
      </c>
      <c r="F64" s="46">
        <v>0</v>
      </c>
      <c r="G64" s="46">
        <v>453179</v>
      </c>
      <c r="H64" s="46">
        <v>0</v>
      </c>
      <c r="I64" s="46">
        <v>748507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2174602</v>
      </c>
      <c r="O64" s="47">
        <f t="shared" si="7"/>
        <v>35.35938211382114</v>
      </c>
      <c r="P64" s="9"/>
    </row>
    <row r="65" spans="1:16" ht="15">
      <c r="A65" s="12"/>
      <c r="B65" s="25">
        <v>361.3</v>
      </c>
      <c r="C65" s="20" t="s">
        <v>64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4248032</v>
      </c>
      <c r="L65" s="46">
        <v>0</v>
      </c>
      <c r="M65" s="46">
        <v>0</v>
      </c>
      <c r="N65" s="46">
        <f t="shared" si="12"/>
        <v>4248032</v>
      </c>
      <c r="O65" s="47">
        <f t="shared" si="7"/>
        <v>69.07369105691058</v>
      </c>
      <c r="P65" s="9"/>
    </row>
    <row r="66" spans="1:16" ht="15">
      <c r="A66" s="12"/>
      <c r="B66" s="25">
        <v>362</v>
      </c>
      <c r="C66" s="20" t="s">
        <v>65</v>
      </c>
      <c r="D66" s="46">
        <v>310675</v>
      </c>
      <c r="E66" s="46">
        <v>2165000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2475675</v>
      </c>
      <c r="O66" s="47">
        <f t="shared" si="7"/>
        <v>40.25487804878049</v>
      </c>
      <c r="P66" s="9"/>
    </row>
    <row r="67" spans="1:16" ht="15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9073278</v>
      </c>
      <c r="L67" s="46">
        <v>0</v>
      </c>
      <c r="M67" s="46">
        <v>0</v>
      </c>
      <c r="N67" s="46">
        <f t="shared" si="12"/>
        <v>9073278</v>
      </c>
      <c r="O67" s="47">
        <f t="shared" si="7"/>
        <v>147.5329756097561</v>
      </c>
      <c r="P67" s="9"/>
    </row>
    <row r="68" spans="1:16" ht="15">
      <c r="A68" s="12"/>
      <c r="B68" s="25">
        <v>369.9</v>
      </c>
      <c r="C68" s="20" t="s">
        <v>68</v>
      </c>
      <c r="D68" s="46">
        <v>5975467</v>
      </c>
      <c r="E68" s="46">
        <v>78499</v>
      </c>
      <c r="F68" s="46">
        <v>0</v>
      </c>
      <c r="G68" s="46">
        <v>0</v>
      </c>
      <c r="H68" s="46">
        <v>0</v>
      </c>
      <c r="I68" s="46">
        <v>2148522</v>
      </c>
      <c r="J68" s="46">
        <v>54379</v>
      </c>
      <c r="K68" s="46">
        <v>21004</v>
      </c>
      <c r="L68" s="46">
        <v>0</v>
      </c>
      <c r="M68" s="46">
        <v>0</v>
      </c>
      <c r="N68" s="46">
        <f t="shared" si="12"/>
        <v>8277871</v>
      </c>
      <c r="O68" s="47">
        <f t="shared" si="7"/>
        <v>134.59952845528454</v>
      </c>
      <c r="P68" s="9"/>
    </row>
    <row r="69" spans="1:16" ht="15.75">
      <c r="A69" s="29" t="s">
        <v>50</v>
      </c>
      <c r="B69" s="30"/>
      <c r="C69" s="31"/>
      <c r="D69" s="32">
        <f aca="true" t="shared" si="14" ref="D69:M69">SUM(D70:D71)</f>
        <v>72746</v>
      </c>
      <c r="E69" s="32">
        <f t="shared" si="14"/>
        <v>156934</v>
      </c>
      <c r="F69" s="32">
        <f t="shared" si="14"/>
        <v>435000</v>
      </c>
      <c r="G69" s="32">
        <f t="shared" si="14"/>
        <v>0</v>
      </c>
      <c r="H69" s="32">
        <f t="shared" si="14"/>
        <v>0</v>
      </c>
      <c r="I69" s="32">
        <f t="shared" si="14"/>
        <v>198647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2"/>
        <v>863327</v>
      </c>
      <c r="O69" s="45">
        <f>(N69/O$74)</f>
        <v>14.037837398373984</v>
      </c>
      <c r="P69" s="9"/>
    </row>
    <row r="70" spans="1:16" ht="15">
      <c r="A70" s="12"/>
      <c r="B70" s="25">
        <v>381</v>
      </c>
      <c r="C70" s="20" t="s">
        <v>69</v>
      </c>
      <c r="D70" s="46">
        <v>72746</v>
      </c>
      <c r="E70" s="46">
        <v>156934</v>
      </c>
      <c r="F70" s="46">
        <v>435000</v>
      </c>
      <c r="G70" s="46">
        <v>0</v>
      </c>
      <c r="H70" s="46">
        <v>0</v>
      </c>
      <c r="I70" s="46">
        <v>164848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829528</v>
      </c>
      <c r="O70" s="47">
        <f>(N70/O$74)</f>
        <v>13.488260162601627</v>
      </c>
      <c r="P70" s="9"/>
    </row>
    <row r="71" spans="1:16" ht="15.75" thickBot="1">
      <c r="A71" s="12"/>
      <c r="B71" s="25">
        <v>389.5</v>
      </c>
      <c r="C71" s="20" t="s">
        <v>101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33799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33799</v>
      </c>
      <c r="O71" s="47">
        <f>(N71/O$74)</f>
        <v>0.5495772357723577</v>
      </c>
      <c r="P71" s="9"/>
    </row>
    <row r="72" spans="1:119" ht="16.5" thickBot="1">
      <c r="A72" s="14" t="s">
        <v>59</v>
      </c>
      <c r="B72" s="23"/>
      <c r="C72" s="22"/>
      <c r="D72" s="15">
        <f aca="true" t="shared" si="15" ref="D72:M72">SUM(D5,D16,D28,D47,D59,D63,D69)</f>
        <v>35215190</v>
      </c>
      <c r="E72" s="15">
        <f t="shared" si="15"/>
        <v>14447074</v>
      </c>
      <c r="F72" s="15">
        <f t="shared" si="15"/>
        <v>435000</v>
      </c>
      <c r="G72" s="15">
        <f t="shared" si="15"/>
        <v>2263130</v>
      </c>
      <c r="H72" s="15">
        <f t="shared" si="15"/>
        <v>0</v>
      </c>
      <c r="I72" s="15">
        <f t="shared" si="15"/>
        <v>83420652</v>
      </c>
      <c r="J72" s="15">
        <f t="shared" si="15"/>
        <v>16044163</v>
      </c>
      <c r="K72" s="15">
        <f t="shared" si="15"/>
        <v>13342314</v>
      </c>
      <c r="L72" s="15">
        <f t="shared" si="15"/>
        <v>0</v>
      </c>
      <c r="M72" s="15">
        <f t="shared" si="15"/>
        <v>0</v>
      </c>
      <c r="N72" s="15">
        <f t="shared" si="12"/>
        <v>165167523</v>
      </c>
      <c r="O72" s="38">
        <f>(N72/O$74)</f>
        <v>2685.6507804878047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102</v>
      </c>
      <c r="M74" s="48"/>
      <c r="N74" s="48"/>
      <c r="O74" s="43">
        <v>61500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19464538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19464538</v>
      </c>
      <c r="O5" s="33">
        <f aca="true" t="shared" si="1" ref="O5:O36">(N5/O$69)</f>
        <v>321.68004759622534</v>
      </c>
      <c r="P5" s="6"/>
    </row>
    <row r="6" spans="1:16" ht="15">
      <c r="A6" s="12"/>
      <c r="B6" s="25">
        <v>311</v>
      </c>
      <c r="C6" s="20" t="s">
        <v>2</v>
      </c>
      <c r="D6" s="46">
        <v>14443007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14443007</v>
      </c>
      <c r="O6" s="47">
        <f t="shared" si="1"/>
        <v>238.69188054669553</v>
      </c>
      <c r="P6" s="9"/>
    </row>
    <row r="7" spans="1:16" ht="15">
      <c r="A7" s="12"/>
      <c r="B7" s="25">
        <v>312.41</v>
      </c>
      <c r="C7" s="20" t="s">
        <v>10</v>
      </c>
      <c r="D7" s="46">
        <v>1031833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1031833</v>
      </c>
      <c r="O7" s="47">
        <f t="shared" si="1"/>
        <v>17.05255416549604</v>
      </c>
      <c r="P7" s="9"/>
    </row>
    <row r="8" spans="1:16" ht="15">
      <c r="A8" s="12"/>
      <c r="B8" s="25">
        <v>312.51</v>
      </c>
      <c r="C8" s="20" t="s">
        <v>82</v>
      </c>
      <c r="D8" s="46">
        <v>226719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226719</v>
      </c>
      <c r="O8" s="47">
        <f t="shared" si="1"/>
        <v>3.7468641028607315</v>
      </c>
      <c r="P8" s="9"/>
    </row>
    <row r="9" spans="1:16" ht="15">
      <c r="A9" s="12"/>
      <c r="B9" s="25">
        <v>314.1</v>
      </c>
      <c r="C9" s="20" t="s">
        <v>11</v>
      </c>
      <c r="D9" s="46">
        <v>1216444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1216444</v>
      </c>
      <c r="O9" s="47">
        <f t="shared" si="1"/>
        <v>20.10352179014692</v>
      </c>
      <c r="P9" s="9"/>
    </row>
    <row r="10" spans="1:16" ht="15">
      <c r="A10" s="12"/>
      <c r="B10" s="25">
        <v>314.3</v>
      </c>
      <c r="C10" s="20" t="s">
        <v>12</v>
      </c>
      <c r="D10" s="46">
        <v>123247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123247</v>
      </c>
      <c r="O10" s="47">
        <f t="shared" si="1"/>
        <v>2.0368374952486406</v>
      </c>
      <c r="P10" s="9"/>
    </row>
    <row r="11" spans="1:16" ht="15">
      <c r="A11" s="12"/>
      <c r="B11" s="25">
        <v>314.8</v>
      </c>
      <c r="C11" s="20" t="s">
        <v>13</v>
      </c>
      <c r="D11" s="46">
        <v>244798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244798</v>
      </c>
      <c r="O11" s="47">
        <f t="shared" si="1"/>
        <v>4.045646102232726</v>
      </c>
      <c r="P11" s="9"/>
    </row>
    <row r="12" spans="1:16" ht="15">
      <c r="A12" s="12"/>
      <c r="B12" s="25">
        <v>315</v>
      </c>
      <c r="C12" s="20" t="s">
        <v>14</v>
      </c>
      <c r="D12" s="46">
        <v>1828549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1828549</v>
      </c>
      <c r="O12" s="47">
        <f t="shared" si="1"/>
        <v>30.21945495711382</v>
      </c>
      <c r="P12" s="9"/>
    </row>
    <row r="13" spans="1:16" ht="15">
      <c r="A13" s="12"/>
      <c r="B13" s="25">
        <v>316</v>
      </c>
      <c r="C13" s="20" t="s">
        <v>15</v>
      </c>
      <c r="D13" s="46">
        <v>349941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349941</v>
      </c>
      <c r="O13" s="47">
        <f t="shared" si="1"/>
        <v>5.7832884364309445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SUM(D15:D25)</f>
        <v>4447219</v>
      </c>
      <c r="E14" s="32">
        <f t="shared" si="3"/>
        <v>991726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5438945</v>
      </c>
      <c r="O14" s="45">
        <f t="shared" si="1"/>
        <v>89.88654580310367</v>
      </c>
      <c r="P14" s="10"/>
    </row>
    <row r="15" spans="1:16" ht="15">
      <c r="A15" s="12"/>
      <c r="B15" s="25">
        <v>322</v>
      </c>
      <c r="C15" s="20" t="s">
        <v>0</v>
      </c>
      <c r="D15" s="46">
        <v>1152376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1152376</v>
      </c>
      <c r="O15" s="47">
        <f t="shared" si="1"/>
        <v>19.044704093605908</v>
      </c>
      <c r="P15" s="9"/>
    </row>
    <row r="16" spans="1:16" ht="15">
      <c r="A16" s="12"/>
      <c r="B16" s="25">
        <v>323.1</v>
      </c>
      <c r="C16" s="20" t="s">
        <v>17</v>
      </c>
      <c r="D16" s="46">
        <v>2056218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5">SUM(D16:M16)</f>
        <v>2056218</v>
      </c>
      <c r="O16" s="47">
        <f t="shared" si="1"/>
        <v>33.98201920375482</v>
      </c>
      <c r="P16" s="9"/>
    </row>
    <row r="17" spans="1:16" ht="15">
      <c r="A17" s="12"/>
      <c r="B17" s="25">
        <v>323.3</v>
      </c>
      <c r="C17" s="20" t="s">
        <v>18</v>
      </c>
      <c r="D17" s="46">
        <v>235061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235061</v>
      </c>
      <c r="O17" s="47">
        <f t="shared" si="1"/>
        <v>3.8847278917185872</v>
      </c>
      <c r="P17" s="9"/>
    </row>
    <row r="18" spans="1:16" ht="15">
      <c r="A18" s="12"/>
      <c r="B18" s="25">
        <v>323.6</v>
      </c>
      <c r="C18" s="20" t="s">
        <v>19</v>
      </c>
      <c r="D18" s="46">
        <v>435279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435279</v>
      </c>
      <c r="O18" s="47">
        <f t="shared" si="1"/>
        <v>7.193624088978499</v>
      </c>
      <c r="P18" s="9"/>
    </row>
    <row r="19" spans="1:16" ht="15">
      <c r="A19" s="12"/>
      <c r="B19" s="25">
        <v>323.7</v>
      </c>
      <c r="C19" s="20" t="s">
        <v>20</v>
      </c>
      <c r="D19" s="46">
        <v>535585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535585</v>
      </c>
      <c r="O19" s="47">
        <f t="shared" si="1"/>
        <v>8.851327901634468</v>
      </c>
      <c r="P19" s="9"/>
    </row>
    <row r="20" spans="1:16" ht="15">
      <c r="A20" s="12"/>
      <c r="B20" s="25">
        <v>324.11</v>
      </c>
      <c r="C20" s="20" t="s">
        <v>21</v>
      </c>
      <c r="D20" s="46">
        <v>0</v>
      </c>
      <c r="E20" s="46">
        <v>168840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168840</v>
      </c>
      <c r="O20" s="47">
        <f t="shared" si="1"/>
        <v>2.7903287114313575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8057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8057</v>
      </c>
      <c r="O21" s="47">
        <f t="shared" si="1"/>
        <v>0.13315374572377664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35956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35956</v>
      </c>
      <c r="O22" s="47">
        <f t="shared" si="1"/>
        <v>0.5942256523822902</v>
      </c>
      <c r="P22" s="9"/>
    </row>
    <row r="23" spans="1:16" ht="15">
      <c r="A23" s="12"/>
      <c r="B23" s="25">
        <v>324.22</v>
      </c>
      <c r="C23" s="20" t="s">
        <v>24</v>
      </c>
      <c r="D23" s="46">
        <v>0</v>
      </c>
      <c r="E23" s="46">
        <v>2120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2120</v>
      </c>
      <c r="O23" s="47">
        <f t="shared" si="1"/>
        <v>0.035036110330694606</v>
      </c>
      <c r="P23" s="9"/>
    </row>
    <row r="24" spans="1:16" ht="15">
      <c r="A24" s="12"/>
      <c r="B24" s="25">
        <v>324.61</v>
      </c>
      <c r="C24" s="20" t="s">
        <v>26</v>
      </c>
      <c r="D24" s="46">
        <v>0</v>
      </c>
      <c r="E24" s="46">
        <v>776753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776753</v>
      </c>
      <c r="O24" s="47">
        <f t="shared" si="1"/>
        <v>12.836982928159447</v>
      </c>
      <c r="P24" s="9"/>
    </row>
    <row r="25" spans="1:16" ht="15">
      <c r="A25" s="12"/>
      <c r="B25" s="25">
        <v>325.2</v>
      </c>
      <c r="C25" s="20" t="s">
        <v>27</v>
      </c>
      <c r="D25" s="46">
        <v>32700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32700</v>
      </c>
      <c r="O25" s="47">
        <f t="shared" si="1"/>
        <v>0.5404154753838272</v>
      </c>
      <c r="P25" s="9"/>
    </row>
    <row r="26" spans="1:16" ht="15.75">
      <c r="A26" s="29" t="s">
        <v>30</v>
      </c>
      <c r="B26" s="30"/>
      <c r="C26" s="31"/>
      <c r="D26" s="32">
        <f>SUM(D27:D43)</f>
        <v>5180963</v>
      </c>
      <c r="E26" s="32">
        <f aca="true" t="shared" si="5" ref="E26:M26">SUM(E27:E43)</f>
        <v>12426059</v>
      </c>
      <c r="F26" s="32">
        <f t="shared" si="5"/>
        <v>0</v>
      </c>
      <c r="G26" s="32">
        <f t="shared" si="5"/>
        <v>1747262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19354284</v>
      </c>
      <c r="O26" s="45">
        <f t="shared" si="1"/>
        <v>319.8579384884893</v>
      </c>
      <c r="P26" s="10"/>
    </row>
    <row r="27" spans="1:16" ht="15">
      <c r="A27" s="12"/>
      <c r="B27" s="25">
        <v>331.1</v>
      </c>
      <c r="C27" s="20" t="s">
        <v>28</v>
      </c>
      <c r="D27" s="46">
        <v>0</v>
      </c>
      <c r="E27" s="46">
        <v>1229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1229</v>
      </c>
      <c r="O27" s="47">
        <f t="shared" si="1"/>
        <v>0.0203110281115206</v>
      </c>
      <c r="P27" s="9"/>
    </row>
    <row r="28" spans="1:16" ht="15">
      <c r="A28" s="12"/>
      <c r="B28" s="25">
        <v>331.2</v>
      </c>
      <c r="C28" s="20" t="s">
        <v>29</v>
      </c>
      <c r="D28" s="46">
        <v>0</v>
      </c>
      <c r="E28" s="46">
        <v>700925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700925</v>
      </c>
      <c r="O28" s="47">
        <f t="shared" si="1"/>
        <v>11.583813978085905</v>
      </c>
      <c r="P28" s="9"/>
    </row>
    <row r="29" spans="1:16" ht="15">
      <c r="A29" s="12"/>
      <c r="B29" s="25">
        <v>331.32</v>
      </c>
      <c r="C29" s="20" t="s">
        <v>83</v>
      </c>
      <c r="D29" s="46">
        <v>0</v>
      </c>
      <c r="E29" s="46">
        <v>1366435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1366435</v>
      </c>
      <c r="O29" s="47">
        <f t="shared" si="1"/>
        <v>22.5823431225107</v>
      </c>
      <c r="P29" s="9"/>
    </row>
    <row r="30" spans="1:16" ht="15">
      <c r="A30" s="12"/>
      <c r="B30" s="25">
        <v>331.35</v>
      </c>
      <c r="C30" s="20" t="s">
        <v>33</v>
      </c>
      <c r="D30" s="46">
        <v>0</v>
      </c>
      <c r="E30" s="46">
        <v>72882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72882</v>
      </c>
      <c r="O30" s="47">
        <f t="shared" si="1"/>
        <v>1.204481977887587</v>
      </c>
      <c r="P30" s="9"/>
    </row>
    <row r="31" spans="1:16" ht="15">
      <c r="A31" s="12"/>
      <c r="B31" s="25">
        <v>331.49</v>
      </c>
      <c r="C31" s="20" t="s">
        <v>84</v>
      </c>
      <c r="D31" s="46">
        <v>0</v>
      </c>
      <c r="E31" s="46">
        <v>157547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157547</v>
      </c>
      <c r="O31" s="47">
        <f t="shared" si="1"/>
        <v>2.60369531805186</v>
      </c>
      <c r="P31" s="9"/>
    </row>
    <row r="32" spans="1:16" ht="15">
      <c r="A32" s="12"/>
      <c r="B32" s="25">
        <v>331.69</v>
      </c>
      <c r="C32" s="20" t="s">
        <v>34</v>
      </c>
      <c r="D32" s="46">
        <v>0</v>
      </c>
      <c r="E32" s="46">
        <v>209684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209684</v>
      </c>
      <c r="O32" s="47">
        <f t="shared" si="1"/>
        <v>3.465335735179891</v>
      </c>
      <c r="P32" s="9"/>
    </row>
    <row r="33" spans="1:16" ht="15">
      <c r="A33" s="12"/>
      <c r="B33" s="25">
        <v>331.7</v>
      </c>
      <c r="C33" s="20" t="s">
        <v>31</v>
      </c>
      <c r="D33" s="46">
        <v>0</v>
      </c>
      <c r="E33" s="46">
        <v>462745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462745</v>
      </c>
      <c r="O33" s="47">
        <f t="shared" si="1"/>
        <v>7.64754003536664</v>
      </c>
      <c r="P33" s="9"/>
    </row>
    <row r="34" spans="1:16" ht="15">
      <c r="A34" s="12"/>
      <c r="B34" s="25">
        <v>331.9</v>
      </c>
      <c r="C34" s="20" t="s">
        <v>32</v>
      </c>
      <c r="D34" s="46">
        <v>0</v>
      </c>
      <c r="E34" s="46">
        <v>2636450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2636450</v>
      </c>
      <c r="O34" s="47">
        <f t="shared" si="1"/>
        <v>43.57120428366028</v>
      </c>
      <c r="P34" s="9"/>
    </row>
    <row r="35" spans="1:16" ht="15">
      <c r="A35" s="12"/>
      <c r="B35" s="25">
        <v>334.2</v>
      </c>
      <c r="C35" s="20" t="s">
        <v>85</v>
      </c>
      <c r="D35" s="46">
        <v>0</v>
      </c>
      <c r="E35" s="46">
        <v>116953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116953</v>
      </c>
      <c r="O35" s="47">
        <f t="shared" si="1"/>
        <v>1.9328199110876068</v>
      </c>
      <c r="P35" s="9"/>
    </row>
    <row r="36" spans="1:16" ht="15">
      <c r="A36" s="12"/>
      <c r="B36" s="25">
        <v>334.34</v>
      </c>
      <c r="C36" s="20" t="s">
        <v>86</v>
      </c>
      <c r="D36" s="46">
        <v>0</v>
      </c>
      <c r="E36" s="46">
        <v>290000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5">SUM(D36:M36)</f>
        <v>290000</v>
      </c>
      <c r="O36" s="47">
        <f t="shared" si="1"/>
        <v>4.792675469764828</v>
      </c>
      <c r="P36" s="9"/>
    </row>
    <row r="37" spans="1:16" ht="15">
      <c r="A37" s="12"/>
      <c r="B37" s="25">
        <v>335.12</v>
      </c>
      <c r="C37" s="20" t="s">
        <v>36</v>
      </c>
      <c r="D37" s="46">
        <v>1079137</v>
      </c>
      <c r="E37" s="46">
        <v>4142180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5221317</v>
      </c>
      <c r="O37" s="47">
        <f aca="true" t="shared" si="8" ref="O37:O67">(N37/O$69)</f>
        <v>86.2899238129865</v>
      </c>
      <c r="P37" s="9"/>
    </row>
    <row r="38" spans="1:16" ht="15">
      <c r="A38" s="12"/>
      <c r="B38" s="25">
        <v>335.14</v>
      </c>
      <c r="C38" s="20" t="s">
        <v>37</v>
      </c>
      <c r="D38" s="46">
        <v>32120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32120</v>
      </c>
      <c r="O38" s="47">
        <f t="shared" si="8"/>
        <v>0.5308301244442976</v>
      </c>
      <c r="P38" s="9"/>
    </row>
    <row r="39" spans="1:16" ht="15">
      <c r="A39" s="12"/>
      <c r="B39" s="25">
        <v>335.18</v>
      </c>
      <c r="C39" s="20" t="s">
        <v>38</v>
      </c>
      <c r="D39" s="46">
        <v>3247196</v>
      </c>
      <c r="E39" s="46">
        <v>0</v>
      </c>
      <c r="F39" s="46">
        <v>0</v>
      </c>
      <c r="G39" s="46">
        <v>1747262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4994458</v>
      </c>
      <c r="O39" s="47">
        <f t="shared" si="8"/>
        <v>82.54074600472657</v>
      </c>
      <c r="P39" s="9"/>
    </row>
    <row r="40" spans="1:16" ht="15">
      <c r="A40" s="12"/>
      <c r="B40" s="25">
        <v>337.6</v>
      </c>
      <c r="C40" s="20" t="s">
        <v>40</v>
      </c>
      <c r="D40" s="46">
        <v>0</v>
      </c>
      <c r="E40" s="46">
        <v>1105944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1105944</v>
      </c>
      <c r="O40" s="47">
        <f t="shared" si="8"/>
        <v>18.27734717149515</v>
      </c>
      <c r="P40" s="9"/>
    </row>
    <row r="41" spans="1:16" ht="15">
      <c r="A41" s="12"/>
      <c r="B41" s="25">
        <v>337.7</v>
      </c>
      <c r="C41" s="20" t="s">
        <v>41</v>
      </c>
      <c r="D41" s="46">
        <v>0</v>
      </c>
      <c r="E41" s="46">
        <v>1163085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1163085</v>
      </c>
      <c r="O41" s="47">
        <f t="shared" si="8"/>
        <v>19.221686030177327</v>
      </c>
      <c r="P41" s="9"/>
    </row>
    <row r="42" spans="1:16" ht="15">
      <c r="A42" s="12"/>
      <c r="B42" s="25">
        <v>338</v>
      </c>
      <c r="C42" s="20" t="s">
        <v>42</v>
      </c>
      <c r="D42" s="46">
        <v>83710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83710</v>
      </c>
      <c r="O42" s="47">
        <f t="shared" si="8"/>
        <v>1.3834305640483233</v>
      </c>
      <c r="P42" s="9"/>
    </row>
    <row r="43" spans="1:16" ht="15">
      <c r="A43" s="12"/>
      <c r="B43" s="25">
        <v>339</v>
      </c>
      <c r="C43" s="20" t="s">
        <v>43</v>
      </c>
      <c r="D43" s="46">
        <v>738800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738800</v>
      </c>
      <c r="O43" s="47">
        <f t="shared" si="8"/>
        <v>12.209753920904328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SUM(D45:D54)</f>
        <v>492969</v>
      </c>
      <c r="E44" s="32">
        <f t="shared" si="9"/>
        <v>20121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77568422</v>
      </c>
      <c r="J44" s="32">
        <f t="shared" si="9"/>
        <v>14226584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7"/>
        <v>92308096</v>
      </c>
      <c r="O44" s="45">
        <f t="shared" si="8"/>
        <v>1525.5267150341272</v>
      </c>
      <c r="P44" s="10"/>
    </row>
    <row r="45" spans="1:16" ht="15">
      <c r="A45" s="12"/>
      <c r="B45" s="25">
        <v>341.1</v>
      </c>
      <c r="C45" s="20" t="s">
        <v>79</v>
      </c>
      <c r="D45" s="46">
        <v>220917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220917</v>
      </c>
      <c r="O45" s="47">
        <f t="shared" si="8"/>
        <v>3.650977540531161</v>
      </c>
      <c r="P45" s="9"/>
    </row>
    <row r="46" spans="1:16" ht="15">
      <c r="A46" s="12"/>
      <c r="B46" s="25">
        <v>341.2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14226584</v>
      </c>
      <c r="K46" s="46">
        <v>0</v>
      </c>
      <c r="L46" s="46">
        <v>0</v>
      </c>
      <c r="M46" s="46">
        <v>0</v>
      </c>
      <c r="N46" s="46">
        <f aca="true" t="shared" si="10" ref="N46:N54">SUM(D46:M46)</f>
        <v>14226584</v>
      </c>
      <c r="O46" s="47">
        <f t="shared" si="8"/>
        <v>235.1151729494786</v>
      </c>
      <c r="P46" s="9"/>
    </row>
    <row r="47" spans="1:16" ht="15">
      <c r="A47" s="12"/>
      <c r="B47" s="25">
        <v>342.1</v>
      </c>
      <c r="C47" s="20" t="s">
        <v>52</v>
      </c>
      <c r="D47" s="46">
        <v>42500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42500</v>
      </c>
      <c r="O47" s="47">
        <f t="shared" si="8"/>
        <v>0.7023748533276042</v>
      </c>
      <c r="P47" s="9"/>
    </row>
    <row r="48" spans="1:16" ht="15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55299856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55299856</v>
      </c>
      <c r="O48" s="47">
        <f t="shared" si="8"/>
        <v>913.9112528714737</v>
      </c>
      <c r="P48" s="9"/>
    </row>
    <row r="49" spans="1:16" ht="15">
      <c r="A49" s="12"/>
      <c r="B49" s="25">
        <v>343.3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3716442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3716442</v>
      </c>
      <c r="O49" s="47">
        <f t="shared" si="8"/>
        <v>61.41965658001289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10133024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10133024</v>
      </c>
      <c r="O50" s="47">
        <f t="shared" si="8"/>
        <v>167.46308813564923</v>
      </c>
      <c r="P50" s="9"/>
    </row>
    <row r="51" spans="1:16" ht="15">
      <c r="A51" s="12"/>
      <c r="B51" s="25">
        <v>343.5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6927198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6927198</v>
      </c>
      <c r="O51" s="47">
        <f t="shared" si="8"/>
        <v>114.48211009932406</v>
      </c>
      <c r="P51" s="9"/>
    </row>
    <row r="52" spans="1:16" ht="15">
      <c r="A52" s="12"/>
      <c r="B52" s="25">
        <v>343.7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1491902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1491902</v>
      </c>
      <c r="O52" s="47">
        <f t="shared" si="8"/>
        <v>24.65586937480375</v>
      </c>
      <c r="P52" s="9"/>
    </row>
    <row r="53" spans="1:16" ht="15">
      <c r="A53" s="12"/>
      <c r="B53" s="25">
        <v>347.2</v>
      </c>
      <c r="C53" s="20" t="s">
        <v>57</v>
      </c>
      <c r="D53" s="46">
        <v>139561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139561</v>
      </c>
      <c r="O53" s="47">
        <f t="shared" si="8"/>
        <v>2.306450280123618</v>
      </c>
      <c r="P53" s="9"/>
    </row>
    <row r="54" spans="1:16" ht="15">
      <c r="A54" s="12"/>
      <c r="B54" s="25">
        <v>347.5</v>
      </c>
      <c r="C54" s="20" t="s">
        <v>58</v>
      </c>
      <c r="D54" s="46">
        <v>89991</v>
      </c>
      <c r="E54" s="46">
        <v>20121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110112</v>
      </c>
      <c r="O54" s="47">
        <f t="shared" si="8"/>
        <v>1.8197623494025683</v>
      </c>
      <c r="P54" s="9"/>
    </row>
    <row r="55" spans="1:16" ht="15.75">
      <c r="A55" s="29" t="s">
        <v>49</v>
      </c>
      <c r="B55" s="30"/>
      <c r="C55" s="31"/>
      <c r="D55" s="32">
        <f aca="true" t="shared" si="11" ref="D55:M55">SUM(D56:D57)</f>
        <v>1065308</v>
      </c>
      <c r="E55" s="32">
        <f t="shared" si="11"/>
        <v>1384438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7">SUM(D55:M55)</f>
        <v>2449746</v>
      </c>
      <c r="O55" s="45">
        <f t="shared" si="8"/>
        <v>40.48564676329141</v>
      </c>
      <c r="P55" s="10"/>
    </row>
    <row r="56" spans="1:16" ht="15">
      <c r="A56" s="13"/>
      <c r="B56" s="39">
        <v>354</v>
      </c>
      <c r="C56" s="21" t="s">
        <v>61</v>
      </c>
      <c r="D56" s="46">
        <v>1065308</v>
      </c>
      <c r="E56" s="46">
        <v>9893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1075201</v>
      </c>
      <c r="O56" s="47">
        <f t="shared" si="8"/>
        <v>17.769273992298665</v>
      </c>
      <c r="P56" s="9"/>
    </row>
    <row r="57" spans="1:16" ht="15">
      <c r="A57" s="13"/>
      <c r="B57" s="39">
        <v>359</v>
      </c>
      <c r="C57" s="21" t="s">
        <v>62</v>
      </c>
      <c r="D57" s="46">
        <v>0</v>
      </c>
      <c r="E57" s="46">
        <v>1374545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1374545</v>
      </c>
      <c r="O57" s="47">
        <f t="shared" si="8"/>
        <v>22.716372770992745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SUM(D59:D64)</f>
        <v>7710206</v>
      </c>
      <c r="E58" s="32">
        <f t="shared" si="13"/>
        <v>2933667</v>
      </c>
      <c r="F58" s="32">
        <f t="shared" si="13"/>
        <v>0</v>
      </c>
      <c r="G58" s="32">
        <f t="shared" si="13"/>
        <v>676561</v>
      </c>
      <c r="H58" s="32">
        <f t="shared" si="13"/>
        <v>0</v>
      </c>
      <c r="I58" s="32">
        <f t="shared" si="13"/>
        <v>2961485</v>
      </c>
      <c r="J58" s="32">
        <f t="shared" si="13"/>
        <v>200792</v>
      </c>
      <c r="K58" s="32">
        <f t="shared" si="13"/>
        <v>20592322</v>
      </c>
      <c r="L58" s="32">
        <f t="shared" si="13"/>
        <v>0</v>
      </c>
      <c r="M58" s="32">
        <f t="shared" si="13"/>
        <v>0</v>
      </c>
      <c r="N58" s="32">
        <f t="shared" si="12"/>
        <v>35075033</v>
      </c>
      <c r="O58" s="45">
        <f t="shared" si="8"/>
        <v>579.666380207903</v>
      </c>
      <c r="P58" s="10"/>
    </row>
    <row r="59" spans="1:16" ht="15">
      <c r="A59" s="12"/>
      <c r="B59" s="25">
        <v>361.1</v>
      </c>
      <c r="C59" s="20" t="s">
        <v>63</v>
      </c>
      <c r="D59" s="46">
        <v>655493</v>
      </c>
      <c r="E59" s="46">
        <v>565616</v>
      </c>
      <c r="F59" s="46">
        <v>0</v>
      </c>
      <c r="G59" s="46">
        <v>676561</v>
      </c>
      <c r="H59" s="46">
        <v>0</v>
      </c>
      <c r="I59" s="46">
        <v>978545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2876215</v>
      </c>
      <c r="O59" s="47">
        <f t="shared" si="8"/>
        <v>47.53367267679188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11756147</v>
      </c>
      <c r="L60" s="46">
        <v>0</v>
      </c>
      <c r="M60" s="46">
        <v>0</v>
      </c>
      <c r="N60" s="46">
        <f t="shared" si="12"/>
        <v>11756147</v>
      </c>
      <c r="O60" s="47">
        <f t="shared" si="8"/>
        <v>194.287577054653</v>
      </c>
      <c r="P60" s="9"/>
    </row>
    <row r="61" spans="1:16" ht="15">
      <c r="A61" s="12"/>
      <c r="B61" s="25">
        <v>362</v>
      </c>
      <c r="C61" s="20" t="s">
        <v>65</v>
      </c>
      <c r="D61" s="46">
        <v>314660</v>
      </c>
      <c r="E61" s="46">
        <v>2165000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2479660</v>
      </c>
      <c r="O61" s="47">
        <f t="shared" si="8"/>
        <v>40.98001950123122</v>
      </c>
      <c r="P61" s="9"/>
    </row>
    <row r="62" spans="1:16" ht="15">
      <c r="A62" s="12"/>
      <c r="B62" s="25">
        <v>366</v>
      </c>
      <c r="C62" s="20" t="s">
        <v>66</v>
      </c>
      <c r="D62" s="46">
        <v>0</v>
      </c>
      <c r="E62" s="46">
        <v>1650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1650</v>
      </c>
      <c r="O62" s="47">
        <f t="shared" si="8"/>
        <v>0.02726867077624816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8836175</v>
      </c>
      <c r="L63" s="46">
        <v>0</v>
      </c>
      <c r="M63" s="46">
        <v>0</v>
      </c>
      <c r="N63" s="46">
        <f t="shared" si="12"/>
        <v>8836175</v>
      </c>
      <c r="O63" s="47">
        <f t="shared" si="8"/>
        <v>146.03075575534217</v>
      </c>
      <c r="P63" s="9"/>
    </row>
    <row r="64" spans="1:16" ht="15">
      <c r="A64" s="12"/>
      <c r="B64" s="25">
        <v>369.9</v>
      </c>
      <c r="C64" s="20" t="s">
        <v>68</v>
      </c>
      <c r="D64" s="46">
        <v>6740053</v>
      </c>
      <c r="E64" s="46">
        <v>201401</v>
      </c>
      <c r="F64" s="46">
        <v>0</v>
      </c>
      <c r="G64" s="46">
        <v>0</v>
      </c>
      <c r="H64" s="46">
        <v>0</v>
      </c>
      <c r="I64" s="46">
        <v>1982940</v>
      </c>
      <c r="J64" s="46">
        <v>200792</v>
      </c>
      <c r="K64" s="46">
        <v>0</v>
      </c>
      <c r="L64" s="46">
        <v>0</v>
      </c>
      <c r="M64" s="46">
        <v>0</v>
      </c>
      <c r="N64" s="46">
        <f t="shared" si="12"/>
        <v>9125186</v>
      </c>
      <c r="O64" s="47">
        <f t="shared" si="8"/>
        <v>150.8070865491084</v>
      </c>
      <c r="P64" s="9"/>
    </row>
    <row r="65" spans="1:16" ht="15.75">
      <c r="A65" s="29" t="s">
        <v>50</v>
      </c>
      <c r="B65" s="30"/>
      <c r="C65" s="31"/>
      <c r="D65" s="32">
        <f aca="true" t="shared" si="14" ref="D65:M65">SUM(D66:D66)</f>
        <v>0</v>
      </c>
      <c r="E65" s="32">
        <f t="shared" si="14"/>
        <v>212192</v>
      </c>
      <c r="F65" s="32">
        <f t="shared" si="14"/>
        <v>450000</v>
      </c>
      <c r="G65" s="32">
        <f t="shared" si="14"/>
        <v>0</v>
      </c>
      <c r="H65" s="32">
        <f t="shared" si="14"/>
        <v>0</v>
      </c>
      <c r="I65" s="32">
        <f t="shared" si="14"/>
        <v>290002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952194</v>
      </c>
      <c r="O65" s="45">
        <f t="shared" si="8"/>
        <v>15.736402849162934</v>
      </c>
      <c r="P65" s="9"/>
    </row>
    <row r="66" spans="1:16" ht="15.75" thickBot="1">
      <c r="A66" s="12"/>
      <c r="B66" s="25">
        <v>381</v>
      </c>
      <c r="C66" s="20" t="s">
        <v>69</v>
      </c>
      <c r="D66" s="46">
        <v>0</v>
      </c>
      <c r="E66" s="46">
        <v>212192</v>
      </c>
      <c r="F66" s="46">
        <v>450000</v>
      </c>
      <c r="G66" s="46">
        <v>0</v>
      </c>
      <c r="H66" s="46">
        <v>0</v>
      </c>
      <c r="I66" s="46">
        <v>290002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952194</v>
      </c>
      <c r="O66" s="47">
        <f t="shared" si="8"/>
        <v>15.736402849162934</v>
      </c>
      <c r="P66" s="9"/>
    </row>
    <row r="67" spans="1:119" ht="16.5" thickBot="1">
      <c r="A67" s="14" t="s">
        <v>59</v>
      </c>
      <c r="B67" s="23"/>
      <c r="C67" s="22"/>
      <c r="D67" s="15">
        <f aca="true" t="shared" si="15" ref="D67:M67">SUM(D5,D14,D26,D44,D55,D58,D65)</f>
        <v>38361203</v>
      </c>
      <c r="E67" s="15">
        <f t="shared" si="15"/>
        <v>17968203</v>
      </c>
      <c r="F67" s="15">
        <f t="shared" si="15"/>
        <v>450000</v>
      </c>
      <c r="G67" s="15">
        <f t="shared" si="15"/>
        <v>2423823</v>
      </c>
      <c r="H67" s="15">
        <f t="shared" si="15"/>
        <v>0</v>
      </c>
      <c r="I67" s="15">
        <f t="shared" si="15"/>
        <v>80819909</v>
      </c>
      <c r="J67" s="15">
        <f t="shared" si="15"/>
        <v>14427376</v>
      </c>
      <c r="K67" s="15">
        <f t="shared" si="15"/>
        <v>20592322</v>
      </c>
      <c r="L67" s="15">
        <f t="shared" si="15"/>
        <v>0</v>
      </c>
      <c r="M67" s="15">
        <f t="shared" si="15"/>
        <v>0</v>
      </c>
      <c r="N67" s="15">
        <f t="shared" si="12"/>
        <v>175042836</v>
      </c>
      <c r="O67" s="38">
        <f t="shared" si="8"/>
        <v>2892.839676742303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89</v>
      </c>
      <c r="M69" s="48"/>
      <c r="N69" s="48"/>
      <c r="O69" s="43">
        <v>60509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22458496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22458496</v>
      </c>
      <c r="O5" s="33">
        <f aca="true" t="shared" si="1" ref="O5:O36">(N5/O$68)</f>
        <v>389.7894024333096</v>
      </c>
      <c r="P5" s="6"/>
    </row>
    <row r="6" spans="1:16" ht="15">
      <c r="A6" s="12"/>
      <c r="B6" s="25">
        <v>311</v>
      </c>
      <c r="C6" s="20" t="s">
        <v>2</v>
      </c>
      <c r="D6" s="46">
        <v>16659323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16659323</v>
      </c>
      <c r="O6" s="47">
        <f t="shared" si="1"/>
        <v>289.139021469358</v>
      </c>
      <c r="P6" s="9"/>
    </row>
    <row r="7" spans="1:16" ht="15">
      <c r="A7" s="12"/>
      <c r="B7" s="25">
        <v>312.41</v>
      </c>
      <c r="C7" s="20" t="s">
        <v>10</v>
      </c>
      <c r="D7" s="46">
        <v>1043801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1043801</v>
      </c>
      <c r="O7" s="47">
        <f t="shared" si="1"/>
        <v>18.11619834423868</v>
      </c>
      <c r="P7" s="9"/>
    </row>
    <row r="8" spans="1:16" ht="15">
      <c r="A8" s="12"/>
      <c r="B8" s="25">
        <v>312.51</v>
      </c>
      <c r="C8" s="20" t="s">
        <v>77</v>
      </c>
      <c r="D8" s="46">
        <v>295395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295395</v>
      </c>
      <c r="O8" s="47">
        <f t="shared" si="1"/>
        <v>5.126872277279276</v>
      </c>
      <c r="P8" s="9"/>
    </row>
    <row r="9" spans="1:16" ht="15">
      <c r="A9" s="12"/>
      <c r="B9" s="25">
        <v>312.52</v>
      </c>
      <c r="C9" s="20" t="s">
        <v>78</v>
      </c>
      <c r="D9" s="46">
        <v>621369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621369</v>
      </c>
      <c r="O9" s="47">
        <f t="shared" si="1"/>
        <v>10.784473332523387</v>
      </c>
      <c r="P9" s="9"/>
    </row>
    <row r="10" spans="1:16" ht="15">
      <c r="A10" s="12"/>
      <c r="B10" s="25">
        <v>314.1</v>
      </c>
      <c r="C10" s="20" t="s">
        <v>11</v>
      </c>
      <c r="D10" s="46">
        <v>1165048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1165048</v>
      </c>
      <c r="O10" s="47">
        <f t="shared" si="1"/>
        <v>20.220559904194943</v>
      </c>
      <c r="P10" s="9"/>
    </row>
    <row r="11" spans="1:16" ht="15">
      <c r="A11" s="12"/>
      <c r="B11" s="25">
        <v>314.3</v>
      </c>
      <c r="C11" s="20" t="s">
        <v>12</v>
      </c>
      <c r="D11" s="46">
        <v>124630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124630</v>
      </c>
      <c r="O11" s="47">
        <f t="shared" si="1"/>
        <v>2.163076869673881</v>
      </c>
      <c r="P11" s="9"/>
    </row>
    <row r="12" spans="1:16" ht="15">
      <c r="A12" s="12"/>
      <c r="B12" s="25">
        <v>314.8</v>
      </c>
      <c r="C12" s="20" t="s">
        <v>13</v>
      </c>
      <c r="D12" s="46">
        <v>239561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239561</v>
      </c>
      <c r="O12" s="47">
        <f t="shared" si="1"/>
        <v>4.15781800510266</v>
      </c>
      <c r="P12" s="9"/>
    </row>
    <row r="13" spans="1:16" ht="15">
      <c r="A13" s="12"/>
      <c r="B13" s="25">
        <v>315</v>
      </c>
      <c r="C13" s="20" t="s">
        <v>14</v>
      </c>
      <c r="D13" s="46">
        <v>1974074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1974074</v>
      </c>
      <c r="O13" s="47">
        <f t="shared" si="1"/>
        <v>34.26200600517208</v>
      </c>
      <c r="P13" s="9"/>
    </row>
    <row r="14" spans="1:16" ht="15">
      <c r="A14" s="12"/>
      <c r="B14" s="25">
        <v>316</v>
      </c>
      <c r="C14" s="20" t="s">
        <v>15</v>
      </c>
      <c r="D14" s="46">
        <v>335295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335295</v>
      </c>
      <c r="O14" s="47">
        <f t="shared" si="1"/>
        <v>5.8193762257667005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SUM(D16:D27)</f>
        <v>4186100</v>
      </c>
      <c r="E15" s="32">
        <f t="shared" si="3"/>
        <v>484019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4670119</v>
      </c>
      <c r="O15" s="45">
        <f t="shared" si="1"/>
        <v>81.0545325164448</v>
      </c>
      <c r="P15" s="10"/>
    </row>
    <row r="16" spans="1:16" ht="15">
      <c r="A16" s="12"/>
      <c r="B16" s="25">
        <v>322</v>
      </c>
      <c r="C16" s="20" t="s">
        <v>0</v>
      </c>
      <c r="D16" s="46">
        <v>799205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799205</v>
      </c>
      <c r="O16" s="47">
        <f t="shared" si="1"/>
        <v>13.870992936112605</v>
      </c>
      <c r="P16" s="9"/>
    </row>
    <row r="17" spans="1:16" ht="15">
      <c r="A17" s="12"/>
      <c r="B17" s="25">
        <v>323.1</v>
      </c>
      <c r="C17" s="20" t="s">
        <v>17</v>
      </c>
      <c r="D17" s="46">
        <v>2065706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7">SUM(D17:M17)</f>
        <v>2065706</v>
      </c>
      <c r="O17" s="47">
        <f t="shared" si="1"/>
        <v>35.852369960254784</v>
      </c>
      <c r="P17" s="9"/>
    </row>
    <row r="18" spans="1:16" ht="15">
      <c r="A18" s="12"/>
      <c r="B18" s="25">
        <v>323.3</v>
      </c>
      <c r="C18" s="20" t="s">
        <v>18</v>
      </c>
      <c r="D18" s="46">
        <v>275000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275000</v>
      </c>
      <c r="O18" s="47">
        <f t="shared" si="1"/>
        <v>4.772896888071229</v>
      </c>
      <c r="P18" s="9"/>
    </row>
    <row r="19" spans="1:16" ht="15">
      <c r="A19" s="12"/>
      <c r="B19" s="25">
        <v>323.6</v>
      </c>
      <c r="C19" s="20" t="s">
        <v>19</v>
      </c>
      <c r="D19" s="46">
        <v>535000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535000</v>
      </c>
      <c r="O19" s="47">
        <f t="shared" si="1"/>
        <v>9.285453945884028</v>
      </c>
      <c r="P19" s="9"/>
    </row>
    <row r="20" spans="1:16" ht="15">
      <c r="A20" s="12"/>
      <c r="B20" s="25">
        <v>323.7</v>
      </c>
      <c r="C20" s="20" t="s">
        <v>20</v>
      </c>
      <c r="D20" s="46">
        <v>500000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500000</v>
      </c>
      <c r="O20" s="47">
        <f t="shared" si="1"/>
        <v>8.67799434194769</v>
      </c>
      <c r="P20" s="9"/>
    </row>
    <row r="21" spans="1:16" ht="15">
      <c r="A21" s="12"/>
      <c r="B21" s="25">
        <v>324.11</v>
      </c>
      <c r="C21" s="20" t="s">
        <v>21</v>
      </c>
      <c r="D21" s="46">
        <v>0</v>
      </c>
      <c r="E21" s="46">
        <v>38484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38484</v>
      </c>
      <c r="O21" s="47">
        <f t="shared" si="1"/>
        <v>0.6679278685110297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42078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42078</v>
      </c>
      <c r="O22" s="47">
        <f t="shared" si="1"/>
        <v>0.7303052918409497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8221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8221</v>
      </c>
      <c r="O23" s="47">
        <f t="shared" si="1"/>
        <v>0.1426835829703039</v>
      </c>
      <c r="P23" s="9"/>
    </row>
    <row r="24" spans="1:16" ht="15">
      <c r="A24" s="12"/>
      <c r="B24" s="25">
        <v>324.22</v>
      </c>
      <c r="C24" s="20" t="s">
        <v>24</v>
      </c>
      <c r="D24" s="46">
        <v>0</v>
      </c>
      <c r="E24" s="46">
        <v>11073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11073</v>
      </c>
      <c r="O24" s="47">
        <f t="shared" si="1"/>
        <v>0.1921828626967735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209268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209268</v>
      </c>
      <c r="O25" s="47">
        <f t="shared" si="1"/>
        <v>3.632053039901418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174895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174895</v>
      </c>
      <c r="O26" s="47">
        <f t="shared" si="1"/>
        <v>3.035475640869882</v>
      </c>
      <c r="P26" s="9"/>
    </row>
    <row r="27" spans="1:16" ht="15">
      <c r="A27" s="12"/>
      <c r="B27" s="25">
        <v>325.2</v>
      </c>
      <c r="C27" s="20" t="s">
        <v>27</v>
      </c>
      <c r="D27" s="46">
        <v>11189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11189</v>
      </c>
      <c r="O27" s="47">
        <f t="shared" si="1"/>
        <v>0.1941961573841054</v>
      </c>
      <c r="P27" s="9"/>
    </row>
    <row r="28" spans="1:16" ht="15.75">
      <c r="A28" s="29" t="s">
        <v>30</v>
      </c>
      <c r="B28" s="30"/>
      <c r="C28" s="31"/>
      <c r="D28" s="32">
        <f>SUM(D29:D43)</f>
        <v>5213265</v>
      </c>
      <c r="E28" s="32">
        <f aca="true" t="shared" si="5" ref="E28:M28">SUM(E29:E43)</f>
        <v>14892054</v>
      </c>
      <c r="F28" s="32">
        <f t="shared" si="5"/>
        <v>0</v>
      </c>
      <c r="G28" s="32">
        <f t="shared" si="5"/>
        <v>1681886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21787205</v>
      </c>
      <c r="O28" s="45">
        <f t="shared" si="1"/>
        <v>378.1384834337088</v>
      </c>
      <c r="P28" s="10"/>
    </row>
    <row r="29" spans="1:16" ht="15">
      <c r="A29" s="12"/>
      <c r="B29" s="25">
        <v>331.1</v>
      </c>
      <c r="C29" s="20" t="s">
        <v>28</v>
      </c>
      <c r="D29" s="46">
        <v>0</v>
      </c>
      <c r="E29" s="46">
        <v>69124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69124</v>
      </c>
      <c r="O29" s="47">
        <f t="shared" si="1"/>
        <v>1.199715361785584</v>
      </c>
      <c r="P29" s="9"/>
    </row>
    <row r="30" spans="1:16" ht="15">
      <c r="A30" s="12"/>
      <c r="B30" s="25">
        <v>331.2</v>
      </c>
      <c r="C30" s="20" t="s">
        <v>29</v>
      </c>
      <c r="D30" s="46">
        <v>0</v>
      </c>
      <c r="E30" s="46">
        <v>893104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8">SUM(D30:M30)</f>
        <v>893104</v>
      </c>
      <c r="O30" s="47">
        <f t="shared" si="1"/>
        <v>15.500702917541698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172736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172736</v>
      </c>
      <c r="O31" s="47">
        <f t="shared" si="1"/>
        <v>2.998004061301352</v>
      </c>
      <c r="P31" s="9"/>
    </row>
    <row r="32" spans="1:16" ht="15">
      <c r="A32" s="12"/>
      <c r="B32" s="25">
        <v>331.69</v>
      </c>
      <c r="C32" s="20" t="s">
        <v>34</v>
      </c>
      <c r="D32" s="46">
        <v>0</v>
      </c>
      <c r="E32" s="46">
        <v>187987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187987</v>
      </c>
      <c r="O32" s="47">
        <f t="shared" si="1"/>
        <v>3.2627002447194404</v>
      </c>
      <c r="P32" s="9"/>
    </row>
    <row r="33" spans="1:16" ht="15">
      <c r="A33" s="12"/>
      <c r="B33" s="25">
        <v>331.7</v>
      </c>
      <c r="C33" s="20" t="s">
        <v>31</v>
      </c>
      <c r="D33" s="46">
        <v>0</v>
      </c>
      <c r="E33" s="46">
        <v>491818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491818</v>
      </c>
      <c r="O33" s="47">
        <f t="shared" si="1"/>
        <v>8.535987642536057</v>
      </c>
      <c r="P33" s="9"/>
    </row>
    <row r="34" spans="1:16" ht="15">
      <c r="A34" s="12"/>
      <c r="B34" s="25">
        <v>331.9</v>
      </c>
      <c r="C34" s="20" t="s">
        <v>32</v>
      </c>
      <c r="D34" s="46">
        <v>0</v>
      </c>
      <c r="E34" s="46">
        <v>291545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291545</v>
      </c>
      <c r="O34" s="47">
        <f t="shared" si="1"/>
        <v>5.060051720846278</v>
      </c>
      <c r="P34" s="9"/>
    </row>
    <row r="35" spans="1:16" ht="15">
      <c r="A35" s="12"/>
      <c r="B35" s="25">
        <v>334.7</v>
      </c>
      <c r="C35" s="20" t="s">
        <v>35</v>
      </c>
      <c r="D35" s="46">
        <v>0</v>
      </c>
      <c r="E35" s="46">
        <v>707207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707207</v>
      </c>
      <c r="O35" s="47">
        <f t="shared" si="1"/>
        <v>12.274276689171598</v>
      </c>
      <c r="P35" s="9"/>
    </row>
    <row r="36" spans="1:16" ht="15">
      <c r="A36" s="12"/>
      <c r="B36" s="25">
        <v>335.12</v>
      </c>
      <c r="C36" s="20" t="s">
        <v>36</v>
      </c>
      <c r="D36" s="46">
        <v>1065298</v>
      </c>
      <c r="E36" s="46">
        <v>4212432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5277730</v>
      </c>
      <c r="O36" s="47">
        <f t="shared" si="1"/>
        <v>91.60022215665515</v>
      </c>
      <c r="P36" s="9"/>
    </row>
    <row r="37" spans="1:16" ht="15">
      <c r="A37" s="12"/>
      <c r="B37" s="25">
        <v>335.14</v>
      </c>
      <c r="C37" s="20" t="s">
        <v>37</v>
      </c>
      <c r="D37" s="46">
        <v>33402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33402</v>
      </c>
      <c r="O37" s="47">
        <f aca="true" t="shared" si="7" ref="O37:O66">(N37/O$68)</f>
        <v>0.5797247340194734</v>
      </c>
      <c r="P37" s="9"/>
    </row>
    <row r="38" spans="1:16" ht="15">
      <c r="A38" s="12"/>
      <c r="B38" s="25">
        <v>335.18</v>
      </c>
      <c r="C38" s="20" t="s">
        <v>38</v>
      </c>
      <c r="D38" s="46">
        <v>3284971</v>
      </c>
      <c r="E38" s="46">
        <v>0</v>
      </c>
      <c r="F38" s="46">
        <v>0</v>
      </c>
      <c r="G38" s="46">
        <v>1681886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4966857</v>
      </c>
      <c r="O38" s="47">
        <f t="shared" si="7"/>
        <v>86.20471388652655</v>
      </c>
      <c r="P38" s="9"/>
    </row>
    <row r="39" spans="1:16" ht="15">
      <c r="A39" s="12"/>
      <c r="B39" s="25">
        <v>337.3</v>
      </c>
      <c r="C39" s="20" t="s">
        <v>39</v>
      </c>
      <c r="D39" s="46">
        <v>0</v>
      </c>
      <c r="E39" s="46">
        <v>866446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6">SUM(D39:M39)</f>
        <v>866446</v>
      </c>
      <c r="O39" s="47">
        <f t="shared" si="7"/>
        <v>15.038026971206415</v>
      </c>
      <c r="P39" s="9"/>
    </row>
    <row r="40" spans="1:16" ht="15">
      <c r="A40" s="12"/>
      <c r="B40" s="25">
        <v>337.6</v>
      </c>
      <c r="C40" s="20" t="s">
        <v>40</v>
      </c>
      <c r="D40" s="46">
        <v>0</v>
      </c>
      <c r="E40" s="46">
        <v>1270712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1270712</v>
      </c>
      <c r="O40" s="47">
        <f t="shared" si="7"/>
        <v>22.054463092490064</v>
      </c>
      <c r="P40" s="9"/>
    </row>
    <row r="41" spans="1:16" ht="15">
      <c r="A41" s="12"/>
      <c r="B41" s="25">
        <v>337.7</v>
      </c>
      <c r="C41" s="20" t="s">
        <v>41</v>
      </c>
      <c r="D41" s="46">
        <v>0</v>
      </c>
      <c r="E41" s="46">
        <v>5728943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5728943</v>
      </c>
      <c r="O41" s="47">
        <f t="shared" si="7"/>
        <v>99.43146987868164</v>
      </c>
      <c r="P41" s="9"/>
    </row>
    <row r="42" spans="1:16" ht="15">
      <c r="A42" s="12"/>
      <c r="B42" s="25">
        <v>338</v>
      </c>
      <c r="C42" s="20" t="s">
        <v>42</v>
      </c>
      <c r="D42" s="46">
        <v>90794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90794</v>
      </c>
      <c r="O42" s="47">
        <f t="shared" si="7"/>
        <v>1.575819636565597</v>
      </c>
      <c r="P42" s="9"/>
    </row>
    <row r="43" spans="1:16" ht="15">
      <c r="A43" s="12"/>
      <c r="B43" s="25">
        <v>339</v>
      </c>
      <c r="C43" s="20" t="s">
        <v>43</v>
      </c>
      <c r="D43" s="46">
        <v>738800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738800</v>
      </c>
      <c r="O43" s="47">
        <f t="shared" si="7"/>
        <v>12.822604439661905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SUM(D45:D53)</f>
        <v>716941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76755547</v>
      </c>
      <c r="J44" s="32">
        <f t="shared" si="9"/>
        <v>14967846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92440334</v>
      </c>
      <c r="O44" s="45">
        <f t="shared" si="7"/>
        <v>1604.3933908395093</v>
      </c>
      <c r="P44" s="10"/>
    </row>
    <row r="45" spans="1:16" ht="15">
      <c r="A45" s="12"/>
      <c r="B45" s="25">
        <v>341.1</v>
      </c>
      <c r="C45" s="20" t="s">
        <v>79</v>
      </c>
      <c r="D45" s="46">
        <v>456943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456943</v>
      </c>
      <c r="O45" s="47">
        <f t="shared" si="7"/>
        <v>7.930697537185206</v>
      </c>
      <c r="P45" s="9"/>
    </row>
    <row r="46" spans="1:16" ht="15">
      <c r="A46" s="12"/>
      <c r="B46" s="25">
        <v>341.2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14967846</v>
      </c>
      <c r="K46" s="46">
        <v>0</v>
      </c>
      <c r="L46" s="46">
        <v>0</v>
      </c>
      <c r="M46" s="46">
        <v>0</v>
      </c>
      <c r="N46" s="46">
        <f t="shared" si="8"/>
        <v>14967846</v>
      </c>
      <c r="O46" s="47">
        <f t="shared" si="7"/>
        <v>259.7817657982887</v>
      </c>
      <c r="P46" s="9"/>
    </row>
    <row r="47" spans="1:16" ht="15">
      <c r="A47" s="12"/>
      <c r="B47" s="25">
        <v>342.1</v>
      </c>
      <c r="C47" s="20" t="s">
        <v>52</v>
      </c>
      <c r="D47" s="46">
        <v>39053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53">SUM(D47:M47)</f>
        <v>39053</v>
      </c>
      <c r="O47" s="47">
        <f t="shared" si="7"/>
        <v>0.6778034260721661</v>
      </c>
      <c r="P47" s="9"/>
    </row>
    <row r="48" spans="1:16" ht="15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53772181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53772181</v>
      </c>
      <c r="O48" s="47">
        <f t="shared" si="7"/>
        <v>933.269364944374</v>
      </c>
      <c r="P48" s="9"/>
    </row>
    <row r="49" spans="1:16" ht="15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10371039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10371039</v>
      </c>
      <c r="O49" s="47">
        <f t="shared" si="7"/>
        <v>179.99963552423765</v>
      </c>
      <c r="P49" s="9"/>
    </row>
    <row r="50" spans="1:16" ht="15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11004012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11004012</v>
      </c>
      <c r="O50" s="47">
        <f t="shared" si="7"/>
        <v>190.98550774944894</v>
      </c>
      <c r="P50" s="9"/>
    </row>
    <row r="51" spans="1:16" ht="15">
      <c r="A51" s="12"/>
      <c r="B51" s="25">
        <v>343.7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1608315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1608315</v>
      </c>
      <c r="O51" s="47">
        <f t="shared" si="7"/>
        <v>27.913896940139196</v>
      </c>
      <c r="P51" s="9"/>
    </row>
    <row r="52" spans="1:16" ht="15">
      <c r="A52" s="12"/>
      <c r="B52" s="25">
        <v>347.2</v>
      </c>
      <c r="C52" s="20" t="s">
        <v>57</v>
      </c>
      <c r="D52" s="46">
        <v>98826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98826</v>
      </c>
      <c r="O52" s="47">
        <f t="shared" si="7"/>
        <v>1.7152229376746446</v>
      </c>
      <c r="P52" s="9"/>
    </row>
    <row r="53" spans="1:16" ht="15">
      <c r="A53" s="12"/>
      <c r="B53" s="25">
        <v>347.5</v>
      </c>
      <c r="C53" s="20" t="s">
        <v>58</v>
      </c>
      <c r="D53" s="46">
        <v>122119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122119</v>
      </c>
      <c r="O53" s="47">
        <f t="shared" si="7"/>
        <v>2.11949598208862</v>
      </c>
      <c r="P53" s="9"/>
    </row>
    <row r="54" spans="1:16" ht="15.75">
      <c r="A54" s="29" t="s">
        <v>49</v>
      </c>
      <c r="B54" s="30"/>
      <c r="C54" s="31"/>
      <c r="D54" s="32">
        <f aca="true" t="shared" si="11" ref="D54:M54">SUM(D55:D56)</f>
        <v>327622</v>
      </c>
      <c r="E54" s="32">
        <f t="shared" si="11"/>
        <v>4348252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66">SUM(D54:M54)</f>
        <v>4675874</v>
      </c>
      <c r="O54" s="45">
        <f t="shared" si="7"/>
        <v>81.15441623132061</v>
      </c>
      <c r="P54" s="10"/>
    </row>
    <row r="55" spans="1:16" ht="15">
      <c r="A55" s="13"/>
      <c r="B55" s="39">
        <v>354</v>
      </c>
      <c r="C55" s="21" t="s">
        <v>61</v>
      </c>
      <c r="D55" s="46">
        <v>327622</v>
      </c>
      <c r="E55" s="46">
        <v>11558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339180</v>
      </c>
      <c r="O55" s="47">
        <f t="shared" si="7"/>
        <v>5.886804241803635</v>
      </c>
      <c r="P55" s="9"/>
    </row>
    <row r="56" spans="1:16" ht="15">
      <c r="A56" s="13"/>
      <c r="B56" s="39">
        <v>359</v>
      </c>
      <c r="C56" s="21" t="s">
        <v>62</v>
      </c>
      <c r="D56" s="46">
        <v>0</v>
      </c>
      <c r="E56" s="46">
        <v>4336694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4336694</v>
      </c>
      <c r="O56" s="47">
        <f t="shared" si="7"/>
        <v>75.26761198951698</v>
      </c>
      <c r="P56" s="9"/>
    </row>
    <row r="57" spans="1:16" ht="15.75">
      <c r="A57" s="29" t="s">
        <v>3</v>
      </c>
      <c r="B57" s="30"/>
      <c r="C57" s="31"/>
      <c r="D57" s="32">
        <f aca="true" t="shared" si="13" ref="D57:M57">SUM(D58:D63)</f>
        <v>5601028</v>
      </c>
      <c r="E57" s="32">
        <f t="shared" si="13"/>
        <v>2603491</v>
      </c>
      <c r="F57" s="32">
        <f t="shared" si="13"/>
        <v>0</v>
      </c>
      <c r="G57" s="32">
        <f t="shared" si="13"/>
        <v>855139</v>
      </c>
      <c r="H57" s="32">
        <f t="shared" si="13"/>
        <v>0</v>
      </c>
      <c r="I57" s="32">
        <f t="shared" si="13"/>
        <v>4577508</v>
      </c>
      <c r="J57" s="32">
        <f t="shared" si="13"/>
        <v>54441</v>
      </c>
      <c r="K57" s="32">
        <f t="shared" si="13"/>
        <v>11952573</v>
      </c>
      <c r="L57" s="32">
        <f t="shared" si="13"/>
        <v>0</v>
      </c>
      <c r="M57" s="32">
        <f t="shared" si="13"/>
        <v>0</v>
      </c>
      <c r="N57" s="32">
        <f t="shared" si="12"/>
        <v>25644180</v>
      </c>
      <c r="O57" s="45">
        <f t="shared" si="7"/>
        <v>445.08009788777616</v>
      </c>
      <c r="P57" s="10"/>
    </row>
    <row r="58" spans="1:16" ht="15">
      <c r="A58" s="12"/>
      <c r="B58" s="25">
        <v>361.1</v>
      </c>
      <c r="C58" s="20" t="s">
        <v>63</v>
      </c>
      <c r="D58" s="46">
        <v>583793</v>
      </c>
      <c r="E58" s="46">
        <v>327677</v>
      </c>
      <c r="F58" s="46">
        <v>0</v>
      </c>
      <c r="G58" s="46">
        <v>855139</v>
      </c>
      <c r="H58" s="46">
        <v>0</v>
      </c>
      <c r="I58" s="46">
        <v>1314338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3080947</v>
      </c>
      <c r="O58" s="47">
        <f t="shared" si="7"/>
        <v>53.472881267681416</v>
      </c>
      <c r="P58" s="9"/>
    </row>
    <row r="59" spans="1:16" ht="15">
      <c r="A59" s="12"/>
      <c r="B59" s="25">
        <v>361.3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2775761</v>
      </c>
      <c r="L59" s="46">
        <v>0</v>
      </c>
      <c r="M59" s="46">
        <v>0</v>
      </c>
      <c r="N59" s="46">
        <f t="shared" si="12"/>
        <v>2775761</v>
      </c>
      <c r="O59" s="47">
        <f t="shared" si="7"/>
        <v>48.17607650519812</v>
      </c>
      <c r="P59" s="9"/>
    </row>
    <row r="60" spans="1:16" ht="15">
      <c r="A60" s="12"/>
      <c r="B60" s="25">
        <v>362</v>
      </c>
      <c r="C60" s="20" t="s">
        <v>65</v>
      </c>
      <c r="D60" s="46">
        <v>235716</v>
      </c>
      <c r="E60" s="46">
        <v>2179604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2415320</v>
      </c>
      <c r="O60" s="47">
        <f t="shared" si="7"/>
        <v>41.920266587986184</v>
      </c>
      <c r="P60" s="9"/>
    </row>
    <row r="61" spans="1:16" ht="15">
      <c r="A61" s="12"/>
      <c r="B61" s="25">
        <v>366</v>
      </c>
      <c r="C61" s="20" t="s">
        <v>66</v>
      </c>
      <c r="D61" s="46">
        <v>0</v>
      </c>
      <c r="E61" s="46">
        <v>5174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5174</v>
      </c>
      <c r="O61" s="47">
        <f t="shared" si="7"/>
        <v>0.08979988545047468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9176812</v>
      </c>
      <c r="L62" s="46">
        <v>0</v>
      </c>
      <c r="M62" s="46">
        <v>0</v>
      </c>
      <c r="N62" s="46">
        <f t="shared" si="12"/>
        <v>9176812</v>
      </c>
      <c r="O62" s="47">
        <f t="shared" si="7"/>
        <v>159.2726452262353</v>
      </c>
      <c r="P62" s="9"/>
    </row>
    <row r="63" spans="1:16" ht="15">
      <c r="A63" s="12"/>
      <c r="B63" s="25">
        <v>369.9</v>
      </c>
      <c r="C63" s="20" t="s">
        <v>68</v>
      </c>
      <c r="D63" s="46">
        <v>4781519</v>
      </c>
      <c r="E63" s="46">
        <v>91036</v>
      </c>
      <c r="F63" s="46">
        <v>0</v>
      </c>
      <c r="G63" s="46">
        <v>0</v>
      </c>
      <c r="H63" s="46">
        <v>0</v>
      </c>
      <c r="I63" s="46">
        <v>3263170</v>
      </c>
      <c r="J63" s="46">
        <v>54441</v>
      </c>
      <c r="K63" s="46">
        <v>0</v>
      </c>
      <c r="L63" s="46">
        <v>0</v>
      </c>
      <c r="M63" s="46">
        <v>0</v>
      </c>
      <c r="N63" s="46">
        <f t="shared" si="12"/>
        <v>8190166</v>
      </c>
      <c r="O63" s="47">
        <f t="shared" si="7"/>
        <v>142.14842841522469</v>
      </c>
      <c r="P63" s="9"/>
    </row>
    <row r="64" spans="1:16" ht="15.75">
      <c r="A64" s="29" t="s">
        <v>50</v>
      </c>
      <c r="B64" s="30"/>
      <c r="C64" s="31"/>
      <c r="D64" s="32">
        <f aca="true" t="shared" si="14" ref="D64:M64">SUM(D65:D65)</f>
        <v>0</v>
      </c>
      <c r="E64" s="32">
        <f t="shared" si="14"/>
        <v>163703</v>
      </c>
      <c r="F64" s="32">
        <f t="shared" si="14"/>
        <v>467000</v>
      </c>
      <c r="G64" s="32">
        <f t="shared" si="14"/>
        <v>26540</v>
      </c>
      <c r="H64" s="32">
        <f t="shared" si="14"/>
        <v>0</v>
      </c>
      <c r="I64" s="32">
        <f t="shared" si="14"/>
        <v>1250000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2"/>
        <v>1907243</v>
      </c>
      <c r="O64" s="45">
        <f t="shared" si="7"/>
        <v>33.102087925438674</v>
      </c>
      <c r="P64" s="9"/>
    </row>
    <row r="65" spans="1:16" ht="15.75" thickBot="1">
      <c r="A65" s="12"/>
      <c r="B65" s="25">
        <v>381</v>
      </c>
      <c r="C65" s="20" t="s">
        <v>69</v>
      </c>
      <c r="D65" s="46">
        <v>0</v>
      </c>
      <c r="E65" s="46">
        <v>163703</v>
      </c>
      <c r="F65" s="46">
        <v>467000</v>
      </c>
      <c r="G65" s="46">
        <v>26540</v>
      </c>
      <c r="H65" s="46">
        <v>0</v>
      </c>
      <c r="I65" s="46">
        <v>1250000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1907243</v>
      </c>
      <c r="O65" s="47">
        <f t="shared" si="7"/>
        <v>33.102087925438674</v>
      </c>
      <c r="P65" s="9"/>
    </row>
    <row r="66" spans="1:119" ht="16.5" thickBot="1">
      <c r="A66" s="14" t="s">
        <v>59</v>
      </c>
      <c r="B66" s="23"/>
      <c r="C66" s="22"/>
      <c r="D66" s="15">
        <f aca="true" t="shared" si="15" ref="D66:M66">SUM(D5,D15,D28,D44,D54,D57,D64)</f>
        <v>38503452</v>
      </c>
      <c r="E66" s="15">
        <f t="shared" si="15"/>
        <v>22491519</v>
      </c>
      <c r="F66" s="15">
        <f t="shared" si="15"/>
        <v>467000</v>
      </c>
      <c r="G66" s="15">
        <f t="shared" si="15"/>
        <v>2563565</v>
      </c>
      <c r="H66" s="15">
        <f t="shared" si="15"/>
        <v>0</v>
      </c>
      <c r="I66" s="15">
        <f t="shared" si="15"/>
        <v>82583055</v>
      </c>
      <c r="J66" s="15">
        <f t="shared" si="15"/>
        <v>15022287</v>
      </c>
      <c r="K66" s="15">
        <f t="shared" si="15"/>
        <v>11952573</v>
      </c>
      <c r="L66" s="15">
        <f t="shared" si="15"/>
        <v>0</v>
      </c>
      <c r="M66" s="15">
        <f t="shared" si="15"/>
        <v>0</v>
      </c>
      <c r="N66" s="15">
        <f t="shared" si="12"/>
        <v>173583451</v>
      </c>
      <c r="O66" s="38">
        <f t="shared" si="7"/>
        <v>3012.712411267508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76</v>
      </c>
      <c r="M68" s="48"/>
      <c r="N68" s="48"/>
      <c r="O68" s="43">
        <v>57617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A70:O70"/>
    <mergeCell ref="A69:O69"/>
    <mergeCell ref="L68:N6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21552914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21552914</v>
      </c>
      <c r="O5" s="33">
        <f aca="true" t="shared" si="1" ref="O5:O36">(N5/O$60)</f>
        <v>362.75206597660525</v>
      </c>
      <c r="P5" s="6"/>
    </row>
    <row r="6" spans="1:16" ht="15">
      <c r="A6" s="12"/>
      <c r="B6" s="25">
        <v>311</v>
      </c>
      <c r="C6" s="20" t="s">
        <v>2</v>
      </c>
      <c r="D6" s="46">
        <v>16660024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16660024</v>
      </c>
      <c r="O6" s="47">
        <f t="shared" si="1"/>
        <v>280.4009761844652</v>
      </c>
      <c r="P6" s="9"/>
    </row>
    <row r="7" spans="1:16" ht="15">
      <c r="A7" s="12"/>
      <c r="B7" s="25">
        <v>312.41</v>
      </c>
      <c r="C7" s="20" t="s">
        <v>10</v>
      </c>
      <c r="D7" s="46">
        <v>908770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908770</v>
      </c>
      <c r="O7" s="47">
        <f t="shared" si="1"/>
        <v>15.295295800723723</v>
      </c>
      <c r="P7" s="9"/>
    </row>
    <row r="8" spans="1:16" ht="15">
      <c r="A8" s="12"/>
      <c r="B8" s="25">
        <v>312.51</v>
      </c>
      <c r="C8" s="20" t="s">
        <v>77</v>
      </c>
      <c r="D8" s="46">
        <v>375097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375097</v>
      </c>
      <c r="O8" s="47">
        <f t="shared" si="1"/>
        <v>6.313170074896911</v>
      </c>
      <c r="P8" s="9"/>
    </row>
    <row r="9" spans="1:16" ht="15">
      <c r="A9" s="12"/>
      <c r="B9" s="25">
        <v>314.1</v>
      </c>
      <c r="C9" s="20" t="s">
        <v>11</v>
      </c>
      <c r="D9" s="46">
        <v>1210830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1210830</v>
      </c>
      <c r="O9" s="47">
        <f t="shared" si="1"/>
        <v>20.379197172431205</v>
      </c>
      <c r="P9" s="9"/>
    </row>
    <row r="10" spans="1:16" ht="15">
      <c r="A10" s="12"/>
      <c r="B10" s="25">
        <v>314.3</v>
      </c>
      <c r="C10" s="20" t="s">
        <v>12</v>
      </c>
      <c r="D10" s="46">
        <v>125885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125885</v>
      </c>
      <c r="O10" s="47">
        <f t="shared" si="1"/>
        <v>2.1187410586552216</v>
      </c>
      <c r="P10" s="9"/>
    </row>
    <row r="11" spans="1:16" ht="15">
      <c r="A11" s="12"/>
      <c r="B11" s="25">
        <v>314.4</v>
      </c>
      <c r="C11" s="20" t="s">
        <v>122</v>
      </c>
      <c r="D11" s="46">
        <v>332904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332904</v>
      </c>
      <c r="O11" s="47">
        <f t="shared" si="1"/>
        <v>5.6030295379954556</v>
      </c>
      <c r="P11" s="9"/>
    </row>
    <row r="12" spans="1:16" ht="15">
      <c r="A12" s="12"/>
      <c r="B12" s="25">
        <v>315</v>
      </c>
      <c r="C12" s="20" t="s">
        <v>14</v>
      </c>
      <c r="D12" s="46">
        <v>1599967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1599967</v>
      </c>
      <c r="O12" s="47">
        <f t="shared" si="1"/>
        <v>26.92867121097366</v>
      </c>
      <c r="P12" s="9"/>
    </row>
    <row r="13" spans="1:16" ht="15">
      <c r="A13" s="12"/>
      <c r="B13" s="25">
        <v>316</v>
      </c>
      <c r="C13" s="20" t="s">
        <v>15</v>
      </c>
      <c r="D13" s="46">
        <v>339437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339437</v>
      </c>
      <c r="O13" s="47">
        <f t="shared" si="1"/>
        <v>5.712984936463856</v>
      </c>
      <c r="P13" s="9"/>
    </row>
    <row r="14" spans="1:16" ht="15.75">
      <c r="A14" s="29" t="s">
        <v>123</v>
      </c>
      <c r="B14" s="30"/>
      <c r="C14" s="31"/>
      <c r="D14" s="32">
        <f aca="true" t="shared" si="3" ref="D14:M14">SUM(D15:D18)</f>
        <v>3843556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3843556</v>
      </c>
      <c r="O14" s="45">
        <f t="shared" si="1"/>
        <v>64.68999410923168</v>
      </c>
      <c r="P14" s="10"/>
    </row>
    <row r="15" spans="1:16" ht="15">
      <c r="A15" s="12"/>
      <c r="B15" s="25">
        <v>322</v>
      </c>
      <c r="C15" s="20" t="s">
        <v>0</v>
      </c>
      <c r="D15" s="46">
        <v>1109793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1109793</v>
      </c>
      <c r="O15" s="47">
        <f t="shared" si="1"/>
        <v>18.678667003282</v>
      </c>
      <c r="P15" s="9"/>
    </row>
    <row r="16" spans="1:16" ht="15">
      <c r="A16" s="12"/>
      <c r="B16" s="25">
        <v>323.1</v>
      </c>
      <c r="C16" s="20" t="s">
        <v>17</v>
      </c>
      <c r="D16" s="46">
        <v>2095401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2095401</v>
      </c>
      <c r="O16" s="47">
        <f t="shared" si="1"/>
        <v>35.267205251199194</v>
      </c>
      <c r="P16" s="9"/>
    </row>
    <row r="17" spans="1:16" ht="15">
      <c r="A17" s="12"/>
      <c r="B17" s="25">
        <v>323.3</v>
      </c>
      <c r="C17" s="20" t="s">
        <v>18</v>
      </c>
      <c r="D17" s="46">
        <v>223287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223287</v>
      </c>
      <c r="O17" s="47">
        <f t="shared" si="1"/>
        <v>3.758091391062863</v>
      </c>
      <c r="P17" s="9"/>
    </row>
    <row r="18" spans="1:16" ht="15">
      <c r="A18" s="12"/>
      <c r="B18" s="25">
        <v>323.6</v>
      </c>
      <c r="C18" s="20" t="s">
        <v>19</v>
      </c>
      <c r="D18" s="46">
        <v>415075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415075</v>
      </c>
      <c r="O18" s="47">
        <f t="shared" si="1"/>
        <v>6.986030463687621</v>
      </c>
      <c r="P18" s="9"/>
    </row>
    <row r="19" spans="1:16" ht="15.75">
      <c r="A19" s="29" t="s">
        <v>30</v>
      </c>
      <c r="B19" s="30"/>
      <c r="C19" s="31"/>
      <c r="D19" s="32">
        <f aca="true" t="shared" si="5" ref="D19:M19">SUM(D20:D30)</f>
        <v>5430715</v>
      </c>
      <c r="E19" s="32">
        <f t="shared" si="5"/>
        <v>5635708</v>
      </c>
      <c r="F19" s="32">
        <f t="shared" si="5"/>
        <v>0</v>
      </c>
      <c r="G19" s="32">
        <f t="shared" si="5"/>
        <v>1409905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12476328</v>
      </c>
      <c r="O19" s="45">
        <f t="shared" si="1"/>
        <v>209.98616510982075</v>
      </c>
      <c r="P19" s="10"/>
    </row>
    <row r="20" spans="1:16" ht="15">
      <c r="A20" s="12"/>
      <c r="B20" s="25">
        <v>331.1</v>
      </c>
      <c r="C20" s="20" t="s">
        <v>28</v>
      </c>
      <c r="D20" s="46">
        <v>0</v>
      </c>
      <c r="E20" s="46">
        <v>102230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102230</v>
      </c>
      <c r="O20" s="47">
        <f t="shared" si="1"/>
        <v>1.7206092737524195</v>
      </c>
      <c r="P20" s="9"/>
    </row>
    <row r="21" spans="1:16" ht="15">
      <c r="A21" s="12"/>
      <c r="B21" s="25">
        <v>331.2</v>
      </c>
      <c r="C21" s="20" t="s">
        <v>29</v>
      </c>
      <c r="D21" s="46">
        <v>0</v>
      </c>
      <c r="E21" s="46">
        <v>71163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71163</v>
      </c>
      <c r="O21" s="47">
        <f t="shared" si="1"/>
        <v>1.1977278465034082</v>
      </c>
      <c r="P21" s="9"/>
    </row>
    <row r="22" spans="1:16" ht="15">
      <c r="A22" s="12"/>
      <c r="B22" s="25">
        <v>331.49</v>
      </c>
      <c r="C22" s="20" t="s">
        <v>84</v>
      </c>
      <c r="D22" s="46">
        <v>0</v>
      </c>
      <c r="E22" s="46">
        <v>40047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40047</v>
      </c>
      <c r="O22" s="47">
        <f t="shared" si="1"/>
        <v>0.6740217116889674</v>
      </c>
      <c r="P22" s="9"/>
    </row>
    <row r="23" spans="1:16" ht="15">
      <c r="A23" s="12"/>
      <c r="B23" s="25">
        <v>331.69</v>
      </c>
      <c r="C23" s="20" t="s">
        <v>34</v>
      </c>
      <c r="D23" s="46">
        <v>0</v>
      </c>
      <c r="E23" s="46">
        <v>576382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576382</v>
      </c>
      <c r="O23" s="47">
        <f t="shared" si="1"/>
        <v>9.70095093831524</v>
      </c>
      <c r="P23" s="9"/>
    </row>
    <row r="24" spans="1:16" ht="15">
      <c r="A24" s="12"/>
      <c r="B24" s="25">
        <v>334.7</v>
      </c>
      <c r="C24" s="20" t="s">
        <v>35</v>
      </c>
      <c r="D24" s="46">
        <v>0</v>
      </c>
      <c r="E24" s="46">
        <v>52348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52348</v>
      </c>
      <c r="O24" s="47">
        <f t="shared" si="1"/>
        <v>0.8810569721450812</v>
      </c>
      <c r="P24" s="9"/>
    </row>
    <row r="25" spans="1:16" ht="15">
      <c r="A25" s="12"/>
      <c r="B25" s="25">
        <v>335.12</v>
      </c>
      <c r="C25" s="20" t="s">
        <v>36</v>
      </c>
      <c r="D25" s="46">
        <v>1204558</v>
      </c>
      <c r="E25" s="46">
        <v>3588768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4793326</v>
      </c>
      <c r="O25" s="47">
        <f t="shared" si="1"/>
        <v>80.67535134225363</v>
      </c>
      <c r="P25" s="9"/>
    </row>
    <row r="26" spans="1:16" ht="15">
      <c r="A26" s="12"/>
      <c r="B26" s="25">
        <v>335.14</v>
      </c>
      <c r="C26" s="20" t="s">
        <v>37</v>
      </c>
      <c r="D26" s="46">
        <v>25099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25099</v>
      </c>
      <c r="O26" s="47">
        <f t="shared" si="1"/>
        <v>0.42243541193301354</v>
      </c>
      <c r="P26" s="9"/>
    </row>
    <row r="27" spans="1:16" ht="15">
      <c r="A27" s="12"/>
      <c r="B27" s="25">
        <v>335.18</v>
      </c>
      <c r="C27" s="20" t="s">
        <v>38</v>
      </c>
      <c r="D27" s="46">
        <v>3383585</v>
      </c>
      <c r="E27" s="46">
        <v>0</v>
      </c>
      <c r="F27" s="46">
        <v>0</v>
      </c>
      <c r="G27" s="46">
        <v>1409905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4793490</v>
      </c>
      <c r="O27" s="47">
        <f t="shared" si="1"/>
        <v>80.67811158798283</v>
      </c>
      <c r="P27" s="9"/>
    </row>
    <row r="28" spans="1:16" ht="15">
      <c r="A28" s="12"/>
      <c r="B28" s="25">
        <v>337.7</v>
      </c>
      <c r="C28" s="20" t="s">
        <v>41</v>
      </c>
      <c r="D28" s="46">
        <v>0</v>
      </c>
      <c r="E28" s="46">
        <v>1204770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1204770</v>
      </c>
      <c r="O28" s="47">
        <f t="shared" si="1"/>
        <v>20.277202726584196</v>
      </c>
      <c r="P28" s="9"/>
    </row>
    <row r="29" spans="1:16" ht="15">
      <c r="A29" s="12"/>
      <c r="B29" s="25">
        <v>338</v>
      </c>
      <c r="C29" s="20" t="s">
        <v>42</v>
      </c>
      <c r="D29" s="46">
        <v>78673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78673</v>
      </c>
      <c r="O29" s="47">
        <f t="shared" si="1"/>
        <v>1.3241269039804764</v>
      </c>
      <c r="P29" s="9"/>
    </row>
    <row r="30" spans="1:16" ht="15">
      <c r="A30" s="12"/>
      <c r="B30" s="25">
        <v>339</v>
      </c>
      <c r="C30" s="20" t="s">
        <v>43</v>
      </c>
      <c r="D30" s="46">
        <v>738800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738800</v>
      </c>
      <c r="O30" s="47">
        <f t="shared" si="1"/>
        <v>12.434570394681478</v>
      </c>
      <c r="P30" s="9"/>
    </row>
    <row r="31" spans="1:16" ht="15.75">
      <c r="A31" s="29" t="s">
        <v>48</v>
      </c>
      <c r="B31" s="30"/>
      <c r="C31" s="31"/>
      <c r="D31" s="32">
        <f aca="true" t="shared" si="8" ref="D31:M31">SUM(D32:D40)</f>
        <v>1424963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77679048</v>
      </c>
      <c r="J31" s="32">
        <f t="shared" si="8"/>
        <v>14804899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93908910</v>
      </c>
      <c r="O31" s="45">
        <f t="shared" si="1"/>
        <v>1580.5589497601616</v>
      </c>
      <c r="P31" s="10"/>
    </row>
    <row r="32" spans="1:16" ht="15">
      <c r="A32" s="12"/>
      <c r="B32" s="25">
        <v>341.1</v>
      </c>
      <c r="C32" s="20" t="s">
        <v>79</v>
      </c>
      <c r="D32" s="46">
        <v>1105215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1105215</v>
      </c>
      <c r="O32" s="47">
        <f t="shared" si="1"/>
        <v>18.601615753597578</v>
      </c>
      <c r="P32" s="9"/>
    </row>
    <row r="33" spans="1:16" ht="15">
      <c r="A33" s="12"/>
      <c r="B33" s="25">
        <v>341.2</v>
      </c>
      <c r="C33" s="20" t="s">
        <v>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14804899</v>
      </c>
      <c r="K33" s="46">
        <v>0</v>
      </c>
      <c r="L33" s="46">
        <v>0</v>
      </c>
      <c r="M33" s="46">
        <v>0</v>
      </c>
      <c r="N33" s="46">
        <f t="shared" si="7"/>
        <v>14804899</v>
      </c>
      <c r="O33" s="47">
        <f t="shared" si="1"/>
        <v>249.17780021879997</v>
      </c>
      <c r="P33" s="9"/>
    </row>
    <row r="34" spans="1:16" ht="15">
      <c r="A34" s="12"/>
      <c r="B34" s="25">
        <v>342.1</v>
      </c>
      <c r="C34" s="20" t="s">
        <v>52</v>
      </c>
      <c r="D34" s="46">
        <v>39906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1">SUM(D34:M34)</f>
        <v>39906</v>
      </c>
      <c r="O34" s="47">
        <f t="shared" si="1"/>
        <v>0.6716485735925272</v>
      </c>
      <c r="P34" s="9"/>
    </row>
    <row r="35" spans="1:16" ht="15">
      <c r="A35" s="12"/>
      <c r="B35" s="25">
        <v>343.1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55813812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55813812</v>
      </c>
      <c r="O35" s="47">
        <f t="shared" si="1"/>
        <v>939.3892451401161</v>
      </c>
      <c r="P35" s="9"/>
    </row>
    <row r="36" spans="1:16" ht="15">
      <c r="A36" s="12"/>
      <c r="B36" s="25">
        <v>343.4</v>
      </c>
      <c r="C36" s="20" t="s">
        <v>54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9659239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9659239</v>
      </c>
      <c r="O36" s="47">
        <f t="shared" si="1"/>
        <v>162.57239754270807</v>
      </c>
      <c r="P36" s="9"/>
    </row>
    <row r="37" spans="1:16" ht="15">
      <c r="A37" s="12"/>
      <c r="B37" s="25">
        <v>343.6</v>
      </c>
      <c r="C37" s="20" t="s">
        <v>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10927339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10927339</v>
      </c>
      <c r="O37" s="47">
        <f aca="true" t="shared" si="10" ref="O37:O58">(N37/O$60)</f>
        <v>183.91549272069344</v>
      </c>
      <c r="P37" s="9"/>
    </row>
    <row r="38" spans="1:16" ht="15">
      <c r="A38" s="12"/>
      <c r="B38" s="25">
        <v>343.7</v>
      </c>
      <c r="C38" s="20" t="s">
        <v>56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1278658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1278658</v>
      </c>
      <c r="O38" s="47">
        <f t="shared" si="10"/>
        <v>21.520794412185474</v>
      </c>
      <c r="P38" s="9"/>
    </row>
    <row r="39" spans="1:16" ht="15">
      <c r="A39" s="12"/>
      <c r="B39" s="25">
        <v>347.2</v>
      </c>
      <c r="C39" s="20" t="s">
        <v>57</v>
      </c>
      <c r="D39" s="46">
        <v>156959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156959</v>
      </c>
      <c r="O39" s="47">
        <f t="shared" si="10"/>
        <v>2.641740301270723</v>
      </c>
      <c r="P39" s="9"/>
    </row>
    <row r="40" spans="1:16" ht="15">
      <c r="A40" s="12"/>
      <c r="B40" s="25">
        <v>347.5</v>
      </c>
      <c r="C40" s="20" t="s">
        <v>58</v>
      </c>
      <c r="D40" s="46">
        <v>122883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122883</v>
      </c>
      <c r="O40" s="47">
        <f t="shared" si="10"/>
        <v>2.0682150971976774</v>
      </c>
      <c r="P40" s="9"/>
    </row>
    <row r="41" spans="1:16" ht="15.75">
      <c r="A41" s="29" t="s">
        <v>49</v>
      </c>
      <c r="B41" s="30"/>
      <c r="C41" s="31"/>
      <c r="D41" s="32">
        <f aca="true" t="shared" si="11" ref="D41:M41">SUM(D42:D43)</f>
        <v>345503</v>
      </c>
      <c r="E41" s="32">
        <f t="shared" si="11"/>
        <v>892263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1237766</v>
      </c>
      <c r="O41" s="45">
        <f t="shared" si="10"/>
        <v>20.832550702684507</v>
      </c>
      <c r="P41" s="10"/>
    </row>
    <row r="42" spans="1:16" ht="15">
      <c r="A42" s="13"/>
      <c r="B42" s="39">
        <v>354</v>
      </c>
      <c r="C42" s="21" t="s">
        <v>61</v>
      </c>
      <c r="D42" s="46">
        <v>345503</v>
      </c>
      <c r="E42" s="46">
        <v>12427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357930</v>
      </c>
      <c r="O42" s="47">
        <f t="shared" si="10"/>
        <v>6.0242363039636455</v>
      </c>
      <c r="P42" s="9"/>
    </row>
    <row r="43" spans="1:16" ht="15">
      <c r="A43" s="13"/>
      <c r="B43" s="39">
        <v>359</v>
      </c>
      <c r="C43" s="21" t="s">
        <v>62</v>
      </c>
      <c r="D43" s="46">
        <v>0</v>
      </c>
      <c r="E43" s="46">
        <v>879836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879836</v>
      </c>
      <c r="O43" s="47">
        <f t="shared" si="10"/>
        <v>14.808314398720862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SUM(D45:D55)</f>
        <v>5723362</v>
      </c>
      <c r="E44" s="32">
        <f t="shared" si="12"/>
        <v>5413297</v>
      </c>
      <c r="F44" s="32">
        <f t="shared" si="12"/>
        <v>0</v>
      </c>
      <c r="G44" s="32">
        <f t="shared" si="12"/>
        <v>218108</v>
      </c>
      <c r="H44" s="32">
        <f t="shared" si="12"/>
        <v>0</v>
      </c>
      <c r="I44" s="32">
        <f t="shared" si="12"/>
        <v>17462161</v>
      </c>
      <c r="J44" s="32">
        <f t="shared" si="12"/>
        <v>67649</v>
      </c>
      <c r="K44" s="32">
        <f t="shared" si="12"/>
        <v>-2847226</v>
      </c>
      <c r="L44" s="32">
        <f t="shared" si="12"/>
        <v>0</v>
      </c>
      <c r="M44" s="32">
        <f t="shared" si="12"/>
        <v>0</v>
      </c>
      <c r="N44" s="32">
        <f>SUM(D44:M44)</f>
        <v>26037351</v>
      </c>
      <c r="O44" s="45">
        <f t="shared" si="10"/>
        <v>438.2285786417571</v>
      </c>
      <c r="P44" s="10"/>
    </row>
    <row r="45" spans="1:16" ht="15">
      <c r="A45" s="12"/>
      <c r="B45" s="25">
        <v>361.1</v>
      </c>
      <c r="C45" s="20" t="s">
        <v>63</v>
      </c>
      <c r="D45" s="46">
        <v>779655</v>
      </c>
      <c r="E45" s="46">
        <v>610918</v>
      </c>
      <c r="F45" s="46">
        <v>0</v>
      </c>
      <c r="G45" s="46">
        <v>218108</v>
      </c>
      <c r="H45" s="46">
        <v>0</v>
      </c>
      <c r="I45" s="46">
        <v>1877363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3486044</v>
      </c>
      <c r="O45" s="47">
        <f t="shared" si="10"/>
        <v>58.67279306572414</v>
      </c>
      <c r="P45" s="9"/>
    </row>
    <row r="46" spans="1:16" ht="15">
      <c r="A46" s="12"/>
      <c r="B46" s="25">
        <v>361.3</v>
      </c>
      <c r="C46" s="20" t="s">
        <v>64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-13082485</v>
      </c>
      <c r="L46" s="46">
        <v>0</v>
      </c>
      <c r="M46" s="46">
        <v>0</v>
      </c>
      <c r="N46" s="46">
        <f aca="true" t="shared" si="13" ref="N46:N55">SUM(D46:M46)</f>
        <v>-13082485</v>
      </c>
      <c r="O46" s="47">
        <f t="shared" si="10"/>
        <v>-220.1882521248843</v>
      </c>
      <c r="P46" s="9"/>
    </row>
    <row r="47" spans="1:16" ht="15">
      <c r="A47" s="12"/>
      <c r="B47" s="25">
        <v>362</v>
      </c>
      <c r="C47" s="20" t="s">
        <v>65</v>
      </c>
      <c r="D47" s="46">
        <v>227664</v>
      </c>
      <c r="E47" s="46">
        <v>2198392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2426056</v>
      </c>
      <c r="O47" s="47">
        <f t="shared" si="10"/>
        <v>40.832382395018094</v>
      </c>
      <c r="P47" s="9"/>
    </row>
    <row r="48" spans="1:16" ht="15">
      <c r="A48" s="12"/>
      <c r="B48" s="25">
        <v>363.12</v>
      </c>
      <c r="C48" s="20" t="s">
        <v>27</v>
      </c>
      <c r="D48" s="46">
        <v>21733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21733</v>
      </c>
      <c r="O48" s="47">
        <f t="shared" si="10"/>
        <v>0.3657830514179921</v>
      </c>
      <c r="P48" s="9"/>
    </row>
    <row r="49" spans="1:16" ht="15">
      <c r="A49" s="12"/>
      <c r="B49" s="25">
        <v>363.22</v>
      </c>
      <c r="C49" s="20" t="s">
        <v>124</v>
      </c>
      <c r="D49" s="46">
        <v>0</v>
      </c>
      <c r="E49" s="46">
        <v>275256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275256</v>
      </c>
      <c r="O49" s="47">
        <f t="shared" si="10"/>
        <v>4.632769502650846</v>
      </c>
      <c r="P49" s="9"/>
    </row>
    <row r="50" spans="1:16" ht="15">
      <c r="A50" s="12"/>
      <c r="B50" s="25">
        <v>363.23</v>
      </c>
      <c r="C50" s="20" t="s">
        <v>125</v>
      </c>
      <c r="D50" s="46">
        <v>0</v>
      </c>
      <c r="E50" s="46">
        <v>69192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69192</v>
      </c>
      <c r="O50" s="47">
        <f t="shared" si="10"/>
        <v>1.1645544054531685</v>
      </c>
      <c r="P50" s="9"/>
    </row>
    <row r="51" spans="1:16" ht="15">
      <c r="A51" s="12"/>
      <c r="B51" s="25">
        <v>363.27</v>
      </c>
      <c r="C51" s="20" t="s">
        <v>126</v>
      </c>
      <c r="D51" s="46">
        <v>0</v>
      </c>
      <c r="E51" s="46">
        <v>298482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298482</v>
      </c>
      <c r="O51" s="47">
        <f t="shared" si="10"/>
        <v>5.023680888664479</v>
      </c>
      <c r="P51" s="9"/>
    </row>
    <row r="52" spans="1:16" ht="15">
      <c r="A52" s="12"/>
      <c r="B52" s="25">
        <v>364</v>
      </c>
      <c r="C52" s="20" t="s">
        <v>127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12391458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12391458</v>
      </c>
      <c r="O52" s="47">
        <f t="shared" si="10"/>
        <v>208.5577379449634</v>
      </c>
      <c r="P52" s="9"/>
    </row>
    <row r="53" spans="1:16" ht="15">
      <c r="A53" s="12"/>
      <c r="B53" s="25">
        <v>366</v>
      </c>
      <c r="C53" s="20" t="s">
        <v>66</v>
      </c>
      <c r="D53" s="46">
        <v>0</v>
      </c>
      <c r="E53" s="46">
        <v>1198962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1198962</v>
      </c>
      <c r="O53" s="47">
        <f t="shared" si="10"/>
        <v>20.179449633930826</v>
      </c>
      <c r="P53" s="9"/>
    </row>
    <row r="54" spans="1:16" ht="15">
      <c r="A54" s="12"/>
      <c r="B54" s="25">
        <v>368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10235259</v>
      </c>
      <c r="L54" s="46">
        <v>0</v>
      </c>
      <c r="M54" s="46">
        <v>0</v>
      </c>
      <c r="N54" s="46">
        <f t="shared" si="13"/>
        <v>10235259</v>
      </c>
      <c r="O54" s="47">
        <f t="shared" si="10"/>
        <v>172.2672557434991</v>
      </c>
      <c r="P54" s="9"/>
    </row>
    <row r="55" spans="1:16" ht="15">
      <c r="A55" s="12"/>
      <c r="B55" s="25">
        <v>369.9</v>
      </c>
      <c r="C55" s="20" t="s">
        <v>68</v>
      </c>
      <c r="D55" s="46">
        <v>4694310</v>
      </c>
      <c r="E55" s="46">
        <v>762095</v>
      </c>
      <c r="F55" s="46">
        <v>0</v>
      </c>
      <c r="G55" s="46">
        <v>0</v>
      </c>
      <c r="H55" s="46">
        <v>0</v>
      </c>
      <c r="I55" s="46">
        <v>3193340</v>
      </c>
      <c r="J55" s="46">
        <v>67649</v>
      </c>
      <c r="K55" s="46">
        <v>0</v>
      </c>
      <c r="L55" s="46">
        <v>0</v>
      </c>
      <c r="M55" s="46">
        <v>0</v>
      </c>
      <c r="N55" s="46">
        <f t="shared" si="13"/>
        <v>8717394</v>
      </c>
      <c r="O55" s="47">
        <f t="shared" si="10"/>
        <v>146.72042413531938</v>
      </c>
      <c r="P55" s="9"/>
    </row>
    <row r="56" spans="1:16" ht="15.75">
      <c r="A56" s="29" t="s">
        <v>50</v>
      </c>
      <c r="B56" s="30"/>
      <c r="C56" s="31"/>
      <c r="D56" s="32">
        <f aca="true" t="shared" si="14" ref="D56:M56">SUM(D57:D57)</f>
        <v>121277</v>
      </c>
      <c r="E56" s="32">
        <f t="shared" si="14"/>
        <v>113427</v>
      </c>
      <c r="F56" s="32">
        <f t="shared" si="14"/>
        <v>483000</v>
      </c>
      <c r="G56" s="32">
        <f t="shared" si="14"/>
        <v>17096294</v>
      </c>
      <c r="H56" s="32">
        <f t="shared" si="14"/>
        <v>0</v>
      </c>
      <c r="I56" s="32">
        <f t="shared" si="14"/>
        <v>2273332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20087330</v>
      </c>
      <c r="O56" s="45">
        <f t="shared" si="10"/>
        <v>338.0851636792056</v>
      </c>
      <c r="P56" s="9"/>
    </row>
    <row r="57" spans="1:16" ht="15.75" thickBot="1">
      <c r="A57" s="12"/>
      <c r="B57" s="25">
        <v>381</v>
      </c>
      <c r="C57" s="20" t="s">
        <v>69</v>
      </c>
      <c r="D57" s="46">
        <v>121277</v>
      </c>
      <c r="E57" s="46">
        <v>113427</v>
      </c>
      <c r="F57" s="46">
        <v>483000</v>
      </c>
      <c r="G57" s="46">
        <v>17096294</v>
      </c>
      <c r="H57" s="46">
        <v>0</v>
      </c>
      <c r="I57" s="46">
        <v>2273332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20087330</v>
      </c>
      <c r="O57" s="47">
        <f t="shared" si="10"/>
        <v>338.0851636792056</v>
      </c>
      <c r="P57" s="9"/>
    </row>
    <row r="58" spans="1:119" ht="16.5" thickBot="1">
      <c r="A58" s="14" t="s">
        <v>59</v>
      </c>
      <c r="B58" s="23"/>
      <c r="C58" s="22"/>
      <c r="D58" s="15">
        <f aca="true" t="shared" si="15" ref="D58:M58">SUM(D5,D14,D19,D31,D41,D44,D56)</f>
        <v>38442290</v>
      </c>
      <c r="E58" s="15">
        <f t="shared" si="15"/>
        <v>12054695</v>
      </c>
      <c r="F58" s="15">
        <f t="shared" si="15"/>
        <v>483000</v>
      </c>
      <c r="G58" s="15">
        <f t="shared" si="15"/>
        <v>18724307</v>
      </c>
      <c r="H58" s="15">
        <f t="shared" si="15"/>
        <v>0</v>
      </c>
      <c r="I58" s="15">
        <f t="shared" si="15"/>
        <v>97414541</v>
      </c>
      <c r="J58" s="15">
        <f t="shared" si="15"/>
        <v>14872548</v>
      </c>
      <c r="K58" s="15">
        <f t="shared" si="15"/>
        <v>-2847226</v>
      </c>
      <c r="L58" s="15">
        <f t="shared" si="15"/>
        <v>0</v>
      </c>
      <c r="M58" s="15">
        <f t="shared" si="15"/>
        <v>0</v>
      </c>
      <c r="N58" s="15">
        <f>SUM(D58:M58)</f>
        <v>179144155</v>
      </c>
      <c r="O58" s="38">
        <f t="shared" si="10"/>
        <v>3015.1334679794663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128</v>
      </c>
      <c r="M60" s="48"/>
      <c r="N60" s="48"/>
      <c r="O60" s="43">
        <v>59415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90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21482759</v>
      </c>
      <c r="E5" s="27">
        <f t="shared" si="0"/>
        <v>0</v>
      </c>
      <c r="F5" s="27">
        <f t="shared" si="0"/>
        <v>1449849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22932608</v>
      </c>
      <c r="O5" s="33">
        <f aca="true" t="shared" si="1" ref="O5:O36">(N5/O$73)</f>
        <v>300.424555244059</v>
      </c>
      <c r="P5" s="6"/>
    </row>
    <row r="6" spans="1:16" ht="15">
      <c r="A6" s="12"/>
      <c r="B6" s="25">
        <v>311</v>
      </c>
      <c r="C6" s="20" t="s">
        <v>2</v>
      </c>
      <c r="D6" s="46">
        <v>16128130</v>
      </c>
      <c r="E6" s="46">
        <v>0</v>
      </c>
      <c r="F6" s="46">
        <v>1449849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17577979</v>
      </c>
      <c r="O6" s="47">
        <f t="shared" si="1"/>
        <v>230.27718971886708</v>
      </c>
      <c r="P6" s="9"/>
    </row>
    <row r="7" spans="1:16" ht="15">
      <c r="A7" s="12"/>
      <c r="B7" s="25">
        <v>312.41</v>
      </c>
      <c r="C7" s="20" t="s">
        <v>10</v>
      </c>
      <c r="D7" s="46">
        <v>826032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826032</v>
      </c>
      <c r="O7" s="47">
        <f t="shared" si="1"/>
        <v>10.821285403620928</v>
      </c>
      <c r="P7" s="9"/>
    </row>
    <row r="8" spans="1:16" ht="15">
      <c r="A8" s="12"/>
      <c r="B8" s="25">
        <v>312.42</v>
      </c>
      <c r="C8" s="20" t="s">
        <v>92</v>
      </c>
      <c r="D8" s="46">
        <v>310392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310392</v>
      </c>
      <c r="O8" s="47">
        <f t="shared" si="1"/>
        <v>4.066235229386643</v>
      </c>
      <c r="P8" s="9"/>
    </row>
    <row r="9" spans="1:16" ht="15">
      <c r="A9" s="12"/>
      <c r="B9" s="25">
        <v>312.51</v>
      </c>
      <c r="C9" s="20" t="s">
        <v>77</v>
      </c>
      <c r="D9" s="46">
        <v>217787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217787</v>
      </c>
      <c r="O9" s="47">
        <f t="shared" si="1"/>
        <v>2.85307988576519</v>
      </c>
      <c r="P9" s="9"/>
    </row>
    <row r="10" spans="1:16" ht="15">
      <c r="A10" s="12"/>
      <c r="B10" s="25">
        <v>312.52</v>
      </c>
      <c r="C10" s="20" t="s">
        <v>110</v>
      </c>
      <c r="D10" s="46">
        <v>665319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665319</v>
      </c>
      <c r="O10" s="47">
        <f t="shared" si="1"/>
        <v>8.71589331097545</v>
      </c>
      <c r="P10" s="9"/>
    </row>
    <row r="11" spans="1:16" ht="15">
      <c r="A11" s="12"/>
      <c r="B11" s="25">
        <v>314.1</v>
      </c>
      <c r="C11" s="20" t="s">
        <v>11</v>
      </c>
      <c r="D11" s="46">
        <v>1189291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1189291</v>
      </c>
      <c r="O11" s="47">
        <f t="shared" si="1"/>
        <v>15.580095370346111</v>
      </c>
      <c r="P11" s="9"/>
    </row>
    <row r="12" spans="1:16" ht="15">
      <c r="A12" s="12"/>
      <c r="B12" s="25">
        <v>314.3</v>
      </c>
      <c r="C12" s="20" t="s">
        <v>12</v>
      </c>
      <c r="D12" s="46">
        <v>164280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164280</v>
      </c>
      <c r="O12" s="47">
        <f t="shared" si="1"/>
        <v>2.1521209421751775</v>
      </c>
      <c r="P12" s="9"/>
    </row>
    <row r="13" spans="1:16" ht="15">
      <c r="A13" s="12"/>
      <c r="B13" s="25">
        <v>314.8</v>
      </c>
      <c r="C13" s="20" t="s">
        <v>13</v>
      </c>
      <c r="D13" s="46">
        <v>200677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200677</v>
      </c>
      <c r="O13" s="47">
        <f t="shared" si="1"/>
        <v>2.628933371760945</v>
      </c>
      <c r="P13" s="9"/>
    </row>
    <row r="14" spans="1:16" ht="15">
      <c r="A14" s="12"/>
      <c r="B14" s="25">
        <v>315</v>
      </c>
      <c r="C14" s="20" t="s">
        <v>111</v>
      </c>
      <c r="D14" s="46">
        <v>1383144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1383144</v>
      </c>
      <c r="O14" s="47">
        <f t="shared" si="1"/>
        <v>18.119632142950717</v>
      </c>
      <c r="P14" s="9"/>
    </row>
    <row r="15" spans="1:16" ht="15">
      <c r="A15" s="12"/>
      <c r="B15" s="25">
        <v>316</v>
      </c>
      <c r="C15" s="20" t="s">
        <v>112</v>
      </c>
      <c r="D15" s="46">
        <v>397707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397707</v>
      </c>
      <c r="O15" s="47">
        <f t="shared" si="1"/>
        <v>5.210089868210758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6424798</v>
      </c>
      <c r="E16" s="32">
        <f t="shared" si="3"/>
        <v>1141594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7566392</v>
      </c>
      <c r="O16" s="45">
        <f t="shared" si="1"/>
        <v>99.12217360547069</v>
      </c>
      <c r="P16" s="10"/>
    </row>
    <row r="17" spans="1:16" ht="15">
      <c r="A17" s="12"/>
      <c r="B17" s="25">
        <v>322</v>
      </c>
      <c r="C17" s="20" t="s">
        <v>0</v>
      </c>
      <c r="D17" s="46">
        <v>1949446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1949446</v>
      </c>
      <c r="O17" s="47">
        <f t="shared" si="1"/>
        <v>25.53837084392276</v>
      </c>
      <c r="P17" s="9"/>
    </row>
    <row r="18" spans="1:16" ht="15">
      <c r="A18" s="12"/>
      <c r="B18" s="25">
        <v>323.1</v>
      </c>
      <c r="C18" s="20" t="s">
        <v>17</v>
      </c>
      <c r="D18" s="46">
        <v>2614626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2614626</v>
      </c>
      <c r="O18" s="47">
        <f t="shared" si="1"/>
        <v>34.25244321010297</v>
      </c>
      <c r="P18" s="9"/>
    </row>
    <row r="19" spans="1:16" ht="15">
      <c r="A19" s="12"/>
      <c r="B19" s="25">
        <v>323.3</v>
      </c>
      <c r="C19" s="20" t="s">
        <v>18</v>
      </c>
      <c r="D19" s="46">
        <v>393976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393976</v>
      </c>
      <c r="O19" s="47">
        <f t="shared" si="1"/>
        <v>5.1612125658291195</v>
      </c>
      <c r="P19" s="9"/>
    </row>
    <row r="20" spans="1:16" ht="15">
      <c r="A20" s="12"/>
      <c r="B20" s="25">
        <v>323.6</v>
      </c>
      <c r="C20" s="20" t="s">
        <v>19</v>
      </c>
      <c r="D20" s="46">
        <v>776905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776905</v>
      </c>
      <c r="O20" s="47">
        <f t="shared" si="1"/>
        <v>10.17770587156444</v>
      </c>
      <c r="P20" s="9"/>
    </row>
    <row r="21" spans="1:16" ht="15">
      <c r="A21" s="12"/>
      <c r="B21" s="25">
        <v>323.7</v>
      </c>
      <c r="C21" s="20" t="s">
        <v>20</v>
      </c>
      <c r="D21" s="46">
        <v>689845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689845</v>
      </c>
      <c r="O21" s="47">
        <f t="shared" si="1"/>
        <v>9.037191814918646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456331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456331</v>
      </c>
      <c r="O22" s="47">
        <f t="shared" si="1"/>
        <v>5.978083160845757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20994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20994</v>
      </c>
      <c r="O23" s="47">
        <f t="shared" si="1"/>
        <v>0.275028165692876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97623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97623</v>
      </c>
      <c r="O24" s="47">
        <f t="shared" si="1"/>
        <v>1.2788927607619147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5525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5525</v>
      </c>
      <c r="O25" s="47">
        <f t="shared" si="1"/>
        <v>0.07237928053030104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316234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316234</v>
      </c>
      <c r="O26" s="47">
        <f t="shared" si="1"/>
        <v>4.142767312075877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244887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4">SUM(D27:M27)</f>
        <v>244887</v>
      </c>
      <c r="O27" s="47">
        <f t="shared" si="1"/>
        <v>3.208098619226033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SUM(D29:D43)</f>
        <v>10095390</v>
      </c>
      <c r="E28" s="32">
        <f t="shared" si="6"/>
        <v>15178118</v>
      </c>
      <c r="F28" s="32">
        <f t="shared" si="6"/>
        <v>0</v>
      </c>
      <c r="G28" s="32">
        <f t="shared" si="6"/>
        <v>2771584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28045092</v>
      </c>
      <c r="O28" s="45">
        <f t="shared" si="1"/>
        <v>367.3997432336835</v>
      </c>
      <c r="P28" s="10"/>
    </row>
    <row r="29" spans="1:16" ht="15">
      <c r="A29" s="12"/>
      <c r="B29" s="25">
        <v>331.1</v>
      </c>
      <c r="C29" s="20" t="s">
        <v>28</v>
      </c>
      <c r="D29" s="46">
        <v>0</v>
      </c>
      <c r="E29" s="46">
        <v>8403656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8403656</v>
      </c>
      <c r="O29" s="47">
        <f t="shared" si="1"/>
        <v>110.09060182880499</v>
      </c>
      <c r="P29" s="9"/>
    </row>
    <row r="30" spans="1:16" ht="15">
      <c r="A30" s="12"/>
      <c r="B30" s="25">
        <v>331.2</v>
      </c>
      <c r="C30" s="20" t="s">
        <v>29</v>
      </c>
      <c r="D30" s="46">
        <v>0</v>
      </c>
      <c r="E30" s="46">
        <v>693831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693831</v>
      </c>
      <c r="O30" s="47">
        <f t="shared" si="1"/>
        <v>9.089409699478606</v>
      </c>
      <c r="P30" s="9"/>
    </row>
    <row r="31" spans="1:16" ht="15">
      <c r="A31" s="12"/>
      <c r="B31" s="25">
        <v>331.9</v>
      </c>
      <c r="C31" s="20" t="s">
        <v>32</v>
      </c>
      <c r="D31" s="46">
        <v>0</v>
      </c>
      <c r="E31" s="46">
        <v>1001423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1001423</v>
      </c>
      <c r="O31" s="47">
        <f t="shared" si="1"/>
        <v>13.118964026515052</v>
      </c>
      <c r="P31" s="9"/>
    </row>
    <row r="32" spans="1:16" ht="15">
      <c r="A32" s="12"/>
      <c r="B32" s="25">
        <v>334.1</v>
      </c>
      <c r="C32" s="20" t="s">
        <v>145</v>
      </c>
      <c r="D32" s="46">
        <v>0</v>
      </c>
      <c r="E32" s="46">
        <v>561593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561593</v>
      </c>
      <c r="O32" s="47">
        <f t="shared" si="1"/>
        <v>7.357049283412372</v>
      </c>
      <c r="P32" s="9"/>
    </row>
    <row r="33" spans="1:16" ht="15">
      <c r="A33" s="12"/>
      <c r="B33" s="25">
        <v>334.2</v>
      </c>
      <c r="C33" s="20" t="s">
        <v>85</v>
      </c>
      <c r="D33" s="46">
        <v>0</v>
      </c>
      <c r="E33" s="46">
        <v>149691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149691</v>
      </c>
      <c r="O33" s="47">
        <f t="shared" si="1"/>
        <v>1.961000340608379</v>
      </c>
      <c r="P33" s="9"/>
    </row>
    <row r="34" spans="1:16" ht="15">
      <c r="A34" s="12"/>
      <c r="B34" s="25">
        <v>334.35</v>
      </c>
      <c r="C34" s="20" t="s">
        <v>148</v>
      </c>
      <c r="D34" s="46">
        <v>0</v>
      </c>
      <c r="E34" s="46">
        <v>19140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19140</v>
      </c>
      <c r="O34" s="47">
        <f t="shared" si="1"/>
        <v>0.25074016820813794</v>
      </c>
      <c r="P34" s="9"/>
    </row>
    <row r="35" spans="1:16" ht="15">
      <c r="A35" s="12"/>
      <c r="B35" s="25">
        <v>334.49</v>
      </c>
      <c r="C35" s="20" t="s">
        <v>105</v>
      </c>
      <c r="D35" s="46">
        <v>0</v>
      </c>
      <c r="E35" s="46">
        <v>375468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375468</v>
      </c>
      <c r="O35" s="47">
        <f t="shared" si="1"/>
        <v>4.918751801294312</v>
      </c>
      <c r="P35" s="9"/>
    </row>
    <row r="36" spans="1:16" ht="15">
      <c r="A36" s="12"/>
      <c r="B36" s="25">
        <v>334.7</v>
      </c>
      <c r="C36" s="20" t="s">
        <v>35</v>
      </c>
      <c r="D36" s="46">
        <v>0</v>
      </c>
      <c r="E36" s="46">
        <v>141859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141859</v>
      </c>
      <c r="O36" s="47">
        <f t="shared" si="1"/>
        <v>1.8583986166059685</v>
      </c>
      <c r="P36" s="9"/>
    </row>
    <row r="37" spans="1:16" ht="15">
      <c r="A37" s="12"/>
      <c r="B37" s="25">
        <v>335.12</v>
      </c>
      <c r="C37" s="20" t="s">
        <v>113</v>
      </c>
      <c r="D37" s="46">
        <v>2868600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2868600</v>
      </c>
      <c r="O37" s="47">
        <f aca="true" t="shared" si="8" ref="O37:O68">(N37/O$73)</f>
        <v>37.57958445777766</v>
      </c>
      <c r="P37" s="9"/>
    </row>
    <row r="38" spans="1:16" ht="15">
      <c r="A38" s="12"/>
      <c r="B38" s="25">
        <v>335.14</v>
      </c>
      <c r="C38" s="20" t="s">
        <v>114</v>
      </c>
      <c r="D38" s="46">
        <v>34112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34112</v>
      </c>
      <c r="O38" s="47">
        <f t="shared" si="8"/>
        <v>0.4468781932035528</v>
      </c>
      <c r="P38" s="9"/>
    </row>
    <row r="39" spans="1:16" ht="15">
      <c r="A39" s="12"/>
      <c r="B39" s="25">
        <v>335.15</v>
      </c>
      <c r="C39" s="20" t="s">
        <v>136</v>
      </c>
      <c r="D39" s="46">
        <v>26155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26155</v>
      </c>
      <c r="O39" s="47">
        <f t="shared" si="8"/>
        <v>0.34263892891765135</v>
      </c>
      <c r="P39" s="9"/>
    </row>
    <row r="40" spans="1:16" ht="15">
      <c r="A40" s="12"/>
      <c r="B40" s="25">
        <v>335.18</v>
      </c>
      <c r="C40" s="20" t="s">
        <v>115</v>
      </c>
      <c r="D40" s="46">
        <v>5024707</v>
      </c>
      <c r="E40" s="46">
        <v>0</v>
      </c>
      <c r="F40" s="46">
        <v>0</v>
      </c>
      <c r="G40" s="46">
        <v>2771584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7796291</v>
      </c>
      <c r="O40" s="47">
        <f t="shared" si="8"/>
        <v>102.13392459454502</v>
      </c>
      <c r="P40" s="9"/>
    </row>
    <row r="41" spans="1:16" ht="15">
      <c r="A41" s="12"/>
      <c r="B41" s="25">
        <v>337.6</v>
      </c>
      <c r="C41" s="20" t="s">
        <v>40</v>
      </c>
      <c r="D41" s="46">
        <v>0</v>
      </c>
      <c r="E41" s="46">
        <v>689823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689823</v>
      </c>
      <c r="O41" s="47">
        <f t="shared" si="8"/>
        <v>9.036903607828753</v>
      </c>
      <c r="P41" s="9"/>
    </row>
    <row r="42" spans="1:16" ht="15">
      <c r="A42" s="12"/>
      <c r="B42" s="25">
        <v>338</v>
      </c>
      <c r="C42" s="20" t="s">
        <v>42</v>
      </c>
      <c r="D42" s="46">
        <v>107524</v>
      </c>
      <c r="E42" s="46">
        <v>3141634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3249158</v>
      </c>
      <c r="O42" s="47">
        <f t="shared" si="8"/>
        <v>42.565016899415724</v>
      </c>
      <c r="P42" s="9"/>
    </row>
    <row r="43" spans="1:16" ht="15">
      <c r="A43" s="12"/>
      <c r="B43" s="25">
        <v>339</v>
      </c>
      <c r="C43" s="20" t="s">
        <v>43</v>
      </c>
      <c r="D43" s="46">
        <v>2034292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2034292</v>
      </c>
      <c r="O43" s="47">
        <f t="shared" si="8"/>
        <v>26.64988078706736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SUM(D45:D53)</f>
        <v>1038317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91863288</v>
      </c>
      <c r="J44" s="32">
        <f t="shared" si="9"/>
        <v>19783632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112685237</v>
      </c>
      <c r="O44" s="45">
        <f t="shared" si="8"/>
        <v>1476.2129195378207</v>
      </c>
      <c r="P44" s="10"/>
    </row>
    <row r="45" spans="1:16" ht="15">
      <c r="A45" s="12"/>
      <c r="B45" s="25">
        <v>341.2</v>
      </c>
      <c r="C45" s="20" t="s">
        <v>116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19783632</v>
      </c>
      <c r="K45" s="46">
        <v>0</v>
      </c>
      <c r="L45" s="46">
        <v>0</v>
      </c>
      <c r="M45" s="46">
        <v>0</v>
      </c>
      <c r="N45" s="46">
        <f aca="true" t="shared" si="10" ref="N45:N53">SUM(D45:M45)</f>
        <v>19783632</v>
      </c>
      <c r="O45" s="47">
        <f t="shared" si="8"/>
        <v>259.1719548300888</v>
      </c>
      <c r="P45" s="9"/>
    </row>
    <row r="46" spans="1:16" ht="15">
      <c r="A46" s="12"/>
      <c r="B46" s="25">
        <v>341.9</v>
      </c>
      <c r="C46" s="20" t="s">
        <v>117</v>
      </c>
      <c r="D46" s="46">
        <v>877650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877650</v>
      </c>
      <c r="O46" s="47">
        <f t="shared" si="8"/>
        <v>11.497497838446826</v>
      </c>
      <c r="P46" s="9"/>
    </row>
    <row r="47" spans="1:16" ht="15">
      <c r="A47" s="12"/>
      <c r="B47" s="25">
        <v>342.1</v>
      </c>
      <c r="C47" s="20" t="s">
        <v>52</v>
      </c>
      <c r="D47" s="46">
        <v>44617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44617</v>
      </c>
      <c r="O47" s="47">
        <f t="shared" si="8"/>
        <v>0.5844970786281343</v>
      </c>
      <c r="P47" s="9"/>
    </row>
    <row r="48" spans="1:16" ht="15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56932769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56932769</v>
      </c>
      <c r="O48" s="47">
        <f t="shared" si="8"/>
        <v>745.837621505489</v>
      </c>
      <c r="P48" s="9"/>
    </row>
    <row r="49" spans="1:16" ht="15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13421214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13421214</v>
      </c>
      <c r="O49" s="47">
        <f t="shared" si="8"/>
        <v>175.82222862682423</v>
      </c>
      <c r="P49" s="9"/>
    </row>
    <row r="50" spans="1:16" ht="15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19337106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19337106</v>
      </c>
      <c r="O50" s="47">
        <f t="shared" si="8"/>
        <v>253.3223203290801</v>
      </c>
      <c r="P50" s="9"/>
    </row>
    <row r="51" spans="1:16" ht="15">
      <c r="A51" s="12"/>
      <c r="B51" s="25">
        <v>343.7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2172199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2172199</v>
      </c>
      <c r="O51" s="47">
        <f t="shared" si="8"/>
        <v>28.45650693007048</v>
      </c>
      <c r="P51" s="9"/>
    </row>
    <row r="52" spans="1:16" ht="15">
      <c r="A52" s="12"/>
      <c r="B52" s="25">
        <v>347.2</v>
      </c>
      <c r="C52" s="20" t="s">
        <v>57</v>
      </c>
      <c r="D52" s="46">
        <v>74565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74565</v>
      </c>
      <c r="O52" s="47">
        <f t="shared" si="8"/>
        <v>0.9768255299080357</v>
      </c>
      <c r="P52" s="9"/>
    </row>
    <row r="53" spans="1:16" ht="15">
      <c r="A53" s="12"/>
      <c r="B53" s="25">
        <v>347.5</v>
      </c>
      <c r="C53" s="20" t="s">
        <v>58</v>
      </c>
      <c r="D53" s="46">
        <v>41485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41485</v>
      </c>
      <c r="O53" s="47">
        <f t="shared" si="8"/>
        <v>0.5434668692849844</v>
      </c>
      <c r="P53" s="9"/>
    </row>
    <row r="54" spans="1:16" ht="15.75">
      <c r="A54" s="29" t="s">
        <v>49</v>
      </c>
      <c r="B54" s="30"/>
      <c r="C54" s="31"/>
      <c r="D54" s="32">
        <f aca="true" t="shared" si="11" ref="D54:M54">SUM(D55:D57)</f>
        <v>340370</v>
      </c>
      <c r="E54" s="32">
        <f t="shared" si="11"/>
        <v>279445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71">SUM(D54:M54)</f>
        <v>619815</v>
      </c>
      <c r="O54" s="45">
        <f t="shared" si="8"/>
        <v>8.119776246495665</v>
      </c>
      <c r="P54" s="10"/>
    </row>
    <row r="55" spans="1:16" ht="15">
      <c r="A55" s="13"/>
      <c r="B55" s="39">
        <v>354</v>
      </c>
      <c r="C55" s="21" t="s">
        <v>61</v>
      </c>
      <c r="D55" s="46">
        <v>340370</v>
      </c>
      <c r="E55" s="46">
        <v>39278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379648</v>
      </c>
      <c r="O55" s="47">
        <f t="shared" si="8"/>
        <v>4.97351114837425</v>
      </c>
      <c r="P55" s="9"/>
    </row>
    <row r="56" spans="1:16" ht="15">
      <c r="A56" s="13"/>
      <c r="B56" s="39">
        <v>355</v>
      </c>
      <c r="C56" s="21" t="s">
        <v>99</v>
      </c>
      <c r="D56" s="46">
        <v>0</v>
      </c>
      <c r="E56" s="46">
        <v>166835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166835</v>
      </c>
      <c r="O56" s="47">
        <f t="shared" si="8"/>
        <v>2.185592265569733</v>
      </c>
      <c r="P56" s="9"/>
    </row>
    <row r="57" spans="1:16" ht="15">
      <c r="A57" s="13"/>
      <c r="B57" s="39">
        <v>356</v>
      </c>
      <c r="C57" s="21" t="s">
        <v>100</v>
      </c>
      <c r="D57" s="46">
        <v>0</v>
      </c>
      <c r="E57" s="46">
        <v>73332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73332</v>
      </c>
      <c r="O57" s="47">
        <f t="shared" si="8"/>
        <v>0.9606728325516808</v>
      </c>
      <c r="P57" s="9"/>
    </row>
    <row r="58" spans="1:16" ht="15.75">
      <c r="A58" s="29" t="s">
        <v>3</v>
      </c>
      <c r="B58" s="30"/>
      <c r="C58" s="31"/>
      <c r="D58" s="32">
        <f aca="true" t="shared" si="13" ref="D58:M58">SUM(D59:D64)</f>
        <v>8957116</v>
      </c>
      <c r="E58" s="32">
        <f t="shared" si="13"/>
        <v>1410129</v>
      </c>
      <c r="F58" s="32">
        <f t="shared" si="13"/>
        <v>0</v>
      </c>
      <c r="G58" s="32">
        <f t="shared" si="13"/>
        <v>1086029</v>
      </c>
      <c r="H58" s="32">
        <f t="shared" si="13"/>
        <v>0</v>
      </c>
      <c r="I58" s="32">
        <f t="shared" si="13"/>
        <v>2012106</v>
      </c>
      <c r="J58" s="32">
        <f t="shared" si="13"/>
        <v>65622</v>
      </c>
      <c r="K58" s="32">
        <f t="shared" si="13"/>
        <v>26997779</v>
      </c>
      <c r="L58" s="32">
        <f t="shared" si="13"/>
        <v>0</v>
      </c>
      <c r="M58" s="32">
        <f t="shared" si="13"/>
        <v>0</v>
      </c>
      <c r="N58" s="32">
        <f t="shared" si="12"/>
        <v>40528781</v>
      </c>
      <c r="O58" s="45">
        <f t="shared" si="8"/>
        <v>530.9400922262688</v>
      </c>
      <c r="P58" s="10"/>
    </row>
    <row r="59" spans="1:16" ht="15">
      <c r="A59" s="12"/>
      <c r="B59" s="25">
        <v>361.1</v>
      </c>
      <c r="C59" s="20" t="s">
        <v>63</v>
      </c>
      <c r="D59" s="46">
        <v>416235</v>
      </c>
      <c r="E59" s="46">
        <v>276750</v>
      </c>
      <c r="F59" s="46">
        <v>0</v>
      </c>
      <c r="G59" s="46">
        <v>80541</v>
      </c>
      <c r="H59" s="46">
        <v>0</v>
      </c>
      <c r="I59" s="46">
        <v>104600</v>
      </c>
      <c r="J59" s="46">
        <v>0</v>
      </c>
      <c r="K59" s="46">
        <v>6552142</v>
      </c>
      <c r="L59" s="46">
        <v>0</v>
      </c>
      <c r="M59" s="46">
        <v>0</v>
      </c>
      <c r="N59" s="46">
        <f t="shared" si="12"/>
        <v>7430268</v>
      </c>
      <c r="O59" s="47">
        <f t="shared" si="8"/>
        <v>97.3389053370713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11115689</v>
      </c>
      <c r="L60" s="46">
        <v>0</v>
      </c>
      <c r="M60" s="46">
        <v>0</v>
      </c>
      <c r="N60" s="46">
        <f t="shared" si="12"/>
        <v>11115689</v>
      </c>
      <c r="O60" s="47">
        <f t="shared" si="8"/>
        <v>145.61910813006</v>
      </c>
      <c r="P60" s="9"/>
    </row>
    <row r="61" spans="1:16" ht="15">
      <c r="A61" s="12"/>
      <c r="B61" s="25">
        <v>362</v>
      </c>
      <c r="C61" s="20" t="s">
        <v>65</v>
      </c>
      <c r="D61" s="46">
        <v>477583</v>
      </c>
      <c r="E61" s="46">
        <v>1000000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1477583</v>
      </c>
      <c r="O61" s="47">
        <f t="shared" si="8"/>
        <v>19.35681347761155</v>
      </c>
      <c r="P61" s="9"/>
    </row>
    <row r="62" spans="1:16" ht="15">
      <c r="A62" s="12"/>
      <c r="B62" s="25">
        <v>366</v>
      </c>
      <c r="C62" s="20" t="s">
        <v>66</v>
      </c>
      <c r="D62" s="46">
        <v>0</v>
      </c>
      <c r="E62" s="46">
        <v>255</v>
      </c>
      <c r="F62" s="46">
        <v>0</v>
      </c>
      <c r="G62" s="46">
        <v>1000000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1000255</v>
      </c>
      <c r="O62" s="47">
        <f t="shared" si="8"/>
        <v>13.103662850106113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9325673</v>
      </c>
      <c r="L63" s="46">
        <v>0</v>
      </c>
      <c r="M63" s="46">
        <v>0</v>
      </c>
      <c r="N63" s="46">
        <f t="shared" si="12"/>
        <v>9325673</v>
      </c>
      <c r="O63" s="47">
        <f t="shared" si="8"/>
        <v>122.16932166531296</v>
      </c>
      <c r="P63" s="9"/>
    </row>
    <row r="64" spans="1:16" ht="15">
      <c r="A64" s="12"/>
      <c r="B64" s="25">
        <v>369.9</v>
      </c>
      <c r="C64" s="20" t="s">
        <v>68</v>
      </c>
      <c r="D64" s="46">
        <v>8063298</v>
      </c>
      <c r="E64" s="46">
        <v>133124</v>
      </c>
      <c r="F64" s="46">
        <v>0</v>
      </c>
      <c r="G64" s="46">
        <v>5488</v>
      </c>
      <c r="H64" s="46">
        <v>0</v>
      </c>
      <c r="I64" s="46">
        <v>1907506</v>
      </c>
      <c r="J64" s="46">
        <v>65622</v>
      </c>
      <c r="K64" s="46">
        <v>4275</v>
      </c>
      <c r="L64" s="46">
        <v>0</v>
      </c>
      <c r="M64" s="46">
        <v>0</v>
      </c>
      <c r="N64" s="46">
        <f t="shared" si="12"/>
        <v>10179313</v>
      </c>
      <c r="O64" s="47">
        <f t="shared" si="8"/>
        <v>133.35228076610684</v>
      </c>
      <c r="P64" s="9"/>
    </row>
    <row r="65" spans="1:16" ht="15.75">
      <c r="A65" s="29" t="s">
        <v>50</v>
      </c>
      <c r="B65" s="30"/>
      <c r="C65" s="31"/>
      <c r="D65" s="32">
        <f aca="true" t="shared" si="14" ref="D65:M65">SUM(D66:D70)</f>
        <v>9423599</v>
      </c>
      <c r="E65" s="32">
        <f t="shared" si="14"/>
        <v>0</v>
      </c>
      <c r="F65" s="32">
        <f t="shared" si="14"/>
        <v>1800000</v>
      </c>
      <c r="G65" s="32">
        <f t="shared" si="14"/>
        <v>5909319</v>
      </c>
      <c r="H65" s="32">
        <f t="shared" si="14"/>
        <v>0</v>
      </c>
      <c r="I65" s="32">
        <f t="shared" si="14"/>
        <v>1888465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19021383</v>
      </c>
      <c r="O65" s="45">
        <f t="shared" si="8"/>
        <v>249.18624728168314</v>
      </c>
      <c r="P65" s="9"/>
    </row>
    <row r="66" spans="1:16" ht="15">
      <c r="A66" s="12"/>
      <c r="B66" s="25">
        <v>381</v>
      </c>
      <c r="C66" s="20" t="s">
        <v>69</v>
      </c>
      <c r="D66" s="46">
        <v>8102439</v>
      </c>
      <c r="E66" s="46">
        <v>0</v>
      </c>
      <c r="F66" s="46">
        <v>1800000</v>
      </c>
      <c r="G66" s="46">
        <v>2626319</v>
      </c>
      <c r="H66" s="46">
        <v>0</v>
      </c>
      <c r="I66" s="46">
        <v>1191000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13719758</v>
      </c>
      <c r="O66" s="47">
        <f t="shared" si="8"/>
        <v>179.73325123798045</v>
      </c>
      <c r="P66" s="9"/>
    </row>
    <row r="67" spans="1:16" ht="15">
      <c r="A67" s="12"/>
      <c r="B67" s="25">
        <v>383</v>
      </c>
      <c r="C67" s="20" t="s">
        <v>132</v>
      </c>
      <c r="D67" s="46">
        <v>717160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717160</v>
      </c>
      <c r="O67" s="47">
        <f t="shared" si="8"/>
        <v>9.395027117667095</v>
      </c>
      <c r="P67" s="9"/>
    </row>
    <row r="68" spans="1:16" ht="15">
      <c r="A68" s="12"/>
      <c r="B68" s="25">
        <v>384</v>
      </c>
      <c r="C68" s="20" t="s">
        <v>133</v>
      </c>
      <c r="D68" s="46">
        <v>0</v>
      </c>
      <c r="E68" s="46">
        <v>0</v>
      </c>
      <c r="F68" s="46">
        <v>0</v>
      </c>
      <c r="G68" s="46">
        <v>3283000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3283000</v>
      </c>
      <c r="O68" s="47">
        <f t="shared" si="8"/>
        <v>43.00835800560694</v>
      </c>
      <c r="P68" s="9"/>
    </row>
    <row r="69" spans="1:16" ht="15">
      <c r="A69" s="12"/>
      <c r="B69" s="25">
        <v>389.7</v>
      </c>
      <c r="C69" s="20" t="s">
        <v>118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620368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620368</v>
      </c>
      <c r="O69" s="47">
        <f>(N69/O$73)</f>
        <v>8.127020724709828</v>
      </c>
      <c r="P69" s="9"/>
    </row>
    <row r="70" spans="1:16" ht="15.75" thickBot="1">
      <c r="A70" s="12"/>
      <c r="B70" s="25">
        <v>389.9</v>
      </c>
      <c r="C70" s="20" t="s">
        <v>119</v>
      </c>
      <c r="D70" s="46">
        <v>604000</v>
      </c>
      <c r="E70" s="46">
        <v>0</v>
      </c>
      <c r="F70" s="46">
        <v>0</v>
      </c>
      <c r="G70" s="46">
        <v>0</v>
      </c>
      <c r="H70" s="46">
        <v>0</v>
      </c>
      <c r="I70" s="46">
        <v>77097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681097</v>
      </c>
      <c r="O70" s="47">
        <f>(N70/O$73)</f>
        <v>8.922590195718815</v>
      </c>
      <c r="P70" s="9"/>
    </row>
    <row r="71" spans="1:119" ht="16.5" thickBot="1">
      <c r="A71" s="14" t="s">
        <v>59</v>
      </c>
      <c r="B71" s="23"/>
      <c r="C71" s="22"/>
      <c r="D71" s="15">
        <f aca="true" t="shared" si="15" ref="D71:M71">SUM(D5,D16,D28,D44,D54,D58,D65)</f>
        <v>57762349</v>
      </c>
      <c r="E71" s="15">
        <f t="shared" si="15"/>
        <v>18009286</v>
      </c>
      <c r="F71" s="15">
        <f t="shared" si="15"/>
        <v>3249849</v>
      </c>
      <c r="G71" s="15">
        <f t="shared" si="15"/>
        <v>9766932</v>
      </c>
      <c r="H71" s="15">
        <f t="shared" si="15"/>
        <v>0</v>
      </c>
      <c r="I71" s="15">
        <f t="shared" si="15"/>
        <v>95763859</v>
      </c>
      <c r="J71" s="15">
        <f t="shared" si="15"/>
        <v>19849254</v>
      </c>
      <c r="K71" s="15">
        <f t="shared" si="15"/>
        <v>26997779</v>
      </c>
      <c r="L71" s="15">
        <f t="shared" si="15"/>
        <v>0</v>
      </c>
      <c r="M71" s="15">
        <f t="shared" si="15"/>
        <v>0</v>
      </c>
      <c r="N71" s="15">
        <f t="shared" si="12"/>
        <v>231399308</v>
      </c>
      <c r="O71" s="38">
        <f>(N71/O$73)</f>
        <v>3031.4055073754816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149</v>
      </c>
      <c r="M73" s="48"/>
      <c r="N73" s="48"/>
      <c r="O73" s="43">
        <v>76334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20108930</v>
      </c>
      <c r="E5" s="27">
        <f t="shared" si="0"/>
        <v>0</v>
      </c>
      <c r="F5" s="27">
        <f t="shared" si="0"/>
        <v>1449097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21558027</v>
      </c>
      <c r="O5" s="33">
        <f aca="true" t="shared" si="1" ref="O5:O36">(N5/O$74)</f>
        <v>282.78014323941443</v>
      </c>
      <c r="P5" s="6"/>
    </row>
    <row r="6" spans="1:16" ht="15">
      <c r="A6" s="12"/>
      <c r="B6" s="25">
        <v>311</v>
      </c>
      <c r="C6" s="20" t="s">
        <v>2</v>
      </c>
      <c r="D6" s="46">
        <v>14645607</v>
      </c>
      <c r="E6" s="46">
        <v>0</v>
      </c>
      <c r="F6" s="46">
        <v>1449097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16094704</v>
      </c>
      <c r="O6" s="47">
        <f t="shared" si="1"/>
        <v>211.1168476835091</v>
      </c>
      <c r="P6" s="9"/>
    </row>
    <row r="7" spans="1:16" ht="15">
      <c r="A7" s="12"/>
      <c r="B7" s="25">
        <v>312.41</v>
      </c>
      <c r="C7" s="20" t="s">
        <v>10</v>
      </c>
      <c r="D7" s="46">
        <v>942827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942827</v>
      </c>
      <c r="O7" s="47">
        <f t="shared" si="1"/>
        <v>12.367214964058975</v>
      </c>
      <c r="P7" s="9"/>
    </row>
    <row r="8" spans="1:16" ht="15">
      <c r="A8" s="12"/>
      <c r="B8" s="25">
        <v>312.42</v>
      </c>
      <c r="C8" s="20" t="s">
        <v>92</v>
      </c>
      <c r="D8" s="46">
        <v>362020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362020</v>
      </c>
      <c r="O8" s="47">
        <f t="shared" si="1"/>
        <v>4.748675166587963</v>
      </c>
      <c r="P8" s="9"/>
    </row>
    <row r="9" spans="1:16" ht="15">
      <c r="A9" s="12"/>
      <c r="B9" s="25">
        <v>312.51</v>
      </c>
      <c r="C9" s="20" t="s">
        <v>77</v>
      </c>
      <c r="D9" s="46">
        <v>201287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201287</v>
      </c>
      <c r="O9" s="47">
        <f t="shared" si="1"/>
        <v>2.64031428721339</v>
      </c>
      <c r="P9" s="9"/>
    </row>
    <row r="10" spans="1:16" ht="15">
      <c r="A10" s="12"/>
      <c r="B10" s="25">
        <v>312.52</v>
      </c>
      <c r="C10" s="20" t="s">
        <v>110</v>
      </c>
      <c r="D10" s="46">
        <v>605683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605683</v>
      </c>
      <c r="O10" s="47">
        <f t="shared" si="1"/>
        <v>7.9448423317068055</v>
      </c>
      <c r="P10" s="9"/>
    </row>
    <row r="11" spans="1:16" ht="15">
      <c r="A11" s="12"/>
      <c r="B11" s="25">
        <v>314.1</v>
      </c>
      <c r="C11" s="20" t="s">
        <v>11</v>
      </c>
      <c r="D11" s="46">
        <v>1195093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1195093</v>
      </c>
      <c r="O11" s="47">
        <f t="shared" si="1"/>
        <v>15.67622907812582</v>
      </c>
      <c r="P11" s="9"/>
    </row>
    <row r="12" spans="1:16" ht="15">
      <c r="A12" s="12"/>
      <c r="B12" s="25">
        <v>314.3</v>
      </c>
      <c r="C12" s="20" t="s">
        <v>12</v>
      </c>
      <c r="D12" s="46">
        <v>154195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154195</v>
      </c>
      <c r="O12" s="47">
        <f t="shared" si="1"/>
        <v>2.0226008709795895</v>
      </c>
      <c r="P12" s="9"/>
    </row>
    <row r="13" spans="1:16" ht="15">
      <c r="A13" s="12"/>
      <c r="B13" s="25">
        <v>314.8</v>
      </c>
      <c r="C13" s="20" t="s">
        <v>13</v>
      </c>
      <c r="D13" s="46">
        <v>208716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208716</v>
      </c>
      <c r="O13" s="47">
        <f t="shared" si="1"/>
        <v>2.7377616873917834</v>
      </c>
      <c r="P13" s="9"/>
    </row>
    <row r="14" spans="1:16" ht="15">
      <c r="A14" s="12"/>
      <c r="B14" s="25">
        <v>315</v>
      </c>
      <c r="C14" s="20" t="s">
        <v>111</v>
      </c>
      <c r="D14" s="46">
        <v>1343577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1343577</v>
      </c>
      <c r="O14" s="47">
        <f t="shared" si="1"/>
        <v>17.62391783409413</v>
      </c>
      <c r="P14" s="9"/>
    </row>
    <row r="15" spans="1:16" ht="15">
      <c r="A15" s="12"/>
      <c r="B15" s="25">
        <v>316</v>
      </c>
      <c r="C15" s="20" t="s">
        <v>112</v>
      </c>
      <c r="D15" s="46">
        <v>449925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449925</v>
      </c>
      <c r="O15" s="47">
        <f t="shared" si="1"/>
        <v>5.901739335746891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6604022</v>
      </c>
      <c r="E16" s="32">
        <f t="shared" si="3"/>
        <v>2187030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8791052</v>
      </c>
      <c r="O16" s="45">
        <f t="shared" si="1"/>
        <v>115.31365758959022</v>
      </c>
      <c r="P16" s="10"/>
    </row>
    <row r="17" spans="1:16" ht="15">
      <c r="A17" s="12"/>
      <c r="B17" s="25">
        <v>322</v>
      </c>
      <c r="C17" s="20" t="s">
        <v>0</v>
      </c>
      <c r="D17" s="46">
        <v>2220731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2220731</v>
      </c>
      <c r="O17" s="47">
        <f t="shared" si="1"/>
        <v>29.12968938559211</v>
      </c>
      <c r="P17" s="9"/>
    </row>
    <row r="18" spans="1:16" ht="15">
      <c r="A18" s="12"/>
      <c r="B18" s="25">
        <v>323.1</v>
      </c>
      <c r="C18" s="20" t="s">
        <v>17</v>
      </c>
      <c r="D18" s="46">
        <v>2615077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2615077</v>
      </c>
      <c r="O18" s="47">
        <f t="shared" si="1"/>
        <v>34.30238994700667</v>
      </c>
      <c r="P18" s="9"/>
    </row>
    <row r="19" spans="1:16" ht="15">
      <c r="A19" s="12"/>
      <c r="B19" s="25">
        <v>323.3</v>
      </c>
      <c r="C19" s="20" t="s">
        <v>18</v>
      </c>
      <c r="D19" s="46">
        <v>371641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371641</v>
      </c>
      <c r="O19" s="47">
        <f t="shared" si="1"/>
        <v>4.874875386956294</v>
      </c>
      <c r="P19" s="9"/>
    </row>
    <row r="20" spans="1:16" ht="15">
      <c r="A20" s="12"/>
      <c r="B20" s="25">
        <v>323.6</v>
      </c>
      <c r="C20" s="20" t="s">
        <v>19</v>
      </c>
      <c r="D20" s="46">
        <v>713513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713513</v>
      </c>
      <c r="O20" s="47">
        <f t="shared" si="1"/>
        <v>9.359265963586758</v>
      </c>
      <c r="P20" s="9"/>
    </row>
    <row r="21" spans="1:16" ht="15">
      <c r="A21" s="12"/>
      <c r="B21" s="25">
        <v>323.7</v>
      </c>
      <c r="C21" s="20" t="s">
        <v>20</v>
      </c>
      <c r="D21" s="46">
        <v>683060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683060</v>
      </c>
      <c r="O21" s="47">
        <f t="shared" si="1"/>
        <v>8.959809014114066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346825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346825</v>
      </c>
      <c r="O22" s="47">
        <f t="shared" si="1"/>
        <v>4.549359882470224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122308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122308</v>
      </c>
      <c r="O23" s="47">
        <f t="shared" si="1"/>
        <v>1.604333910488483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73989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73989</v>
      </c>
      <c r="O24" s="47">
        <f t="shared" si="1"/>
        <v>0.970525735872816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32187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32187</v>
      </c>
      <c r="O25" s="47">
        <f t="shared" si="1"/>
        <v>0.4222021092397293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1395481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1395481</v>
      </c>
      <c r="O26" s="47">
        <f t="shared" si="1"/>
        <v>18.304751036255837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216240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6">SUM(D27:M27)</f>
        <v>216240</v>
      </c>
      <c r="O27" s="47">
        <f t="shared" si="1"/>
        <v>2.8364552180072407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SUM(D29:D45)</f>
        <v>11085982</v>
      </c>
      <c r="E28" s="32">
        <f t="shared" si="6"/>
        <v>7530600</v>
      </c>
      <c r="F28" s="32">
        <f t="shared" si="6"/>
        <v>0</v>
      </c>
      <c r="G28" s="32">
        <f t="shared" si="6"/>
        <v>3343085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21959667</v>
      </c>
      <c r="O28" s="45">
        <f t="shared" si="1"/>
        <v>288.0485203840705</v>
      </c>
      <c r="P28" s="10"/>
    </row>
    <row r="29" spans="1:16" ht="15">
      <c r="A29" s="12"/>
      <c r="B29" s="25">
        <v>331.1</v>
      </c>
      <c r="C29" s="20" t="s">
        <v>28</v>
      </c>
      <c r="D29" s="46">
        <v>0</v>
      </c>
      <c r="E29" s="46">
        <v>1380593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1380593</v>
      </c>
      <c r="O29" s="47">
        <f t="shared" si="1"/>
        <v>18.109462721024187</v>
      </c>
      <c r="P29" s="9"/>
    </row>
    <row r="30" spans="1:16" ht="15">
      <c r="A30" s="12"/>
      <c r="B30" s="25">
        <v>331.2</v>
      </c>
      <c r="C30" s="20" t="s">
        <v>29</v>
      </c>
      <c r="D30" s="46">
        <v>0</v>
      </c>
      <c r="E30" s="46">
        <v>338294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338294</v>
      </c>
      <c r="O30" s="47">
        <f t="shared" si="1"/>
        <v>4.43745736922189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427500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427500</v>
      </c>
      <c r="O31" s="47">
        <f t="shared" si="1"/>
        <v>5.607586966787345</v>
      </c>
      <c r="P31" s="9"/>
    </row>
    <row r="32" spans="1:16" ht="15">
      <c r="A32" s="12"/>
      <c r="B32" s="25">
        <v>331.49</v>
      </c>
      <c r="C32" s="20" t="s">
        <v>84</v>
      </c>
      <c r="D32" s="46">
        <v>0</v>
      </c>
      <c r="E32" s="46">
        <v>219901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219901</v>
      </c>
      <c r="O32" s="47">
        <f t="shared" si="1"/>
        <v>2.884477149902933</v>
      </c>
      <c r="P32" s="9"/>
    </row>
    <row r="33" spans="1:16" ht="15">
      <c r="A33" s="12"/>
      <c r="B33" s="25">
        <v>331.7</v>
      </c>
      <c r="C33" s="20" t="s">
        <v>31</v>
      </c>
      <c r="D33" s="46">
        <v>0</v>
      </c>
      <c r="E33" s="46">
        <v>141358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141358</v>
      </c>
      <c r="O33" s="47">
        <f t="shared" si="1"/>
        <v>1.8542158560260245</v>
      </c>
      <c r="P33" s="9"/>
    </row>
    <row r="34" spans="1:16" ht="15">
      <c r="A34" s="12"/>
      <c r="B34" s="25">
        <v>331.9</v>
      </c>
      <c r="C34" s="20" t="s">
        <v>32</v>
      </c>
      <c r="D34" s="46">
        <v>0</v>
      </c>
      <c r="E34" s="46">
        <v>1040512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1040512</v>
      </c>
      <c r="O34" s="47">
        <f t="shared" si="1"/>
        <v>13.648564982423002</v>
      </c>
      <c r="P34" s="9"/>
    </row>
    <row r="35" spans="1:16" ht="15">
      <c r="A35" s="12"/>
      <c r="B35" s="25">
        <v>334.1</v>
      </c>
      <c r="C35" s="20" t="s">
        <v>145</v>
      </c>
      <c r="D35" s="46">
        <v>0</v>
      </c>
      <c r="E35" s="46">
        <v>76700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76700</v>
      </c>
      <c r="O35" s="47">
        <f t="shared" si="1"/>
        <v>1.0060863633978698</v>
      </c>
      <c r="P35" s="9"/>
    </row>
    <row r="36" spans="1:16" ht="15">
      <c r="A36" s="12"/>
      <c r="B36" s="25">
        <v>334.7</v>
      </c>
      <c r="C36" s="20" t="s">
        <v>35</v>
      </c>
      <c r="D36" s="46">
        <v>0</v>
      </c>
      <c r="E36" s="46">
        <v>146500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146500</v>
      </c>
      <c r="O36" s="47">
        <f t="shared" si="1"/>
        <v>1.9216643055774174</v>
      </c>
      <c r="P36" s="9"/>
    </row>
    <row r="37" spans="1:16" ht="15">
      <c r="A37" s="12"/>
      <c r="B37" s="25">
        <v>335.12</v>
      </c>
      <c r="C37" s="20" t="s">
        <v>113</v>
      </c>
      <c r="D37" s="46">
        <v>3228913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3228913</v>
      </c>
      <c r="O37" s="47">
        <f aca="true" t="shared" si="7" ref="O37:O68">(N37/O$74)</f>
        <v>42.354176504538536</v>
      </c>
      <c r="P37" s="9"/>
    </row>
    <row r="38" spans="1:16" ht="15">
      <c r="A38" s="12"/>
      <c r="B38" s="25">
        <v>335.14</v>
      </c>
      <c r="C38" s="20" t="s">
        <v>114</v>
      </c>
      <c r="D38" s="46">
        <v>36371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36371</v>
      </c>
      <c r="O38" s="47">
        <f t="shared" si="7"/>
        <v>0.47708431712052046</v>
      </c>
      <c r="P38" s="9"/>
    </row>
    <row r="39" spans="1:16" ht="15">
      <c r="A39" s="12"/>
      <c r="B39" s="25">
        <v>335.15</v>
      </c>
      <c r="C39" s="20" t="s">
        <v>136</v>
      </c>
      <c r="D39" s="46">
        <v>24399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24399</v>
      </c>
      <c r="O39" s="47">
        <f t="shared" si="7"/>
        <v>0.32004564772548405</v>
      </c>
      <c r="P39" s="9"/>
    </row>
    <row r="40" spans="1:16" ht="15">
      <c r="A40" s="12"/>
      <c r="B40" s="25">
        <v>335.18</v>
      </c>
      <c r="C40" s="20" t="s">
        <v>115</v>
      </c>
      <c r="D40" s="46">
        <v>5845264</v>
      </c>
      <c r="E40" s="46">
        <v>0</v>
      </c>
      <c r="F40" s="46">
        <v>0</v>
      </c>
      <c r="G40" s="46">
        <v>3343085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9188349</v>
      </c>
      <c r="O40" s="47">
        <f t="shared" si="7"/>
        <v>120.52506689752873</v>
      </c>
      <c r="P40" s="9"/>
    </row>
    <row r="41" spans="1:16" ht="15">
      <c r="A41" s="12"/>
      <c r="B41" s="25">
        <v>337.4</v>
      </c>
      <c r="C41" s="20" t="s">
        <v>106</v>
      </c>
      <c r="D41" s="46">
        <v>0</v>
      </c>
      <c r="E41" s="46">
        <v>285342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285342</v>
      </c>
      <c r="O41" s="47">
        <f t="shared" si="7"/>
        <v>3.742877380764993</v>
      </c>
      <c r="P41" s="9"/>
    </row>
    <row r="42" spans="1:16" ht="15">
      <c r="A42" s="12"/>
      <c r="B42" s="25">
        <v>337.6</v>
      </c>
      <c r="C42" s="20" t="s">
        <v>40</v>
      </c>
      <c r="D42" s="46">
        <v>0</v>
      </c>
      <c r="E42" s="46">
        <v>728585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728585</v>
      </c>
      <c r="O42" s="47">
        <f t="shared" si="7"/>
        <v>9.556967836717561</v>
      </c>
      <c r="P42" s="9"/>
    </row>
    <row r="43" spans="1:16" ht="15">
      <c r="A43" s="12"/>
      <c r="B43" s="25">
        <v>337.7</v>
      </c>
      <c r="C43" s="20" t="s">
        <v>41</v>
      </c>
      <c r="D43" s="46">
        <v>0</v>
      </c>
      <c r="E43" s="46">
        <v>4333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4333</v>
      </c>
      <c r="O43" s="47">
        <f t="shared" si="7"/>
        <v>0.056836665092607166</v>
      </c>
      <c r="P43" s="9"/>
    </row>
    <row r="44" spans="1:16" ht="15">
      <c r="A44" s="12"/>
      <c r="B44" s="25">
        <v>338</v>
      </c>
      <c r="C44" s="20" t="s">
        <v>42</v>
      </c>
      <c r="D44" s="46">
        <v>101947</v>
      </c>
      <c r="E44" s="46">
        <v>2740982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2842929</v>
      </c>
      <c r="O44" s="47">
        <f t="shared" si="7"/>
        <v>37.29116165591059</v>
      </c>
      <c r="P44" s="9"/>
    </row>
    <row r="45" spans="1:16" ht="15">
      <c r="A45" s="12"/>
      <c r="B45" s="25">
        <v>339</v>
      </c>
      <c r="C45" s="20" t="s">
        <v>43</v>
      </c>
      <c r="D45" s="46">
        <v>1849088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1849088</v>
      </c>
      <c r="O45" s="47">
        <f t="shared" si="7"/>
        <v>24.254787764310823</v>
      </c>
      <c r="P45" s="9"/>
    </row>
    <row r="46" spans="1:16" ht="15.75">
      <c r="A46" s="29" t="s">
        <v>48</v>
      </c>
      <c r="B46" s="30"/>
      <c r="C46" s="31"/>
      <c r="D46" s="32">
        <f aca="true" t="shared" si="8" ref="D46:M46">SUM(D47:D55)</f>
        <v>1195603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94926318</v>
      </c>
      <c r="J46" s="32">
        <f t="shared" si="8"/>
        <v>16554954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5"/>
        <v>112676875</v>
      </c>
      <c r="O46" s="45">
        <f t="shared" si="7"/>
        <v>1478.0008788498872</v>
      </c>
      <c r="P46" s="10"/>
    </row>
    <row r="47" spans="1:16" ht="15">
      <c r="A47" s="12"/>
      <c r="B47" s="25">
        <v>341.2</v>
      </c>
      <c r="C47" s="20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16554954</v>
      </c>
      <c r="K47" s="46">
        <v>0</v>
      </c>
      <c r="L47" s="46">
        <v>0</v>
      </c>
      <c r="M47" s="46">
        <v>0</v>
      </c>
      <c r="N47" s="46">
        <f aca="true" t="shared" si="9" ref="N47:N55">SUM(D47:M47)</f>
        <v>16554954</v>
      </c>
      <c r="O47" s="47">
        <f t="shared" si="7"/>
        <v>217.1540217220211</v>
      </c>
      <c r="P47" s="9"/>
    </row>
    <row r="48" spans="1:16" ht="15">
      <c r="A48" s="12"/>
      <c r="B48" s="25">
        <v>341.9</v>
      </c>
      <c r="C48" s="20" t="s">
        <v>117</v>
      </c>
      <c r="D48" s="46">
        <v>850467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850467</v>
      </c>
      <c r="O48" s="47">
        <f t="shared" si="7"/>
        <v>11.155713835983</v>
      </c>
      <c r="P48" s="9"/>
    </row>
    <row r="49" spans="1:16" ht="15">
      <c r="A49" s="12"/>
      <c r="B49" s="25">
        <v>342.1</v>
      </c>
      <c r="C49" s="20" t="s">
        <v>52</v>
      </c>
      <c r="D49" s="46">
        <v>50726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50726</v>
      </c>
      <c r="O49" s="47">
        <f t="shared" si="7"/>
        <v>0.6653811847421166</v>
      </c>
      <c r="P49" s="9"/>
    </row>
    <row r="50" spans="1:16" ht="15">
      <c r="A50" s="12"/>
      <c r="B50" s="25">
        <v>343.1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63778872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63778872</v>
      </c>
      <c r="O50" s="47">
        <f t="shared" si="7"/>
        <v>836.5978277978908</v>
      </c>
      <c r="P50" s="9"/>
    </row>
    <row r="51" spans="1:16" ht="15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12679156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12679156</v>
      </c>
      <c r="O51" s="47">
        <f t="shared" si="7"/>
        <v>166.31454955663992</v>
      </c>
      <c r="P51" s="9"/>
    </row>
    <row r="52" spans="1:16" ht="15">
      <c r="A52" s="12"/>
      <c r="B52" s="25">
        <v>343.6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16815050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16815050</v>
      </c>
      <c r="O52" s="47">
        <f t="shared" si="7"/>
        <v>220.565743218427</v>
      </c>
      <c r="P52" s="9"/>
    </row>
    <row r="53" spans="1:16" ht="15">
      <c r="A53" s="12"/>
      <c r="B53" s="25">
        <v>343.7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1653240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1653240</v>
      </c>
      <c r="O53" s="47">
        <f t="shared" si="7"/>
        <v>21.685817723909963</v>
      </c>
      <c r="P53" s="9"/>
    </row>
    <row r="54" spans="1:16" ht="15">
      <c r="A54" s="12"/>
      <c r="B54" s="25">
        <v>347.2</v>
      </c>
      <c r="C54" s="20" t="s">
        <v>57</v>
      </c>
      <c r="D54" s="46">
        <v>195508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195508</v>
      </c>
      <c r="O54" s="47">
        <f t="shared" si="7"/>
        <v>2.5645102051524216</v>
      </c>
      <c r="P54" s="9"/>
    </row>
    <row r="55" spans="1:16" ht="15">
      <c r="A55" s="12"/>
      <c r="B55" s="25">
        <v>347.5</v>
      </c>
      <c r="C55" s="20" t="s">
        <v>58</v>
      </c>
      <c r="D55" s="46">
        <v>98902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98902</v>
      </c>
      <c r="O55" s="47">
        <f t="shared" si="7"/>
        <v>1.2973136051209402</v>
      </c>
      <c r="P55" s="9"/>
    </row>
    <row r="56" spans="1:16" ht="15.75">
      <c r="A56" s="29" t="s">
        <v>49</v>
      </c>
      <c r="B56" s="30"/>
      <c r="C56" s="31"/>
      <c r="D56" s="32">
        <f aca="true" t="shared" si="10" ref="D56:M56">SUM(D57:D59)</f>
        <v>566330</v>
      </c>
      <c r="E56" s="32">
        <f t="shared" si="10"/>
        <v>458052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72">SUM(D56:M56)</f>
        <v>1024382</v>
      </c>
      <c r="O56" s="45">
        <f t="shared" si="7"/>
        <v>13.436985151372054</v>
      </c>
      <c r="P56" s="10"/>
    </row>
    <row r="57" spans="1:16" ht="15">
      <c r="A57" s="13"/>
      <c r="B57" s="39">
        <v>354</v>
      </c>
      <c r="C57" s="21" t="s">
        <v>61</v>
      </c>
      <c r="D57" s="46">
        <v>566330</v>
      </c>
      <c r="E57" s="46">
        <v>7122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573452</v>
      </c>
      <c r="O57" s="47">
        <f t="shared" si="7"/>
        <v>7.522063067317278</v>
      </c>
      <c r="P57" s="9"/>
    </row>
    <row r="58" spans="1:16" ht="15">
      <c r="A58" s="13"/>
      <c r="B58" s="39">
        <v>355</v>
      </c>
      <c r="C58" s="21" t="s">
        <v>99</v>
      </c>
      <c r="D58" s="46">
        <v>0</v>
      </c>
      <c r="E58" s="46">
        <v>430157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430157</v>
      </c>
      <c r="O58" s="47">
        <f t="shared" si="7"/>
        <v>5.642439267537647</v>
      </c>
      <c r="P58" s="9"/>
    </row>
    <row r="59" spans="1:16" ht="15">
      <c r="A59" s="13"/>
      <c r="B59" s="39">
        <v>356</v>
      </c>
      <c r="C59" s="21" t="s">
        <v>100</v>
      </c>
      <c r="D59" s="46">
        <v>0</v>
      </c>
      <c r="E59" s="46">
        <v>20773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20773</v>
      </c>
      <c r="O59" s="47">
        <f t="shared" si="7"/>
        <v>0.272482816517131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SUM(D61:D66)</f>
        <v>9471989</v>
      </c>
      <c r="E60" s="32">
        <f t="shared" si="12"/>
        <v>2522246</v>
      </c>
      <c r="F60" s="32">
        <f t="shared" si="12"/>
        <v>0</v>
      </c>
      <c r="G60" s="32">
        <f t="shared" si="12"/>
        <v>146169</v>
      </c>
      <c r="H60" s="32">
        <f t="shared" si="12"/>
        <v>0</v>
      </c>
      <c r="I60" s="32">
        <f t="shared" si="12"/>
        <v>2557160</v>
      </c>
      <c r="J60" s="32">
        <f t="shared" si="12"/>
        <v>63669</v>
      </c>
      <c r="K60" s="32">
        <f t="shared" si="12"/>
        <v>17701675</v>
      </c>
      <c r="L60" s="32">
        <f t="shared" si="12"/>
        <v>0</v>
      </c>
      <c r="M60" s="32">
        <f t="shared" si="12"/>
        <v>0</v>
      </c>
      <c r="N60" s="32">
        <f t="shared" si="11"/>
        <v>32462908</v>
      </c>
      <c r="O60" s="45">
        <f t="shared" si="7"/>
        <v>425.8212393095126</v>
      </c>
      <c r="P60" s="10"/>
    </row>
    <row r="61" spans="1:16" ht="15">
      <c r="A61" s="12"/>
      <c r="B61" s="25">
        <v>361.1</v>
      </c>
      <c r="C61" s="20" t="s">
        <v>63</v>
      </c>
      <c r="D61" s="46">
        <v>585751</v>
      </c>
      <c r="E61" s="46">
        <v>423864</v>
      </c>
      <c r="F61" s="46">
        <v>0</v>
      </c>
      <c r="G61" s="46">
        <v>92211</v>
      </c>
      <c r="H61" s="46">
        <v>0</v>
      </c>
      <c r="I61" s="46">
        <v>108013</v>
      </c>
      <c r="J61" s="46">
        <v>0</v>
      </c>
      <c r="K61" s="46">
        <v>6117820</v>
      </c>
      <c r="L61" s="46">
        <v>0</v>
      </c>
      <c r="M61" s="46">
        <v>0</v>
      </c>
      <c r="N61" s="46">
        <f t="shared" si="11"/>
        <v>7327659</v>
      </c>
      <c r="O61" s="47">
        <f t="shared" si="7"/>
        <v>96.11809381394616</v>
      </c>
      <c r="P61" s="9"/>
    </row>
    <row r="62" spans="1:16" ht="15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2528701</v>
      </c>
      <c r="L62" s="46">
        <v>0</v>
      </c>
      <c r="M62" s="46">
        <v>0</v>
      </c>
      <c r="N62" s="46">
        <f t="shared" si="11"/>
        <v>2528701</v>
      </c>
      <c r="O62" s="47">
        <f t="shared" si="7"/>
        <v>33.16938191930322</v>
      </c>
      <c r="P62" s="9"/>
    </row>
    <row r="63" spans="1:16" ht="15">
      <c r="A63" s="12"/>
      <c r="B63" s="25">
        <v>362</v>
      </c>
      <c r="C63" s="20" t="s">
        <v>65</v>
      </c>
      <c r="D63" s="46">
        <v>433830</v>
      </c>
      <c r="E63" s="46">
        <v>1000000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1433830</v>
      </c>
      <c r="O63" s="47">
        <f t="shared" si="7"/>
        <v>18.807781100792276</v>
      </c>
      <c r="P63" s="9"/>
    </row>
    <row r="64" spans="1:16" ht="15">
      <c r="A64" s="12"/>
      <c r="B64" s="25">
        <v>366</v>
      </c>
      <c r="C64" s="20" t="s">
        <v>66</v>
      </c>
      <c r="D64" s="46">
        <v>0</v>
      </c>
      <c r="E64" s="46">
        <v>11735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11735</v>
      </c>
      <c r="O64" s="47">
        <f t="shared" si="7"/>
        <v>0.15392990188362454</v>
      </c>
      <c r="P64" s="9"/>
    </row>
    <row r="65" spans="1:16" ht="15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9036641</v>
      </c>
      <c r="L65" s="46">
        <v>0</v>
      </c>
      <c r="M65" s="46">
        <v>0</v>
      </c>
      <c r="N65" s="46">
        <f t="shared" si="11"/>
        <v>9036641</v>
      </c>
      <c r="O65" s="47">
        <f t="shared" si="7"/>
        <v>118.53508840967523</v>
      </c>
      <c r="P65" s="9"/>
    </row>
    <row r="66" spans="1:16" ht="15">
      <c r="A66" s="12"/>
      <c r="B66" s="25">
        <v>369.9</v>
      </c>
      <c r="C66" s="20" t="s">
        <v>68</v>
      </c>
      <c r="D66" s="46">
        <v>8452408</v>
      </c>
      <c r="E66" s="46">
        <v>1086647</v>
      </c>
      <c r="F66" s="46">
        <v>0</v>
      </c>
      <c r="G66" s="46">
        <v>53958</v>
      </c>
      <c r="H66" s="46">
        <v>0</v>
      </c>
      <c r="I66" s="46">
        <v>2449147</v>
      </c>
      <c r="J66" s="46">
        <v>63669</v>
      </c>
      <c r="K66" s="46">
        <v>18513</v>
      </c>
      <c r="L66" s="46">
        <v>0</v>
      </c>
      <c r="M66" s="46">
        <v>0</v>
      </c>
      <c r="N66" s="46">
        <f t="shared" si="11"/>
        <v>12124342</v>
      </c>
      <c r="O66" s="47">
        <f t="shared" si="7"/>
        <v>159.03696416391207</v>
      </c>
      <c r="P66" s="9"/>
    </row>
    <row r="67" spans="1:16" ht="15.75">
      <c r="A67" s="29" t="s">
        <v>50</v>
      </c>
      <c r="B67" s="30"/>
      <c r="C67" s="31"/>
      <c r="D67" s="32">
        <f aca="true" t="shared" si="13" ref="D67:M67">SUM(D68:D71)</f>
        <v>27888684</v>
      </c>
      <c r="E67" s="32">
        <f t="shared" si="13"/>
        <v>0</v>
      </c>
      <c r="F67" s="32">
        <f t="shared" si="13"/>
        <v>1800000</v>
      </c>
      <c r="G67" s="32">
        <f t="shared" si="13"/>
        <v>10614642</v>
      </c>
      <c r="H67" s="32">
        <f t="shared" si="13"/>
        <v>0</v>
      </c>
      <c r="I67" s="32">
        <f t="shared" si="13"/>
        <v>2428044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42731370</v>
      </c>
      <c r="O67" s="45">
        <f t="shared" si="7"/>
        <v>560.514323941445</v>
      </c>
      <c r="P67" s="9"/>
    </row>
    <row r="68" spans="1:16" ht="15">
      <c r="A68" s="12"/>
      <c r="B68" s="25">
        <v>381</v>
      </c>
      <c r="C68" s="20" t="s">
        <v>69</v>
      </c>
      <c r="D68" s="46">
        <v>27241409</v>
      </c>
      <c r="E68" s="46">
        <v>0</v>
      </c>
      <c r="F68" s="46">
        <v>1800000</v>
      </c>
      <c r="G68" s="46">
        <v>10420642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39462051</v>
      </c>
      <c r="O68" s="47">
        <f t="shared" si="7"/>
        <v>517.6301353691169</v>
      </c>
      <c r="P68" s="9"/>
    </row>
    <row r="69" spans="1:16" ht="15">
      <c r="A69" s="12"/>
      <c r="B69" s="25">
        <v>383</v>
      </c>
      <c r="C69" s="20" t="s">
        <v>132</v>
      </c>
      <c r="D69" s="46">
        <v>647275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647275</v>
      </c>
      <c r="O69" s="47">
        <f>(N69/O$74)</f>
        <v>8.490411354215857</v>
      </c>
      <c r="P69" s="9"/>
    </row>
    <row r="70" spans="1:16" ht="15">
      <c r="A70" s="12"/>
      <c r="B70" s="25">
        <v>384</v>
      </c>
      <c r="C70" s="20" t="s">
        <v>133</v>
      </c>
      <c r="D70" s="46">
        <v>0</v>
      </c>
      <c r="E70" s="46">
        <v>0</v>
      </c>
      <c r="F70" s="46">
        <v>0</v>
      </c>
      <c r="G70" s="46">
        <v>194000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194000</v>
      </c>
      <c r="O70" s="47">
        <f>(N70/O$74)</f>
        <v>2.5447295241093446</v>
      </c>
      <c r="P70" s="9"/>
    </row>
    <row r="71" spans="1:16" ht="15.75" thickBot="1">
      <c r="A71" s="12"/>
      <c r="B71" s="25">
        <v>389.7</v>
      </c>
      <c r="C71" s="20" t="s">
        <v>118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2428044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2428044</v>
      </c>
      <c r="O71" s="47">
        <f>(N71/O$74)</f>
        <v>31.849047694002834</v>
      </c>
      <c r="P71" s="9"/>
    </row>
    <row r="72" spans="1:119" ht="16.5" thickBot="1">
      <c r="A72" s="14" t="s">
        <v>59</v>
      </c>
      <c r="B72" s="23"/>
      <c r="C72" s="22"/>
      <c r="D72" s="15">
        <f aca="true" t="shared" si="14" ref="D72:M72">SUM(D5,D16,D28,D46,D56,D60,D67)</f>
        <v>76921540</v>
      </c>
      <c r="E72" s="15">
        <f t="shared" si="14"/>
        <v>12697928</v>
      </c>
      <c r="F72" s="15">
        <f t="shared" si="14"/>
        <v>3249097</v>
      </c>
      <c r="G72" s="15">
        <f t="shared" si="14"/>
        <v>14103896</v>
      </c>
      <c r="H72" s="15">
        <f t="shared" si="14"/>
        <v>0</v>
      </c>
      <c r="I72" s="15">
        <f t="shared" si="14"/>
        <v>99911522</v>
      </c>
      <c r="J72" s="15">
        <f t="shared" si="14"/>
        <v>16618623</v>
      </c>
      <c r="K72" s="15">
        <f t="shared" si="14"/>
        <v>17701675</v>
      </c>
      <c r="L72" s="15">
        <f t="shared" si="14"/>
        <v>0</v>
      </c>
      <c r="M72" s="15">
        <f t="shared" si="14"/>
        <v>0</v>
      </c>
      <c r="N72" s="15">
        <f t="shared" si="11"/>
        <v>241204281</v>
      </c>
      <c r="O72" s="38">
        <f>(N72/O$74)</f>
        <v>3163.915748465292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146</v>
      </c>
      <c r="M74" s="48"/>
      <c r="N74" s="48"/>
      <c r="O74" s="43">
        <v>76236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18915689</v>
      </c>
      <c r="E5" s="27">
        <f t="shared" si="0"/>
        <v>0</v>
      </c>
      <c r="F5" s="27">
        <f t="shared" si="0"/>
        <v>1393318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20309007</v>
      </c>
      <c r="O5" s="33">
        <f aca="true" t="shared" si="1" ref="O5:O36">(N5/O$73)</f>
        <v>274.95507899760366</v>
      </c>
      <c r="P5" s="6"/>
    </row>
    <row r="6" spans="1:16" ht="15">
      <c r="A6" s="12"/>
      <c r="B6" s="25">
        <v>311</v>
      </c>
      <c r="C6" s="20" t="s">
        <v>2</v>
      </c>
      <c r="D6" s="46">
        <v>13411689</v>
      </c>
      <c r="E6" s="46">
        <v>0</v>
      </c>
      <c r="F6" s="46">
        <v>1393318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14805007</v>
      </c>
      <c r="O6" s="47">
        <f t="shared" si="1"/>
        <v>200.4387447030313</v>
      </c>
      <c r="P6" s="9"/>
    </row>
    <row r="7" spans="1:16" ht="15">
      <c r="A7" s="12"/>
      <c r="B7" s="25">
        <v>312.41</v>
      </c>
      <c r="C7" s="20" t="s">
        <v>10</v>
      </c>
      <c r="D7" s="46">
        <v>966541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966541</v>
      </c>
      <c r="O7" s="47">
        <f t="shared" si="1"/>
        <v>13.085590891244602</v>
      </c>
      <c r="P7" s="9"/>
    </row>
    <row r="8" spans="1:16" ht="15">
      <c r="A8" s="12"/>
      <c r="B8" s="25">
        <v>312.42</v>
      </c>
      <c r="C8" s="20" t="s">
        <v>92</v>
      </c>
      <c r="D8" s="46">
        <v>342480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342480</v>
      </c>
      <c r="O8" s="47">
        <f t="shared" si="1"/>
        <v>4.636692254579424</v>
      </c>
      <c r="P8" s="9"/>
    </row>
    <row r="9" spans="1:16" ht="15">
      <c r="A9" s="12"/>
      <c r="B9" s="25">
        <v>312.51</v>
      </c>
      <c r="C9" s="20" t="s">
        <v>77</v>
      </c>
      <c r="D9" s="46">
        <v>180355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180355</v>
      </c>
      <c r="O9" s="47">
        <f t="shared" si="1"/>
        <v>2.441750267386919</v>
      </c>
      <c r="P9" s="9"/>
    </row>
    <row r="10" spans="1:16" ht="15">
      <c r="A10" s="12"/>
      <c r="B10" s="25">
        <v>312.52</v>
      </c>
      <c r="C10" s="20" t="s">
        <v>110</v>
      </c>
      <c r="D10" s="46">
        <v>652393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652393</v>
      </c>
      <c r="O10" s="47">
        <f t="shared" si="1"/>
        <v>8.832473633618998</v>
      </c>
      <c r="P10" s="9"/>
    </row>
    <row r="11" spans="1:16" ht="15">
      <c r="A11" s="12"/>
      <c r="B11" s="25">
        <v>314.1</v>
      </c>
      <c r="C11" s="20" t="s">
        <v>11</v>
      </c>
      <c r="D11" s="46">
        <v>1167162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1167162</v>
      </c>
      <c r="O11" s="47">
        <f t="shared" si="1"/>
        <v>15.8017139839974</v>
      </c>
      <c r="P11" s="9"/>
    </row>
    <row r="12" spans="1:16" ht="15">
      <c r="A12" s="12"/>
      <c r="B12" s="25">
        <v>314.3</v>
      </c>
      <c r="C12" s="20" t="s">
        <v>12</v>
      </c>
      <c r="D12" s="46">
        <v>122434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122434</v>
      </c>
      <c r="O12" s="47">
        <f t="shared" si="1"/>
        <v>1.65758228070888</v>
      </c>
      <c r="P12" s="9"/>
    </row>
    <row r="13" spans="1:16" ht="15">
      <c r="A13" s="12"/>
      <c r="B13" s="25">
        <v>314.8</v>
      </c>
      <c r="C13" s="20" t="s">
        <v>13</v>
      </c>
      <c r="D13" s="46">
        <v>202306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202306</v>
      </c>
      <c r="O13" s="47">
        <f t="shared" si="1"/>
        <v>2.738935596983605</v>
      </c>
      <c r="P13" s="9"/>
    </row>
    <row r="14" spans="1:16" ht="15">
      <c r="A14" s="12"/>
      <c r="B14" s="25">
        <v>315</v>
      </c>
      <c r="C14" s="20" t="s">
        <v>111</v>
      </c>
      <c r="D14" s="46">
        <v>1518228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1518228</v>
      </c>
      <c r="O14" s="47">
        <f t="shared" si="1"/>
        <v>20.554648470817593</v>
      </c>
      <c r="P14" s="9"/>
    </row>
    <row r="15" spans="1:16" ht="15">
      <c r="A15" s="12"/>
      <c r="B15" s="25">
        <v>316</v>
      </c>
      <c r="C15" s="20" t="s">
        <v>112</v>
      </c>
      <c r="D15" s="46">
        <v>352101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352101</v>
      </c>
      <c r="O15" s="47">
        <f t="shared" si="1"/>
        <v>4.766946915234962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6739842</v>
      </c>
      <c r="E16" s="32">
        <f t="shared" si="3"/>
        <v>2775973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9515815</v>
      </c>
      <c r="O16" s="45">
        <f t="shared" si="1"/>
        <v>128.83060530983036</v>
      </c>
      <c r="P16" s="10"/>
    </row>
    <row r="17" spans="1:16" ht="15">
      <c r="A17" s="12"/>
      <c r="B17" s="25">
        <v>322</v>
      </c>
      <c r="C17" s="20" t="s">
        <v>0</v>
      </c>
      <c r="D17" s="46">
        <v>2623886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2623886</v>
      </c>
      <c r="O17" s="47">
        <f t="shared" si="1"/>
        <v>35.52368574252332</v>
      </c>
      <c r="P17" s="9"/>
    </row>
    <row r="18" spans="1:16" ht="15">
      <c r="A18" s="12"/>
      <c r="B18" s="25">
        <v>323.1</v>
      </c>
      <c r="C18" s="20" t="s">
        <v>17</v>
      </c>
      <c r="D18" s="46">
        <v>2630326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2630326</v>
      </c>
      <c r="O18" s="47">
        <f t="shared" si="1"/>
        <v>35.610874185992984</v>
      </c>
      <c r="P18" s="9"/>
    </row>
    <row r="19" spans="1:16" ht="15">
      <c r="A19" s="12"/>
      <c r="B19" s="25">
        <v>323.3</v>
      </c>
      <c r="C19" s="20" t="s">
        <v>18</v>
      </c>
      <c r="D19" s="46">
        <v>279125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279125</v>
      </c>
      <c r="O19" s="47">
        <f t="shared" si="1"/>
        <v>3.778955634079309</v>
      </c>
      <c r="P19" s="9"/>
    </row>
    <row r="20" spans="1:16" ht="15">
      <c r="A20" s="12"/>
      <c r="B20" s="25">
        <v>323.6</v>
      </c>
      <c r="C20" s="20" t="s">
        <v>19</v>
      </c>
      <c r="D20" s="46">
        <v>546360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546360</v>
      </c>
      <c r="O20" s="47">
        <f t="shared" si="1"/>
        <v>7.396937573616019</v>
      </c>
      <c r="P20" s="9"/>
    </row>
    <row r="21" spans="1:16" ht="15">
      <c r="A21" s="12"/>
      <c r="B21" s="25">
        <v>323.7</v>
      </c>
      <c r="C21" s="20" t="s">
        <v>20</v>
      </c>
      <c r="D21" s="46">
        <v>660145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660145</v>
      </c>
      <c r="O21" s="47">
        <f t="shared" si="1"/>
        <v>8.937424691658881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420304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420304</v>
      </c>
      <c r="O22" s="47">
        <f t="shared" si="1"/>
        <v>5.69031856274454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96430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96430</v>
      </c>
      <c r="O23" s="47">
        <f t="shared" si="1"/>
        <v>1.3055250937546539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91269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91269</v>
      </c>
      <c r="O24" s="47">
        <f t="shared" si="1"/>
        <v>1.2356524917753138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25376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25376</v>
      </c>
      <c r="O25" s="47">
        <f t="shared" si="1"/>
        <v>0.3435549598581157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1772432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1772432</v>
      </c>
      <c r="O26" s="47">
        <f t="shared" si="1"/>
        <v>23.996209198110016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370162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3">SUM(D27:M27)</f>
        <v>370162</v>
      </c>
      <c r="O27" s="47">
        <f t="shared" si="1"/>
        <v>5.011467175717206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SUM(D29:D42)</f>
        <v>10491817</v>
      </c>
      <c r="E28" s="32">
        <f t="shared" si="6"/>
        <v>7415765</v>
      </c>
      <c r="F28" s="32">
        <f t="shared" si="6"/>
        <v>0</v>
      </c>
      <c r="G28" s="32">
        <f t="shared" si="6"/>
        <v>2928991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20836573</v>
      </c>
      <c r="O28" s="45">
        <f t="shared" si="1"/>
        <v>282.0975725329326</v>
      </c>
      <c r="P28" s="10"/>
    </row>
    <row r="29" spans="1:16" ht="15">
      <c r="A29" s="12"/>
      <c r="B29" s="25">
        <v>331.2</v>
      </c>
      <c r="C29" s="20" t="s">
        <v>29</v>
      </c>
      <c r="D29" s="46">
        <v>0</v>
      </c>
      <c r="E29" s="46">
        <v>75137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75137</v>
      </c>
      <c r="O29" s="47">
        <f t="shared" si="1"/>
        <v>1.017248148599434</v>
      </c>
      <c r="P29" s="9"/>
    </row>
    <row r="30" spans="1:16" ht="15">
      <c r="A30" s="12"/>
      <c r="B30" s="25">
        <v>331.32</v>
      </c>
      <c r="C30" s="20" t="s">
        <v>83</v>
      </c>
      <c r="D30" s="46">
        <v>0</v>
      </c>
      <c r="E30" s="46">
        <v>333181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333181</v>
      </c>
      <c r="O30" s="47">
        <f t="shared" si="1"/>
        <v>4.51079701609737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760151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760151</v>
      </c>
      <c r="O31" s="47">
        <f t="shared" si="1"/>
        <v>10.291363740979921</v>
      </c>
      <c r="P31" s="9"/>
    </row>
    <row r="32" spans="1:16" ht="15">
      <c r="A32" s="12"/>
      <c r="B32" s="25">
        <v>331.7</v>
      </c>
      <c r="C32" s="20" t="s">
        <v>31</v>
      </c>
      <c r="D32" s="46">
        <v>0</v>
      </c>
      <c r="E32" s="46">
        <v>182616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182616</v>
      </c>
      <c r="O32" s="47">
        <f t="shared" si="1"/>
        <v>2.472360992648552</v>
      </c>
      <c r="P32" s="9"/>
    </row>
    <row r="33" spans="1:16" ht="15">
      <c r="A33" s="12"/>
      <c r="B33" s="25">
        <v>331.9</v>
      </c>
      <c r="C33" s="20" t="s">
        <v>32</v>
      </c>
      <c r="D33" s="46">
        <v>0</v>
      </c>
      <c r="E33" s="46">
        <v>531278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531278</v>
      </c>
      <c r="O33" s="47">
        <f t="shared" si="1"/>
        <v>7.192748737527585</v>
      </c>
      <c r="P33" s="9"/>
    </row>
    <row r="34" spans="1:16" ht="15">
      <c r="A34" s="12"/>
      <c r="B34" s="25">
        <v>334.7</v>
      </c>
      <c r="C34" s="20" t="s">
        <v>35</v>
      </c>
      <c r="D34" s="46">
        <v>0</v>
      </c>
      <c r="E34" s="46">
        <v>937258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937258</v>
      </c>
      <c r="O34" s="47">
        <f t="shared" si="1"/>
        <v>12.689140706443009</v>
      </c>
      <c r="P34" s="9"/>
    </row>
    <row r="35" spans="1:16" ht="15">
      <c r="A35" s="12"/>
      <c r="B35" s="25">
        <v>335.12</v>
      </c>
      <c r="C35" s="20" t="s">
        <v>113</v>
      </c>
      <c r="D35" s="46">
        <v>3012168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3012168</v>
      </c>
      <c r="O35" s="47">
        <f t="shared" si="1"/>
        <v>40.780471954835306</v>
      </c>
      <c r="P35" s="9"/>
    </row>
    <row r="36" spans="1:16" ht="15">
      <c r="A36" s="12"/>
      <c r="B36" s="25">
        <v>335.14</v>
      </c>
      <c r="C36" s="20" t="s">
        <v>114</v>
      </c>
      <c r="D36" s="46">
        <v>36083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36083</v>
      </c>
      <c r="O36" s="47">
        <f t="shared" si="1"/>
        <v>0.48851251641552607</v>
      </c>
      <c r="P36" s="9"/>
    </row>
    <row r="37" spans="1:16" ht="15">
      <c r="A37" s="12"/>
      <c r="B37" s="25">
        <v>335.15</v>
      </c>
      <c r="C37" s="20" t="s">
        <v>136</v>
      </c>
      <c r="D37" s="46">
        <v>23343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23343</v>
      </c>
      <c r="O37" s="47">
        <f aca="true" t="shared" si="7" ref="O37:O68">(N37/O$73)</f>
        <v>0.3160310304211852</v>
      </c>
      <c r="P37" s="9"/>
    </row>
    <row r="38" spans="1:16" ht="15">
      <c r="A38" s="12"/>
      <c r="B38" s="25">
        <v>335.18</v>
      </c>
      <c r="C38" s="20" t="s">
        <v>115</v>
      </c>
      <c r="D38" s="46">
        <v>5631661</v>
      </c>
      <c r="E38" s="46">
        <v>0</v>
      </c>
      <c r="F38" s="46">
        <v>0</v>
      </c>
      <c r="G38" s="46">
        <v>2928991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8560652</v>
      </c>
      <c r="O38" s="47">
        <f t="shared" si="7"/>
        <v>115.89905636110096</v>
      </c>
      <c r="P38" s="9"/>
    </row>
    <row r="39" spans="1:16" ht="15">
      <c r="A39" s="12"/>
      <c r="B39" s="25">
        <v>337.4</v>
      </c>
      <c r="C39" s="20" t="s">
        <v>106</v>
      </c>
      <c r="D39" s="46">
        <v>0</v>
      </c>
      <c r="E39" s="46">
        <v>1214658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1214658</v>
      </c>
      <c r="O39" s="47">
        <f t="shared" si="7"/>
        <v>16.44474229316437</v>
      </c>
      <c r="P39" s="9"/>
    </row>
    <row r="40" spans="1:16" ht="15">
      <c r="A40" s="12"/>
      <c r="B40" s="25">
        <v>337.6</v>
      </c>
      <c r="C40" s="20" t="s">
        <v>40</v>
      </c>
      <c r="D40" s="46">
        <v>0</v>
      </c>
      <c r="E40" s="46">
        <v>729590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729590</v>
      </c>
      <c r="O40" s="47">
        <f t="shared" si="7"/>
        <v>9.877611253266181</v>
      </c>
      <c r="P40" s="9"/>
    </row>
    <row r="41" spans="1:16" ht="15">
      <c r="A41" s="12"/>
      <c r="B41" s="25">
        <v>338</v>
      </c>
      <c r="C41" s="20" t="s">
        <v>42</v>
      </c>
      <c r="D41" s="46">
        <v>83891</v>
      </c>
      <c r="E41" s="46">
        <v>2651896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2735787</v>
      </c>
      <c r="O41" s="47">
        <f t="shared" si="7"/>
        <v>37.038666179277854</v>
      </c>
      <c r="P41" s="9"/>
    </row>
    <row r="42" spans="1:16" ht="15">
      <c r="A42" s="12"/>
      <c r="B42" s="25">
        <v>339</v>
      </c>
      <c r="C42" s="20" t="s">
        <v>43</v>
      </c>
      <c r="D42" s="46">
        <v>1704671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1704671</v>
      </c>
      <c r="O42" s="47">
        <f t="shared" si="7"/>
        <v>23.07882160215534</v>
      </c>
      <c r="P42" s="9"/>
    </row>
    <row r="43" spans="1:16" ht="15.75">
      <c r="A43" s="29" t="s">
        <v>48</v>
      </c>
      <c r="B43" s="30"/>
      <c r="C43" s="31"/>
      <c r="D43" s="32">
        <f aca="true" t="shared" si="8" ref="D43:M43">SUM(D44:D53)</f>
        <v>1281639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89480327</v>
      </c>
      <c r="J43" s="32">
        <f t="shared" si="8"/>
        <v>19753259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110515225</v>
      </c>
      <c r="O43" s="45">
        <f t="shared" si="7"/>
        <v>1496.2190135791939</v>
      </c>
      <c r="P43" s="10"/>
    </row>
    <row r="44" spans="1:16" ht="15">
      <c r="A44" s="12"/>
      <c r="B44" s="25">
        <v>341.2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19753259</v>
      </c>
      <c r="K44" s="46">
        <v>0</v>
      </c>
      <c r="L44" s="46">
        <v>0</v>
      </c>
      <c r="M44" s="46">
        <v>0</v>
      </c>
      <c r="N44" s="46">
        <f aca="true" t="shared" si="9" ref="N44:N53">SUM(D44:M44)</f>
        <v>19753259</v>
      </c>
      <c r="O44" s="47">
        <f t="shared" si="7"/>
        <v>267.4310412520477</v>
      </c>
      <c r="P44" s="9"/>
    </row>
    <row r="45" spans="1:16" ht="15">
      <c r="A45" s="12"/>
      <c r="B45" s="25">
        <v>341.3</v>
      </c>
      <c r="C45" s="20" t="s">
        <v>130</v>
      </c>
      <c r="D45" s="46">
        <v>214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214</v>
      </c>
      <c r="O45" s="47">
        <f t="shared" si="7"/>
        <v>0.002897255730203214</v>
      </c>
      <c r="P45" s="9"/>
    </row>
    <row r="46" spans="1:16" ht="15">
      <c r="A46" s="12"/>
      <c r="B46" s="25">
        <v>341.9</v>
      </c>
      <c r="C46" s="20" t="s">
        <v>117</v>
      </c>
      <c r="D46" s="46">
        <v>954656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954656</v>
      </c>
      <c r="O46" s="47">
        <f t="shared" si="7"/>
        <v>12.924684889592895</v>
      </c>
      <c r="P46" s="9"/>
    </row>
    <row r="47" spans="1:16" ht="15">
      <c r="A47" s="12"/>
      <c r="B47" s="25">
        <v>342.1</v>
      </c>
      <c r="C47" s="20" t="s">
        <v>52</v>
      </c>
      <c r="D47" s="46">
        <v>46062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46062</v>
      </c>
      <c r="O47" s="47">
        <f t="shared" si="7"/>
        <v>0.6236139880589741</v>
      </c>
      <c r="P47" s="9"/>
    </row>
    <row r="48" spans="1:16" ht="15">
      <c r="A48" s="12"/>
      <c r="B48" s="25">
        <v>343.1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62494000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62494000</v>
      </c>
      <c r="O48" s="47">
        <f t="shared" si="7"/>
        <v>846.0799046884097</v>
      </c>
      <c r="P48" s="9"/>
    </row>
    <row r="49" spans="1:16" ht="15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14001983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14001983</v>
      </c>
      <c r="O49" s="47">
        <f t="shared" si="7"/>
        <v>189.5669414998037</v>
      </c>
      <c r="P49" s="9"/>
    </row>
    <row r="50" spans="1:16" ht="15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12082839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12082839</v>
      </c>
      <c r="O50" s="47">
        <f t="shared" si="7"/>
        <v>163.5844604199667</v>
      </c>
      <c r="P50" s="9"/>
    </row>
    <row r="51" spans="1:16" ht="15">
      <c r="A51" s="12"/>
      <c r="B51" s="25">
        <v>343.7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901505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901505</v>
      </c>
      <c r="O51" s="47">
        <f t="shared" si="7"/>
        <v>12.205095920826395</v>
      </c>
      <c r="P51" s="9"/>
    </row>
    <row r="52" spans="1:16" ht="15">
      <c r="A52" s="12"/>
      <c r="B52" s="25">
        <v>347.2</v>
      </c>
      <c r="C52" s="20" t="s">
        <v>57</v>
      </c>
      <c r="D52" s="46">
        <v>194568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194568</v>
      </c>
      <c r="O52" s="47">
        <f t="shared" si="7"/>
        <v>2.6341740790382193</v>
      </c>
      <c r="P52" s="9"/>
    </row>
    <row r="53" spans="1:16" ht="15">
      <c r="A53" s="12"/>
      <c r="B53" s="25">
        <v>347.5</v>
      </c>
      <c r="C53" s="20" t="s">
        <v>58</v>
      </c>
      <c r="D53" s="46">
        <v>86139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86139</v>
      </c>
      <c r="O53" s="47">
        <f t="shared" si="7"/>
        <v>1.1661995857195078</v>
      </c>
      <c r="P53" s="9"/>
    </row>
    <row r="54" spans="1:16" ht="15.75">
      <c r="A54" s="29" t="s">
        <v>49</v>
      </c>
      <c r="B54" s="30"/>
      <c r="C54" s="31"/>
      <c r="D54" s="32">
        <f aca="true" t="shared" si="10" ref="D54:M54">SUM(D55:D57)</f>
        <v>705810</v>
      </c>
      <c r="E54" s="32">
        <f t="shared" si="10"/>
        <v>1456943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71">SUM(D54:M54)</f>
        <v>2162753</v>
      </c>
      <c r="O54" s="45">
        <f t="shared" si="7"/>
        <v>29.280600571327998</v>
      </c>
      <c r="P54" s="10"/>
    </row>
    <row r="55" spans="1:16" ht="15">
      <c r="A55" s="13"/>
      <c r="B55" s="39">
        <v>354</v>
      </c>
      <c r="C55" s="21" t="s">
        <v>61</v>
      </c>
      <c r="D55" s="46">
        <v>705810</v>
      </c>
      <c r="E55" s="46">
        <v>7095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712905</v>
      </c>
      <c r="O55" s="47">
        <f t="shared" si="7"/>
        <v>9.65172007635758</v>
      </c>
      <c r="P55" s="9"/>
    </row>
    <row r="56" spans="1:16" ht="15">
      <c r="A56" s="13"/>
      <c r="B56" s="39">
        <v>355</v>
      </c>
      <c r="C56" s="21" t="s">
        <v>99</v>
      </c>
      <c r="D56" s="46">
        <v>0</v>
      </c>
      <c r="E56" s="46">
        <v>188539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188539</v>
      </c>
      <c r="O56" s="47">
        <f t="shared" si="7"/>
        <v>2.5525499911999243</v>
      </c>
      <c r="P56" s="9"/>
    </row>
    <row r="57" spans="1:16" ht="15">
      <c r="A57" s="13"/>
      <c r="B57" s="39">
        <v>356</v>
      </c>
      <c r="C57" s="21" t="s">
        <v>100</v>
      </c>
      <c r="D57" s="46">
        <v>0</v>
      </c>
      <c r="E57" s="46">
        <v>1261309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1261309</v>
      </c>
      <c r="O57" s="47">
        <f t="shared" si="7"/>
        <v>17.076330503770492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SUM(D59:D64)</f>
        <v>9145003</v>
      </c>
      <c r="E58" s="32">
        <f t="shared" si="12"/>
        <v>1207523</v>
      </c>
      <c r="F58" s="32">
        <f t="shared" si="12"/>
        <v>0</v>
      </c>
      <c r="G58" s="32">
        <f t="shared" si="12"/>
        <v>361409</v>
      </c>
      <c r="H58" s="32">
        <f t="shared" si="12"/>
        <v>0</v>
      </c>
      <c r="I58" s="32">
        <f t="shared" si="12"/>
        <v>2954573</v>
      </c>
      <c r="J58" s="32">
        <f t="shared" si="12"/>
        <v>67920</v>
      </c>
      <c r="K58" s="32">
        <f t="shared" si="12"/>
        <v>20913974</v>
      </c>
      <c r="L58" s="32">
        <f t="shared" si="12"/>
        <v>0</v>
      </c>
      <c r="M58" s="32">
        <f t="shared" si="12"/>
        <v>0</v>
      </c>
      <c r="N58" s="32">
        <f t="shared" si="11"/>
        <v>34650402</v>
      </c>
      <c r="O58" s="45">
        <f t="shared" si="7"/>
        <v>469.1171763941351</v>
      </c>
      <c r="P58" s="10"/>
    </row>
    <row r="59" spans="1:16" ht="15">
      <c r="A59" s="12"/>
      <c r="B59" s="25">
        <v>361.1</v>
      </c>
      <c r="C59" s="20" t="s">
        <v>63</v>
      </c>
      <c r="D59" s="46">
        <v>159833</v>
      </c>
      <c r="E59" s="46">
        <v>107864</v>
      </c>
      <c r="F59" s="46">
        <v>0</v>
      </c>
      <c r="G59" s="46">
        <v>361107</v>
      </c>
      <c r="H59" s="46">
        <v>0</v>
      </c>
      <c r="I59" s="46">
        <v>37928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666732</v>
      </c>
      <c r="O59" s="47">
        <f t="shared" si="7"/>
        <v>9.02660330612079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12351504</v>
      </c>
      <c r="L60" s="46">
        <v>0</v>
      </c>
      <c r="M60" s="46">
        <v>0</v>
      </c>
      <c r="N60" s="46">
        <f t="shared" si="11"/>
        <v>12351504</v>
      </c>
      <c r="O60" s="47">
        <f t="shared" si="7"/>
        <v>167.2218025262987</v>
      </c>
      <c r="P60" s="9"/>
    </row>
    <row r="61" spans="1:16" ht="15">
      <c r="A61" s="12"/>
      <c r="B61" s="25">
        <v>362</v>
      </c>
      <c r="C61" s="20" t="s">
        <v>65</v>
      </c>
      <c r="D61" s="46">
        <v>425754</v>
      </c>
      <c r="E61" s="46">
        <v>1000000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1425754</v>
      </c>
      <c r="O61" s="47">
        <f t="shared" si="7"/>
        <v>19.302681992337163</v>
      </c>
      <c r="P61" s="9"/>
    </row>
    <row r="62" spans="1:16" ht="15">
      <c r="A62" s="12"/>
      <c r="B62" s="25">
        <v>366</v>
      </c>
      <c r="C62" s="20" t="s">
        <v>66</v>
      </c>
      <c r="D62" s="46">
        <v>0</v>
      </c>
      <c r="E62" s="46">
        <v>11224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11224</v>
      </c>
      <c r="O62" s="47">
        <f t="shared" si="7"/>
        <v>0.151957001475705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8551250</v>
      </c>
      <c r="L63" s="46">
        <v>0</v>
      </c>
      <c r="M63" s="46">
        <v>0</v>
      </c>
      <c r="N63" s="46">
        <f t="shared" si="11"/>
        <v>8551250</v>
      </c>
      <c r="O63" s="47">
        <f t="shared" si="7"/>
        <v>115.77176664906652</v>
      </c>
      <c r="P63" s="9"/>
    </row>
    <row r="64" spans="1:16" ht="15">
      <c r="A64" s="12"/>
      <c r="B64" s="25">
        <v>369.9</v>
      </c>
      <c r="C64" s="20" t="s">
        <v>68</v>
      </c>
      <c r="D64" s="46">
        <v>8559416</v>
      </c>
      <c r="E64" s="46">
        <v>88435</v>
      </c>
      <c r="F64" s="46">
        <v>0</v>
      </c>
      <c r="G64" s="46">
        <v>302</v>
      </c>
      <c r="H64" s="46">
        <v>0</v>
      </c>
      <c r="I64" s="46">
        <v>2916645</v>
      </c>
      <c r="J64" s="46">
        <v>67920</v>
      </c>
      <c r="K64" s="46">
        <v>11220</v>
      </c>
      <c r="L64" s="46">
        <v>0</v>
      </c>
      <c r="M64" s="46">
        <v>0</v>
      </c>
      <c r="N64" s="46">
        <f t="shared" si="11"/>
        <v>11643938</v>
      </c>
      <c r="O64" s="47">
        <f t="shared" si="7"/>
        <v>157.64236491883622</v>
      </c>
      <c r="P64" s="9"/>
    </row>
    <row r="65" spans="1:16" ht="15.75">
      <c r="A65" s="29" t="s">
        <v>50</v>
      </c>
      <c r="B65" s="30"/>
      <c r="C65" s="31"/>
      <c r="D65" s="32">
        <f aca="true" t="shared" si="13" ref="D65:M65">SUM(D66:D70)</f>
        <v>16025440</v>
      </c>
      <c r="E65" s="32">
        <f t="shared" si="13"/>
        <v>5825681</v>
      </c>
      <c r="F65" s="32">
        <f t="shared" si="13"/>
        <v>2574148</v>
      </c>
      <c r="G65" s="32">
        <f t="shared" si="13"/>
        <v>1830734</v>
      </c>
      <c r="H65" s="32">
        <f t="shared" si="13"/>
        <v>0</v>
      </c>
      <c r="I65" s="32">
        <f t="shared" si="13"/>
        <v>6075301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1"/>
        <v>32331304</v>
      </c>
      <c r="O65" s="45">
        <f t="shared" si="7"/>
        <v>437.71988681748644</v>
      </c>
      <c r="P65" s="9"/>
    </row>
    <row r="66" spans="1:16" ht="15">
      <c r="A66" s="12"/>
      <c r="B66" s="25">
        <v>381</v>
      </c>
      <c r="C66" s="20" t="s">
        <v>69</v>
      </c>
      <c r="D66" s="46">
        <v>0</v>
      </c>
      <c r="E66" s="46">
        <v>5825681</v>
      </c>
      <c r="F66" s="46">
        <v>2574148</v>
      </c>
      <c r="G66" s="46">
        <v>1636734</v>
      </c>
      <c r="H66" s="46">
        <v>0</v>
      </c>
      <c r="I66" s="46">
        <v>2138929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12175492</v>
      </c>
      <c r="O66" s="47">
        <f t="shared" si="7"/>
        <v>164.8388503039411</v>
      </c>
      <c r="P66" s="9"/>
    </row>
    <row r="67" spans="1:16" ht="15">
      <c r="A67" s="12"/>
      <c r="B67" s="25">
        <v>382</v>
      </c>
      <c r="C67" s="20" t="s">
        <v>107</v>
      </c>
      <c r="D67" s="46">
        <v>2970332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2970332</v>
      </c>
      <c r="O67" s="47">
        <f t="shared" si="7"/>
        <v>40.21407199815875</v>
      </c>
      <c r="P67" s="9"/>
    </row>
    <row r="68" spans="1:16" ht="15">
      <c r="A68" s="12"/>
      <c r="B68" s="25">
        <v>383</v>
      </c>
      <c r="C68" s="20" t="s">
        <v>132</v>
      </c>
      <c r="D68" s="46">
        <v>226008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226008</v>
      </c>
      <c r="O68" s="47">
        <f t="shared" si="7"/>
        <v>3.0598269769708786</v>
      </c>
      <c r="P68" s="9"/>
    </row>
    <row r="69" spans="1:16" ht="15">
      <c r="A69" s="12"/>
      <c r="B69" s="25">
        <v>384</v>
      </c>
      <c r="C69" s="20" t="s">
        <v>133</v>
      </c>
      <c r="D69" s="46">
        <v>12829100</v>
      </c>
      <c r="E69" s="46">
        <v>0</v>
      </c>
      <c r="F69" s="46">
        <v>0</v>
      </c>
      <c r="G69" s="46">
        <v>194000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13023100</v>
      </c>
      <c r="O69" s="47">
        <f>(N69/O$73)</f>
        <v>176.31425747667978</v>
      </c>
      <c r="P69" s="9"/>
    </row>
    <row r="70" spans="1:16" ht="15.75" thickBot="1">
      <c r="A70" s="12"/>
      <c r="B70" s="25">
        <v>389.7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3936372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3936372</v>
      </c>
      <c r="O70" s="47">
        <f>(N70/O$73)</f>
        <v>53.292880061735914</v>
      </c>
      <c r="P70" s="9"/>
    </row>
    <row r="71" spans="1:119" ht="16.5" thickBot="1">
      <c r="A71" s="14" t="s">
        <v>59</v>
      </c>
      <c r="B71" s="23"/>
      <c r="C71" s="22"/>
      <c r="D71" s="15">
        <f aca="true" t="shared" si="14" ref="D71:M71">SUM(D5,D16,D28,D43,D54,D58,D65)</f>
        <v>63305240</v>
      </c>
      <c r="E71" s="15">
        <f t="shared" si="14"/>
        <v>18681885</v>
      </c>
      <c r="F71" s="15">
        <f t="shared" si="14"/>
        <v>3967466</v>
      </c>
      <c r="G71" s="15">
        <f t="shared" si="14"/>
        <v>5121134</v>
      </c>
      <c r="H71" s="15">
        <f t="shared" si="14"/>
        <v>0</v>
      </c>
      <c r="I71" s="15">
        <f t="shared" si="14"/>
        <v>98510201</v>
      </c>
      <c r="J71" s="15">
        <f t="shared" si="14"/>
        <v>19821179</v>
      </c>
      <c r="K71" s="15">
        <f t="shared" si="14"/>
        <v>20913974</v>
      </c>
      <c r="L71" s="15">
        <f t="shared" si="14"/>
        <v>0</v>
      </c>
      <c r="M71" s="15">
        <f t="shared" si="14"/>
        <v>0</v>
      </c>
      <c r="N71" s="15">
        <f t="shared" si="11"/>
        <v>230321079</v>
      </c>
      <c r="O71" s="38">
        <f>(N71/O$73)</f>
        <v>3118.21993420251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143</v>
      </c>
      <c r="M73" s="48"/>
      <c r="N73" s="48"/>
      <c r="O73" s="43">
        <v>73863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17454713</v>
      </c>
      <c r="E5" s="27">
        <f t="shared" si="0"/>
        <v>0</v>
      </c>
      <c r="F5" s="27">
        <f t="shared" si="0"/>
        <v>1327366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18782079</v>
      </c>
      <c r="O5" s="33">
        <f aca="true" t="shared" si="1" ref="O5:O36">(N5/O$73)</f>
        <v>255.0977087209855</v>
      </c>
      <c r="P5" s="6"/>
    </row>
    <row r="6" spans="1:16" ht="15">
      <c r="A6" s="12"/>
      <c r="B6" s="25">
        <v>311</v>
      </c>
      <c r="C6" s="20" t="s">
        <v>2</v>
      </c>
      <c r="D6" s="46">
        <v>11965793</v>
      </c>
      <c r="E6" s="46">
        <v>0</v>
      </c>
      <c r="F6" s="46">
        <v>1327366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13293159</v>
      </c>
      <c r="O6" s="47">
        <f t="shared" si="1"/>
        <v>180.5473399703913</v>
      </c>
      <c r="P6" s="9"/>
    </row>
    <row r="7" spans="1:16" ht="15">
      <c r="A7" s="12"/>
      <c r="B7" s="25">
        <v>312.41</v>
      </c>
      <c r="C7" s="20" t="s">
        <v>10</v>
      </c>
      <c r="D7" s="46">
        <v>880886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880886</v>
      </c>
      <c r="O7" s="47">
        <f t="shared" si="1"/>
        <v>11.96417075257718</v>
      </c>
      <c r="P7" s="9"/>
    </row>
    <row r="8" spans="1:16" ht="15">
      <c r="A8" s="12"/>
      <c r="B8" s="25">
        <v>312.42</v>
      </c>
      <c r="C8" s="20" t="s">
        <v>92</v>
      </c>
      <c r="D8" s="46">
        <v>341766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341766</v>
      </c>
      <c r="O8" s="47">
        <f t="shared" si="1"/>
        <v>4.641856927485841</v>
      </c>
      <c r="P8" s="9"/>
    </row>
    <row r="9" spans="1:16" ht="15">
      <c r="A9" s="12"/>
      <c r="B9" s="25">
        <v>312.51</v>
      </c>
      <c r="C9" s="20" t="s">
        <v>77</v>
      </c>
      <c r="D9" s="46">
        <v>215060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215060</v>
      </c>
      <c r="O9" s="47">
        <f t="shared" si="1"/>
        <v>2.9209393293221235</v>
      </c>
      <c r="P9" s="9"/>
    </row>
    <row r="10" spans="1:16" ht="15">
      <c r="A10" s="12"/>
      <c r="B10" s="25">
        <v>312.52</v>
      </c>
      <c r="C10" s="20" t="s">
        <v>110</v>
      </c>
      <c r="D10" s="46">
        <v>577816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577816</v>
      </c>
      <c r="O10" s="47">
        <f t="shared" si="1"/>
        <v>7.84788189115406</v>
      </c>
      <c r="P10" s="9"/>
    </row>
    <row r="11" spans="1:16" ht="15">
      <c r="A11" s="12"/>
      <c r="B11" s="25">
        <v>314.1</v>
      </c>
      <c r="C11" s="20" t="s">
        <v>11</v>
      </c>
      <c r="D11" s="46">
        <v>1197434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1197434</v>
      </c>
      <c r="O11" s="47">
        <f t="shared" si="1"/>
        <v>16.263517459627582</v>
      </c>
      <c r="P11" s="9"/>
    </row>
    <row r="12" spans="1:16" ht="15">
      <c r="A12" s="12"/>
      <c r="B12" s="25">
        <v>314.3</v>
      </c>
      <c r="C12" s="20" t="s">
        <v>12</v>
      </c>
      <c r="D12" s="46">
        <v>117695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117695</v>
      </c>
      <c r="O12" s="47">
        <f t="shared" si="1"/>
        <v>1.598530430412756</v>
      </c>
      <c r="P12" s="9"/>
    </row>
    <row r="13" spans="1:16" ht="15">
      <c r="A13" s="12"/>
      <c r="B13" s="25">
        <v>314.8</v>
      </c>
      <c r="C13" s="20" t="s">
        <v>13</v>
      </c>
      <c r="D13" s="46">
        <v>217496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217496</v>
      </c>
      <c r="O13" s="47">
        <f t="shared" si="1"/>
        <v>2.9540250179961154</v>
      </c>
      <c r="P13" s="9"/>
    </row>
    <row r="14" spans="1:16" ht="15">
      <c r="A14" s="12"/>
      <c r="B14" s="25">
        <v>315</v>
      </c>
      <c r="C14" s="20" t="s">
        <v>111</v>
      </c>
      <c r="D14" s="46">
        <v>1525106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1525106</v>
      </c>
      <c r="O14" s="47">
        <f t="shared" si="1"/>
        <v>20.71395004549961</v>
      </c>
      <c r="P14" s="9"/>
    </row>
    <row r="15" spans="1:16" ht="15">
      <c r="A15" s="12"/>
      <c r="B15" s="25">
        <v>316</v>
      </c>
      <c r="C15" s="20" t="s">
        <v>112</v>
      </c>
      <c r="D15" s="46">
        <v>415661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415661</v>
      </c>
      <c r="O15" s="47">
        <f t="shared" si="1"/>
        <v>5.6454968965189405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5886838</v>
      </c>
      <c r="E16" s="32">
        <f t="shared" si="3"/>
        <v>2937618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8824456</v>
      </c>
      <c r="O16" s="45">
        <f t="shared" si="1"/>
        <v>119.85353199233977</v>
      </c>
      <c r="P16" s="10"/>
    </row>
    <row r="17" spans="1:16" ht="15">
      <c r="A17" s="12"/>
      <c r="B17" s="25">
        <v>322</v>
      </c>
      <c r="C17" s="20" t="s">
        <v>0</v>
      </c>
      <c r="D17" s="46">
        <v>1874980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1874980</v>
      </c>
      <c r="O17" s="47">
        <f t="shared" si="1"/>
        <v>25.465929618210712</v>
      </c>
      <c r="P17" s="9"/>
    </row>
    <row r="18" spans="1:16" ht="15">
      <c r="A18" s="12"/>
      <c r="B18" s="25">
        <v>323.1</v>
      </c>
      <c r="C18" s="20" t="s">
        <v>17</v>
      </c>
      <c r="D18" s="46">
        <v>2545411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2545411</v>
      </c>
      <c r="O18" s="47">
        <f t="shared" si="1"/>
        <v>34.57170603175466</v>
      </c>
      <c r="P18" s="9"/>
    </row>
    <row r="19" spans="1:16" ht="15">
      <c r="A19" s="12"/>
      <c r="B19" s="25">
        <v>323.3</v>
      </c>
      <c r="C19" s="20" t="s">
        <v>18</v>
      </c>
      <c r="D19" s="46">
        <v>286841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286841</v>
      </c>
      <c r="O19" s="47">
        <f t="shared" si="1"/>
        <v>3.895867005310552</v>
      </c>
      <c r="P19" s="9"/>
    </row>
    <row r="20" spans="1:16" ht="15">
      <c r="A20" s="12"/>
      <c r="B20" s="25">
        <v>323.6</v>
      </c>
      <c r="C20" s="20" t="s">
        <v>19</v>
      </c>
      <c r="D20" s="46">
        <v>540367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540367</v>
      </c>
      <c r="O20" s="47">
        <f t="shared" si="1"/>
        <v>7.339250546674454</v>
      </c>
      <c r="P20" s="9"/>
    </row>
    <row r="21" spans="1:16" ht="15">
      <c r="A21" s="12"/>
      <c r="B21" s="25">
        <v>323.7</v>
      </c>
      <c r="C21" s="20" t="s">
        <v>20</v>
      </c>
      <c r="D21" s="46">
        <v>639239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639239</v>
      </c>
      <c r="O21" s="47">
        <f t="shared" si="1"/>
        <v>8.682127480408003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432831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432831</v>
      </c>
      <c r="O22" s="47">
        <f t="shared" si="1"/>
        <v>5.878699390169367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44044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44044</v>
      </c>
      <c r="O23" s="47">
        <f t="shared" si="1"/>
        <v>0.5982044630366578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92259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92259</v>
      </c>
      <c r="O24" s="47">
        <f t="shared" si="1"/>
        <v>1.2530593396444238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11591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11591</v>
      </c>
      <c r="O25" s="47">
        <f t="shared" si="1"/>
        <v>0.15742866068154346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1982985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1982985</v>
      </c>
      <c r="O26" s="47">
        <f t="shared" si="1"/>
        <v>26.93285072052372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373908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4">SUM(D27:M27)</f>
        <v>373908</v>
      </c>
      <c r="O27" s="47">
        <f t="shared" si="1"/>
        <v>5.078408735925679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SUM(D29:D43)</f>
        <v>9818089</v>
      </c>
      <c r="E28" s="32">
        <f t="shared" si="6"/>
        <v>5970258</v>
      </c>
      <c r="F28" s="32">
        <f t="shared" si="6"/>
        <v>0</v>
      </c>
      <c r="G28" s="32">
        <f t="shared" si="6"/>
        <v>2340603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18128950</v>
      </c>
      <c r="O28" s="45">
        <f t="shared" si="1"/>
        <v>246.22692762166054</v>
      </c>
      <c r="P28" s="10"/>
    </row>
    <row r="29" spans="1:16" ht="15">
      <c r="A29" s="12"/>
      <c r="B29" s="25">
        <v>331.2</v>
      </c>
      <c r="C29" s="20" t="s">
        <v>29</v>
      </c>
      <c r="D29" s="46">
        <v>0</v>
      </c>
      <c r="E29" s="46">
        <v>483713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483713</v>
      </c>
      <c r="O29" s="47">
        <f t="shared" si="1"/>
        <v>6.569777391446073</v>
      </c>
      <c r="P29" s="9"/>
    </row>
    <row r="30" spans="1:16" ht="15">
      <c r="A30" s="12"/>
      <c r="B30" s="25">
        <v>331.32</v>
      </c>
      <c r="C30" s="20" t="s">
        <v>83</v>
      </c>
      <c r="D30" s="46">
        <v>0</v>
      </c>
      <c r="E30" s="46">
        <v>258243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258243</v>
      </c>
      <c r="O30" s="47">
        <f t="shared" si="1"/>
        <v>3.50744971274125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60022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60022</v>
      </c>
      <c r="O31" s="47">
        <f t="shared" si="1"/>
        <v>0.8152172436741956</v>
      </c>
      <c r="P31" s="9"/>
    </row>
    <row r="32" spans="1:16" ht="15">
      <c r="A32" s="12"/>
      <c r="B32" s="25">
        <v>331.49</v>
      </c>
      <c r="C32" s="20" t="s">
        <v>84</v>
      </c>
      <c r="D32" s="46">
        <v>0</v>
      </c>
      <c r="E32" s="46">
        <v>1008734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1008734</v>
      </c>
      <c r="O32" s="47">
        <f t="shared" si="1"/>
        <v>13.700598965053581</v>
      </c>
      <c r="P32" s="9"/>
    </row>
    <row r="33" spans="1:16" ht="15">
      <c r="A33" s="12"/>
      <c r="B33" s="25">
        <v>331.7</v>
      </c>
      <c r="C33" s="20" t="s">
        <v>31</v>
      </c>
      <c r="D33" s="46">
        <v>0</v>
      </c>
      <c r="E33" s="46">
        <v>102673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102673</v>
      </c>
      <c r="O33" s="47">
        <f t="shared" si="1"/>
        <v>1.3945020169231397</v>
      </c>
      <c r="P33" s="9"/>
    </row>
    <row r="34" spans="1:16" ht="15">
      <c r="A34" s="12"/>
      <c r="B34" s="25">
        <v>331.9</v>
      </c>
      <c r="C34" s="20" t="s">
        <v>32</v>
      </c>
      <c r="D34" s="46">
        <v>0</v>
      </c>
      <c r="E34" s="46">
        <v>795764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795764</v>
      </c>
      <c r="O34" s="47">
        <f t="shared" si="1"/>
        <v>10.80804596140003</v>
      </c>
      <c r="P34" s="9"/>
    </row>
    <row r="35" spans="1:16" ht="15">
      <c r="A35" s="12"/>
      <c r="B35" s="25">
        <v>334.7</v>
      </c>
      <c r="C35" s="20" t="s">
        <v>35</v>
      </c>
      <c r="D35" s="46">
        <v>0</v>
      </c>
      <c r="E35" s="46">
        <v>6451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6451</v>
      </c>
      <c r="O35" s="47">
        <f t="shared" si="1"/>
        <v>0.08761731430046042</v>
      </c>
      <c r="P35" s="9"/>
    </row>
    <row r="36" spans="1:16" ht="15">
      <c r="A36" s="12"/>
      <c r="B36" s="25">
        <v>335.12</v>
      </c>
      <c r="C36" s="20" t="s">
        <v>113</v>
      </c>
      <c r="D36" s="46">
        <v>2875524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2875524</v>
      </c>
      <c r="O36" s="47">
        <f t="shared" si="1"/>
        <v>39.0552922161707</v>
      </c>
      <c r="P36" s="9"/>
    </row>
    <row r="37" spans="1:16" ht="15">
      <c r="A37" s="12"/>
      <c r="B37" s="25">
        <v>335.14</v>
      </c>
      <c r="C37" s="20" t="s">
        <v>114</v>
      </c>
      <c r="D37" s="46">
        <v>35675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35675</v>
      </c>
      <c r="O37" s="47">
        <f aca="true" t="shared" si="7" ref="O37:O68">(N37/O$73)</f>
        <v>0.48453692259633013</v>
      </c>
      <c r="P37" s="9"/>
    </row>
    <row r="38" spans="1:16" ht="15">
      <c r="A38" s="12"/>
      <c r="B38" s="25">
        <v>335.15</v>
      </c>
      <c r="C38" s="20" t="s">
        <v>136</v>
      </c>
      <c r="D38" s="46">
        <v>23054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23054</v>
      </c>
      <c r="O38" s="47">
        <f t="shared" si="7"/>
        <v>0.3131188286905619</v>
      </c>
      <c r="P38" s="9"/>
    </row>
    <row r="39" spans="1:16" ht="15">
      <c r="A39" s="12"/>
      <c r="B39" s="25">
        <v>335.18</v>
      </c>
      <c r="C39" s="20" t="s">
        <v>115</v>
      </c>
      <c r="D39" s="46">
        <v>5280732</v>
      </c>
      <c r="E39" s="46">
        <v>0</v>
      </c>
      <c r="F39" s="46">
        <v>0</v>
      </c>
      <c r="G39" s="46">
        <v>2340603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7621335</v>
      </c>
      <c r="O39" s="47">
        <f t="shared" si="7"/>
        <v>103.51277384655086</v>
      </c>
      <c r="P39" s="9"/>
    </row>
    <row r="40" spans="1:16" ht="15">
      <c r="A40" s="12"/>
      <c r="B40" s="25">
        <v>337.3</v>
      </c>
      <c r="C40" s="20" t="s">
        <v>39</v>
      </c>
      <c r="D40" s="46">
        <v>0</v>
      </c>
      <c r="E40" s="46">
        <v>454990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454990</v>
      </c>
      <c r="O40" s="47">
        <f t="shared" si="7"/>
        <v>6.179662352126258</v>
      </c>
      <c r="P40" s="9"/>
    </row>
    <row r="41" spans="1:16" ht="15">
      <c r="A41" s="12"/>
      <c r="B41" s="25">
        <v>337.6</v>
      </c>
      <c r="C41" s="20" t="s">
        <v>40</v>
      </c>
      <c r="D41" s="46">
        <v>0</v>
      </c>
      <c r="E41" s="46">
        <v>521500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521500</v>
      </c>
      <c r="O41" s="47">
        <f t="shared" si="7"/>
        <v>7.082999443139066</v>
      </c>
      <c r="P41" s="9"/>
    </row>
    <row r="42" spans="1:16" ht="15">
      <c r="A42" s="12"/>
      <c r="B42" s="25">
        <v>338</v>
      </c>
      <c r="C42" s="20" t="s">
        <v>42</v>
      </c>
      <c r="D42" s="46">
        <v>90730</v>
      </c>
      <c r="E42" s="46">
        <v>2278168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2368898</v>
      </c>
      <c r="O42" s="47">
        <f t="shared" si="7"/>
        <v>32.174311054368644</v>
      </c>
      <c r="P42" s="9"/>
    </row>
    <row r="43" spans="1:16" ht="15">
      <c r="A43" s="12"/>
      <c r="B43" s="25">
        <v>339</v>
      </c>
      <c r="C43" s="20" t="s">
        <v>43</v>
      </c>
      <c r="D43" s="46">
        <v>1512374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1512374</v>
      </c>
      <c r="O43" s="47">
        <f t="shared" si="7"/>
        <v>20.54102435247939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SUM(D45:D54)</f>
        <v>1191516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88479880</v>
      </c>
      <c r="J44" s="32">
        <f t="shared" si="8"/>
        <v>19614113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109285509</v>
      </c>
      <c r="O44" s="45">
        <f t="shared" si="7"/>
        <v>1484.3129422630286</v>
      </c>
      <c r="P44" s="10"/>
    </row>
    <row r="45" spans="1:16" ht="15">
      <c r="A45" s="12"/>
      <c r="B45" s="25">
        <v>341.2</v>
      </c>
      <c r="C45" s="20" t="s">
        <v>116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19614113</v>
      </c>
      <c r="K45" s="46">
        <v>0</v>
      </c>
      <c r="L45" s="46">
        <v>0</v>
      </c>
      <c r="M45" s="46">
        <v>0</v>
      </c>
      <c r="N45" s="46">
        <f aca="true" t="shared" si="9" ref="N45:N54">SUM(D45:M45)</f>
        <v>19614113</v>
      </c>
      <c r="O45" s="47">
        <f t="shared" si="7"/>
        <v>266.3983728795143</v>
      </c>
      <c r="P45" s="9"/>
    </row>
    <row r="46" spans="1:16" ht="15">
      <c r="A46" s="12"/>
      <c r="B46" s="25">
        <v>341.3</v>
      </c>
      <c r="C46" s="20" t="s">
        <v>130</v>
      </c>
      <c r="D46" s="46">
        <v>17212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17212</v>
      </c>
      <c r="O46" s="47">
        <f t="shared" si="7"/>
        <v>0.23377293655859943</v>
      </c>
      <c r="P46" s="9"/>
    </row>
    <row r="47" spans="1:16" ht="15">
      <c r="A47" s="12"/>
      <c r="B47" s="25">
        <v>341.9</v>
      </c>
      <c r="C47" s="20" t="s">
        <v>117</v>
      </c>
      <c r="D47" s="46">
        <v>789304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789304</v>
      </c>
      <c r="O47" s="47">
        <f t="shared" si="7"/>
        <v>10.720306409333533</v>
      </c>
      <c r="P47" s="9"/>
    </row>
    <row r="48" spans="1:16" ht="15">
      <c r="A48" s="12"/>
      <c r="B48" s="25">
        <v>342.1</v>
      </c>
      <c r="C48" s="20" t="s">
        <v>52</v>
      </c>
      <c r="D48" s="46">
        <v>47323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47323</v>
      </c>
      <c r="O48" s="47">
        <f t="shared" si="7"/>
        <v>0.6427397557961074</v>
      </c>
      <c r="P48" s="9"/>
    </row>
    <row r="49" spans="1:16" ht="15">
      <c r="A49" s="12"/>
      <c r="B49" s="25">
        <v>343.1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61040092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61040092</v>
      </c>
      <c r="O49" s="47">
        <f t="shared" si="7"/>
        <v>829.0449427519795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12198899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12198899</v>
      </c>
      <c r="O50" s="47">
        <f t="shared" si="7"/>
        <v>165.6851290966629</v>
      </c>
      <c r="P50" s="9"/>
    </row>
    <row r="51" spans="1:16" ht="15">
      <c r="A51" s="12"/>
      <c r="B51" s="25">
        <v>343.6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13574254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13574254</v>
      </c>
      <c r="O51" s="47">
        <f t="shared" si="7"/>
        <v>184.36516495307427</v>
      </c>
      <c r="P51" s="9"/>
    </row>
    <row r="52" spans="1:16" ht="15">
      <c r="A52" s="12"/>
      <c r="B52" s="25">
        <v>343.7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1666635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1666635</v>
      </c>
      <c r="O52" s="47">
        <f t="shared" si="7"/>
        <v>22.63619324432613</v>
      </c>
      <c r="P52" s="9"/>
    </row>
    <row r="53" spans="1:16" ht="15">
      <c r="A53" s="12"/>
      <c r="B53" s="25">
        <v>347.2</v>
      </c>
      <c r="C53" s="20" t="s">
        <v>57</v>
      </c>
      <c r="D53" s="46">
        <v>244728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244728</v>
      </c>
      <c r="O53" s="47">
        <f t="shared" si="7"/>
        <v>3.3238893340758144</v>
      </c>
      <c r="P53" s="9"/>
    </row>
    <row r="54" spans="1:16" ht="15">
      <c r="A54" s="12"/>
      <c r="B54" s="25">
        <v>347.5</v>
      </c>
      <c r="C54" s="20" t="s">
        <v>58</v>
      </c>
      <c r="D54" s="46">
        <v>92949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92949</v>
      </c>
      <c r="O54" s="47">
        <f t="shared" si="7"/>
        <v>1.2624309017072541</v>
      </c>
      <c r="P54" s="9"/>
    </row>
    <row r="55" spans="1:16" ht="15.75">
      <c r="A55" s="29" t="s">
        <v>49</v>
      </c>
      <c r="B55" s="30"/>
      <c r="C55" s="31"/>
      <c r="D55" s="32">
        <f aca="true" t="shared" si="10" ref="D55:M55">SUM(D56:D57)</f>
        <v>749123</v>
      </c>
      <c r="E55" s="32">
        <f t="shared" si="10"/>
        <v>661946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71">SUM(D55:M55)</f>
        <v>1411069</v>
      </c>
      <c r="O55" s="45">
        <f t="shared" si="7"/>
        <v>19.165102475993862</v>
      </c>
      <c r="P55" s="10"/>
    </row>
    <row r="56" spans="1:16" ht="15">
      <c r="A56" s="13"/>
      <c r="B56" s="39">
        <v>354</v>
      </c>
      <c r="C56" s="21" t="s">
        <v>61</v>
      </c>
      <c r="D56" s="46">
        <v>749123</v>
      </c>
      <c r="E56" s="46">
        <v>7256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756379</v>
      </c>
      <c r="O56" s="47">
        <f t="shared" si="7"/>
        <v>10.273119915248483</v>
      </c>
      <c r="P56" s="9"/>
    </row>
    <row r="57" spans="1:16" ht="15">
      <c r="A57" s="13"/>
      <c r="B57" s="39">
        <v>355</v>
      </c>
      <c r="C57" s="21" t="s">
        <v>99</v>
      </c>
      <c r="D57" s="46">
        <v>0</v>
      </c>
      <c r="E57" s="46">
        <v>654690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654690</v>
      </c>
      <c r="O57" s="47">
        <f t="shared" si="7"/>
        <v>8.89198256074538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SUM(D59:D64)</f>
        <v>7515127</v>
      </c>
      <c r="E58" s="32">
        <f t="shared" si="12"/>
        <v>1121879</v>
      </c>
      <c r="F58" s="32">
        <f t="shared" si="12"/>
        <v>0</v>
      </c>
      <c r="G58" s="32">
        <f t="shared" si="12"/>
        <v>23617</v>
      </c>
      <c r="H58" s="32">
        <f t="shared" si="12"/>
        <v>0</v>
      </c>
      <c r="I58" s="32">
        <f t="shared" si="12"/>
        <v>4931439</v>
      </c>
      <c r="J58" s="32">
        <f t="shared" si="12"/>
        <v>64788</v>
      </c>
      <c r="K58" s="32">
        <f t="shared" si="12"/>
        <v>26089835</v>
      </c>
      <c r="L58" s="32">
        <f t="shared" si="12"/>
        <v>0</v>
      </c>
      <c r="M58" s="32">
        <f t="shared" si="12"/>
        <v>0</v>
      </c>
      <c r="N58" s="32">
        <f t="shared" si="11"/>
        <v>39746685</v>
      </c>
      <c r="O58" s="45">
        <f t="shared" si="7"/>
        <v>539.8384424192212</v>
      </c>
      <c r="P58" s="10"/>
    </row>
    <row r="59" spans="1:16" ht="15">
      <c r="A59" s="12"/>
      <c r="B59" s="25">
        <v>361.1</v>
      </c>
      <c r="C59" s="20" t="s">
        <v>63</v>
      </c>
      <c r="D59" s="46">
        <v>186146</v>
      </c>
      <c r="E59" s="46">
        <v>28438</v>
      </c>
      <c r="F59" s="46">
        <v>0</v>
      </c>
      <c r="G59" s="46">
        <v>22632</v>
      </c>
      <c r="H59" s="46">
        <v>0</v>
      </c>
      <c r="I59" s="46">
        <v>32444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269660</v>
      </c>
      <c r="O59" s="47">
        <f t="shared" si="7"/>
        <v>3.6625151099460798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17157690</v>
      </c>
      <c r="L60" s="46">
        <v>0</v>
      </c>
      <c r="M60" s="46">
        <v>0</v>
      </c>
      <c r="N60" s="46">
        <f t="shared" si="11"/>
        <v>17157690</v>
      </c>
      <c r="O60" s="47">
        <f t="shared" si="7"/>
        <v>233.03529955043666</v>
      </c>
      <c r="P60" s="9"/>
    </row>
    <row r="61" spans="1:16" ht="15">
      <c r="A61" s="12"/>
      <c r="B61" s="25">
        <v>362</v>
      </c>
      <c r="C61" s="20" t="s">
        <v>65</v>
      </c>
      <c r="D61" s="46">
        <v>415470</v>
      </c>
      <c r="E61" s="46">
        <v>1000000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1415470</v>
      </c>
      <c r="O61" s="47">
        <f t="shared" si="7"/>
        <v>19.224876743585913</v>
      </c>
      <c r="P61" s="9"/>
    </row>
    <row r="62" spans="1:16" ht="15">
      <c r="A62" s="12"/>
      <c r="B62" s="25">
        <v>366</v>
      </c>
      <c r="C62" s="20" t="s">
        <v>66</v>
      </c>
      <c r="D62" s="46">
        <v>0</v>
      </c>
      <c r="E62" s="46">
        <v>6450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6450</v>
      </c>
      <c r="O62" s="47">
        <f t="shared" si="7"/>
        <v>0.08760373232645632</v>
      </c>
      <c r="P62" s="9"/>
    </row>
    <row r="63" spans="1:16" ht="15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8930006</v>
      </c>
      <c r="L63" s="46">
        <v>0</v>
      </c>
      <c r="M63" s="46">
        <v>0</v>
      </c>
      <c r="N63" s="46">
        <f t="shared" si="11"/>
        <v>8930006</v>
      </c>
      <c r="O63" s="47">
        <f t="shared" si="7"/>
        <v>121.28710934847271</v>
      </c>
      <c r="P63" s="9"/>
    </row>
    <row r="64" spans="1:16" ht="15">
      <c r="A64" s="12"/>
      <c r="B64" s="25">
        <v>369.9</v>
      </c>
      <c r="C64" s="20" t="s">
        <v>68</v>
      </c>
      <c r="D64" s="46">
        <v>6913511</v>
      </c>
      <c r="E64" s="46">
        <v>86991</v>
      </c>
      <c r="F64" s="46">
        <v>0</v>
      </c>
      <c r="G64" s="46">
        <v>985</v>
      </c>
      <c r="H64" s="46">
        <v>0</v>
      </c>
      <c r="I64" s="46">
        <v>4898995</v>
      </c>
      <c r="J64" s="46">
        <v>64788</v>
      </c>
      <c r="K64" s="46">
        <v>2139</v>
      </c>
      <c r="L64" s="46">
        <v>0</v>
      </c>
      <c r="M64" s="46">
        <v>0</v>
      </c>
      <c r="N64" s="46">
        <f t="shared" si="11"/>
        <v>11967409</v>
      </c>
      <c r="O64" s="47">
        <f t="shared" si="7"/>
        <v>162.54103793445339</v>
      </c>
      <c r="P64" s="9"/>
    </row>
    <row r="65" spans="1:16" ht="15.75">
      <c r="A65" s="29" t="s">
        <v>50</v>
      </c>
      <c r="B65" s="30"/>
      <c r="C65" s="31"/>
      <c r="D65" s="32">
        <f aca="true" t="shared" si="13" ref="D65:M65">SUM(D66:D70)</f>
        <v>6904331</v>
      </c>
      <c r="E65" s="32">
        <f t="shared" si="13"/>
        <v>5278169</v>
      </c>
      <c r="F65" s="32">
        <f t="shared" si="13"/>
        <v>335000</v>
      </c>
      <c r="G65" s="32">
        <f t="shared" si="13"/>
        <v>35484071</v>
      </c>
      <c r="H65" s="32">
        <f t="shared" si="13"/>
        <v>0</v>
      </c>
      <c r="I65" s="32">
        <f t="shared" si="13"/>
        <v>1789794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1"/>
        <v>49791365</v>
      </c>
      <c r="O65" s="45">
        <f t="shared" si="7"/>
        <v>676.265025058742</v>
      </c>
      <c r="P65" s="9"/>
    </row>
    <row r="66" spans="1:16" ht="15">
      <c r="A66" s="12"/>
      <c r="B66" s="25">
        <v>381</v>
      </c>
      <c r="C66" s="20" t="s">
        <v>69</v>
      </c>
      <c r="D66" s="46">
        <v>500000</v>
      </c>
      <c r="E66" s="46">
        <v>5004700</v>
      </c>
      <c r="F66" s="46">
        <v>335000</v>
      </c>
      <c r="G66" s="46">
        <v>3563882</v>
      </c>
      <c r="H66" s="46">
        <v>0</v>
      </c>
      <c r="I66" s="46">
        <v>1572706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10976288</v>
      </c>
      <c r="O66" s="47">
        <f t="shared" si="7"/>
        <v>149.07965827753407</v>
      </c>
      <c r="P66" s="9"/>
    </row>
    <row r="67" spans="1:16" ht="15">
      <c r="A67" s="12"/>
      <c r="B67" s="25">
        <v>382</v>
      </c>
      <c r="C67" s="20" t="s">
        <v>107</v>
      </c>
      <c r="D67" s="46">
        <v>4068989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4068989</v>
      </c>
      <c r="O67" s="47">
        <f t="shared" si="7"/>
        <v>55.264902820976</v>
      </c>
      <c r="P67" s="9"/>
    </row>
    <row r="68" spans="1:16" ht="15">
      <c r="A68" s="12"/>
      <c r="B68" s="25">
        <v>383</v>
      </c>
      <c r="C68" s="20" t="s">
        <v>132</v>
      </c>
      <c r="D68" s="46">
        <v>2335342</v>
      </c>
      <c r="E68" s="46">
        <v>273469</v>
      </c>
      <c r="F68" s="46">
        <v>0</v>
      </c>
      <c r="G68" s="46">
        <v>286189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2895000</v>
      </c>
      <c r="O68" s="47">
        <f t="shared" si="7"/>
        <v>39.31981474187459</v>
      </c>
      <c r="P68" s="9"/>
    </row>
    <row r="69" spans="1:16" ht="15">
      <c r="A69" s="12"/>
      <c r="B69" s="25">
        <v>384</v>
      </c>
      <c r="C69" s="20" t="s">
        <v>133</v>
      </c>
      <c r="D69" s="46">
        <v>0</v>
      </c>
      <c r="E69" s="46">
        <v>0</v>
      </c>
      <c r="F69" s="46">
        <v>0</v>
      </c>
      <c r="G69" s="46">
        <v>31634000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31634000</v>
      </c>
      <c r="O69" s="47">
        <f>(N69/O$73)</f>
        <v>429.65216564575496</v>
      </c>
      <c r="P69" s="9"/>
    </row>
    <row r="70" spans="1:16" ht="15.75" thickBot="1">
      <c r="A70" s="12"/>
      <c r="B70" s="25">
        <v>389.7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217088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217088</v>
      </c>
      <c r="O70" s="47">
        <f>(N70/O$73)</f>
        <v>2.948483572602442</v>
      </c>
      <c r="P70" s="9"/>
    </row>
    <row r="71" spans="1:119" ht="16.5" thickBot="1">
      <c r="A71" s="14" t="s">
        <v>59</v>
      </c>
      <c r="B71" s="23"/>
      <c r="C71" s="22"/>
      <c r="D71" s="15">
        <f aca="true" t="shared" si="14" ref="D71:M71">SUM(D5,D16,D28,D44,D55,D58,D65)</f>
        <v>49519737</v>
      </c>
      <c r="E71" s="15">
        <f t="shared" si="14"/>
        <v>15969870</v>
      </c>
      <c r="F71" s="15">
        <f t="shared" si="14"/>
        <v>1662366</v>
      </c>
      <c r="G71" s="15">
        <f t="shared" si="14"/>
        <v>37848291</v>
      </c>
      <c r="H71" s="15">
        <f t="shared" si="14"/>
        <v>0</v>
      </c>
      <c r="I71" s="15">
        <f t="shared" si="14"/>
        <v>95201113</v>
      </c>
      <c r="J71" s="15">
        <f t="shared" si="14"/>
        <v>19678901</v>
      </c>
      <c r="K71" s="15">
        <f t="shared" si="14"/>
        <v>26089835</v>
      </c>
      <c r="L71" s="15">
        <f t="shared" si="14"/>
        <v>0</v>
      </c>
      <c r="M71" s="15">
        <f t="shared" si="14"/>
        <v>0</v>
      </c>
      <c r="N71" s="15">
        <f t="shared" si="11"/>
        <v>245970113</v>
      </c>
      <c r="O71" s="38">
        <f>(N71/O$73)</f>
        <v>3340.7596805519715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141</v>
      </c>
      <c r="M73" s="48"/>
      <c r="N73" s="48"/>
      <c r="O73" s="43">
        <v>73627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16787140</v>
      </c>
      <c r="E5" s="27">
        <f t="shared" si="0"/>
        <v>0</v>
      </c>
      <c r="F5" s="27">
        <f t="shared" si="0"/>
        <v>1189885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17977025</v>
      </c>
      <c r="O5" s="33">
        <f aca="true" t="shared" si="1" ref="O5:O36">(N5/O$71)</f>
        <v>256.05015026563547</v>
      </c>
      <c r="P5" s="6"/>
    </row>
    <row r="6" spans="1:16" ht="15">
      <c r="A6" s="12"/>
      <c r="B6" s="25">
        <v>311</v>
      </c>
      <c r="C6" s="20" t="s">
        <v>2</v>
      </c>
      <c r="D6" s="46">
        <v>10779001</v>
      </c>
      <c r="E6" s="46">
        <v>0</v>
      </c>
      <c r="F6" s="46">
        <v>1189885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11968886</v>
      </c>
      <c r="O6" s="47">
        <f t="shared" si="1"/>
        <v>170.4750957854406</v>
      </c>
      <c r="P6" s="9"/>
    </row>
    <row r="7" spans="1:16" ht="15">
      <c r="A7" s="12"/>
      <c r="B7" s="25">
        <v>312.41</v>
      </c>
      <c r="C7" s="20" t="s">
        <v>10</v>
      </c>
      <c r="D7" s="46">
        <v>849939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849939</v>
      </c>
      <c r="O7" s="47">
        <f t="shared" si="1"/>
        <v>12.10584113147887</v>
      </c>
      <c r="P7" s="9"/>
    </row>
    <row r="8" spans="1:16" ht="15">
      <c r="A8" s="12"/>
      <c r="B8" s="25">
        <v>312.42</v>
      </c>
      <c r="C8" s="20" t="s">
        <v>92</v>
      </c>
      <c r="D8" s="46">
        <v>328829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328829</v>
      </c>
      <c r="O8" s="47">
        <f t="shared" si="1"/>
        <v>4.683573331054423</v>
      </c>
      <c r="P8" s="9"/>
    </row>
    <row r="9" spans="1:16" ht="15">
      <c r="A9" s="12"/>
      <c r="B9" s="25">
        <v>312.51</v>
      </c>
      <c r="C9" s="20" t="s">
        <v>77</v>
      </c>
      <c r="D9" s="46">
        <v>239335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239335</v>
      </c>
      <c r="O9" s="47">
        <f t="shared" si="1"/>
        <v>3.4088934467091114</v>
      </c>
      <c r="P9" s="9"/>
    </row>
    <row r="10" spans="1:16" ht="15">
      <c r="A10" s="12"/>
      <c r="B10" s="25">
        <v>312.52</v>
      </c>
      <c r="C10" s="20" t="s">
        <v>110</v>
      </c>
      <c r="D10" s="46">
        <v>532807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532807</v>
      </c>
      <c r="O10" s="47">
        <f t="shared" si="1"/>
        <v>7.5888703727442355</v>
      </c>
      <c r="P10" s="9"/>
    </row>
    <row r="11" spans="1:16" ht="15">
      <c r="A11" s="12"/>
      <c r="B11" s="25">
        <v>314.1</v>
      </c>
      <c r="C11" s="20" t="s">
        <v>11</v>
      </c>
      <c r="D11" s="46">
        <v>1295402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1295402</v>
      </c>
      <c r="O11" s="47">
        <f t="shared" si="1"/>
        <v>18.450654474497572</v>
      </c>
      <c r="P11" s="9"/>
    </row>
    <row r="12" spans="1:16" ht="15">
      <c r="A12" s="12"/>
      <c r="B12" s="25">
        <v>314.3</v>
      </c>
      <c r="C12" s="20" t="s">
        <v>12</v>
      </c>
      <c r="D12" s="46">
        <v>125679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125679</v>
      </c>
      <c r="O12" s="47">
        <f t="shared" si="1"/>
        <v>1.7900696491902748</v>
      </c>
      <c r="P12" s="9"/>
    </row>
    <row r="13" spans="1:16" ht="15">
      <c r="A13" s="12"/>
      <c r="B13" s="25">
        <v>314.8</v>
      </c>
      <c r="C13" s="20" t="s">
        <v>13</v>
      </c>
      <c r="D13" s="46">
        <v>193723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193723</v>
      </c>
      <c r="O13" s="47">
        <f t="shared" si="1"/>
        <v>2.759233146747568</v>
      </c>
      <c r="P13" s="9"/>
    </row>
    <row r="14" spans="1:16" ht="15">
      <c r="A14" s="12"/>
      <c r="B14" s="25">
        <v>315</v>
      </c>
      <c r="C14" s="20" t="s">
        <v>111</v>
      </c>
      <c r="D14" s="46">
        <v>2069644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2069644</v>
      </c>
      <c r="O14" s="47">
        <f t="shared" si="1"/>
        <v>29.478328989160932</v>
      </c>
      <c r="P14" s="9"/>
    </row>
    <row r="15" spans="1:16" ht="15">
      <c r="A15" s="12"/>
      <c r="B15" s="25">
        <v>316</v>
      </c>
      <c r="C15" s="20" t="s">
        <v>112</v>
      </c>
      <c r="D15" s="46">
        <v>372781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372781</v>
      </c>
      <c r="O15" s="47">
        <f t="shared" si="1"/>
        <v>5.309589938611859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6038124</v>
      </c>
      <c r="E16" s="32">
        <f t="shared" si="3"/>
        <v>3742510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9780634</v>
      </c>
      <c r="O16" s="45">
        <f t="shared" si="1"/>
        <v>139.307410730818</v>
      </c>
      <c r="P16" s="10"/>
    </row>
    <row r="17" spans="1:16" ht="15">
      <c r="A17" s="12"/>
      <c r="B17" s="25">
        <v>322</v>
      </c>
      <c r="C17" s="20" t="s">
        <v>0</v>
      </c>
      <c r="D17" s="46">
        <v>2270186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2270186</v>
      </c>
      <c r="O17" s="47">
        <f t="shared" si="1"/>
        <v>32.33468643621188</v>
      </c>
      <c r="P17" s="9"/>
    </row>
    <row r="18" spans="1:16" ht="15">
      <c r="A18" s="12"/>
      <c r="B18" s="25">
        <v>323.1</v>
      </c>
      <c r="C18" s="20" t="s">
        <v>17</v>
      </c>
      <c r="D18" s="46">
        <v>2376211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2376211</v>
      </c>
      <c r="O18" s="47">
        <f t="shared" si="1"/>
        <v>33.8448204646128</v>
      </c>
      <c r="P18" s="9"/>
    </row>
    <row r="19" spans="1:16" ht="15">
      <c r="A19" s="12"/>
      <c r="B19" s="25">
        <v>323.3</v>
      </c>
      <c r="C19" s="20" t="s">
        <v>18</v>
      </c>
      <c r="D19" s="46">
        <v>265642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265642</v>
      </c>
      <c r="O19" s="47">
        <f t="shared" si="1"/>
        <v>3.783588998561438</v>
      </c>
      <c r="P19" s="9"/>
    </row>
    <row r="20" spans="1:16" ht="15">
      <c r="A20" s="12"/>
      <c r="B20" s="25">
        <v>323.6</v>
      </c>
      <c r="C20" s="20" t="s">
        <v>19</v>
      </c>
      <c r="D20" s="46">
        <v>508105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508105</v>
      </c>
      <c r="O20" s="47">
        <f t="shared" si="1"/>
        <v>7.237035137945278</v>
      </c>
      <c r="P20" s="9"/>
    </row>
    <row r="21" spans="1:16" ht="15">
      <c r="A21" s="12"/>
      <c r="B21" s="25">
        <v>323.7</v>
      </c>
      <c r="C21" s="20" t="s">
        <v>20</v>
      </c>
      <c r="D21" s="46">
        <v>617980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617980</v>
      </c>
      <c r="O21" s="47">
        <f t="shared" si="1"/>
        <v>8.80200544089789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541868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541868</v>
      </c>
      <c r="O22" s="47">
        <f t="shared" si="1"/>
        <v>7.717927900981356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62662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62662</v>
      </c>
      <c r="O23" s="47">
        <f t="shared" si="1"/>
        <v>0.8925066586904813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115874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115874</v>
      </c>
      <c r="O24" s="47">
        <f t="shared" si="1"/>
        <v>1.6504151889358913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16490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16490</v>
      </c>
      <c r="O25" s="47">
        <f t="shared" si="1"/>
        <v>0.23487017333960034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2476910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2476910</v>
      </c>
      <c r="O26" s="47">
        <f t="shared" si="1"/>
        <v>35.27909527268584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528706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2">SUM(D27:M27)</f>
        <v>528706</v>
      </c>
      <c r="O27" s="47">
        <f t="shared" si="1"/>
        <v>7.530459057955532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SUM(D29:D41)</f>
        <v>9284885</v>
      </c>
      <c r="E28" s="32">
        <f t="shared" si="6"/>
        <v>4001609</v>
      </c>
      <c r="F28" s="32">
        <f t="shared" si="6"/>
        <v>0</v>
      </c>
      <c r="G28" s="32">
        <f t="shared" si="6"/>
        <v>2669792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15956286</v>
      </c>
      <c r="O28" s="45">
        <f t="shared" si="1"/>
        <v>227.26838439516303</v>
      </c>
      <c r="P28" s="10"/>
    </row>
    <row r="29" spans="1:16" ht="15">
      <c r="A29" s="12"/>
      <c r="B29" s="25">
        <v>331.2</v>
      </c>
      <c r="C29" s="20" t="s">
        <v>29</v>
      </c>
      <c r="D29" s="46">
        <v>0</v>
      </c>
      <c r="E29" s="46">
        <v>463165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463165</v>
      </c>
      <c r="O29" s="47">
        <f t="shared" si="1"/>
        <v>6.596946260450939</v>
      </c>
      <c r="P29" s="9"/>
    </row>
    <row r="30" spans="1:16" ht="15">
      <c r="A30" s="12"/>
      <c r="B30" s="25">
        <v>331.32</v>
      </c>
      <c r="C30" s="20" t="s">
        <v>83</v>
      </c>
      <c r="D30" s="46">
        <v>0</v>
      </c>
      <c r="E30" s="46">
        <v>8576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8576</v>
      </c>
      <c r="O30" s="47">
        <f t="shared" si="1"/>
        <v>0.12214958196242647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22758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22758</v>
      </c>
      <c r="O31" s="47">
        <f t="shared" si="1"/>
        <v>0.3241464769473999</v>
      </c>
      <c r="P31" s="9"/>
    </row>
    <row r="32" spans="1:16" ht="15">
      <c r="A32" s="12"/>
      <c r="B32" s="25">
        <v>331.7</v>
      </c>
      <c r="C32" s="20" t="s">
        <v>31</v>
      </c>
      <c r="D32" s="46">
        <v>0</v>
      </c>
      <c r="E32" s="46">
        <v>177245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177245</v>
      </c>
      <c r="O32" s="47">
        <f t="shared" si="1"/>
        <v>2.5245338916663105</v>
      </c>
      <c r="P32" s="9"/>
    </row>
    <row r="33" spans="1:16" ht="15">
      <c r="A33" s="12"/>
      <c r="B33" s="25">
        <v>331.9</v>
      </c>
      <c r="C33" s="20" t="s">
        <v>32</v>
      </c>
      <c r="D33" s="46">
        <v>0</v>
      </c>
      <c r="E33" s="46">
        <v>713052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713052</v>
      </c>
      <c r="O33" s="47">
        <f t="shared" si="1"/>
        <v>10.156133828996282</v>
      </c>
      <c r="P33" s="9"/>
    </row>
    <row r="34" spans="1:16" ht="15">
      <c r="A34" s="12"/>
      <c r="B34" s="25">
        <v>335.12</v>
      </c>
      <c r="C34" s="20" t="s">
        <v>113</v>
      </c>
      <c r="D34" s="46">
        <v>2580888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2580888</v>
      </c>
      <c r="O34" s="47">
        <f t="shared" si="1"/>
        <v>36.760073494851085</v>
      </c>
      <c r="P34" s="9"/>
    </row>
    <row r="35" spans="1:16" ht="15">
      <c r="A35" s="12"/>
      <c r="B35" s="25">
        <v>335.14</v>
      </c>
      <c r="C35" s="20" t="s">
        <v>114</v>
      </c>
      <c r="D35" s="46">
        <v>35170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35170</v>
      </c>
      <c r="O35" s="47">
        <f t="shared" si="1"/>
        <v>0.5009329288267886</v>
      </c>
      <c r="P35" s="9"/>
    </row>
    <row r="36" spans="1:16" ht="15">
      <c r="A36" s="12"/>
      <c r="B36" s="25">
        <v>335.15</v>
      </c>
      <c r="C36" s="20" t="s">
        <v>136</v>
      </c>
      <c r="D36" s="46">
        <v>27882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27882</v>
      </c>
      <c r="O36" s="47">
        <f t="shared" si="1"/>
        <v>0.39712857325983847</v>
      </c>
      <c r="P36" s="9"/>
    </row>
    <row r="37" spans="1:16" ht="15">
      <c r="A37" s="12"/>
      <c r="B37" s="25">
        <v>335.18</v>
      </c>
      <c r="C37" s="20" t="s">
        <v>115</v>
      </c>
      <c r="D37" s="46">
        <v>5143347</v>
      </c>
      <c r="E37" s="46">
        <v>0</v>
      </c>
      <c r="F37" s="46">
        <v>0</v>
      </c>
      <c r="G37" s="46">
        <v>2669792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7813139</v>
      </c>
      <c r="O37" s="47">
        <f aca="true" t="shared" si="7" ref="O37:O68">(N37/O$71)</f>
        <v>111.2840091726132</v>
      </c>
      <c r="P37" s="9"/>
    </row>
    <row r="38" spans="1:16" ht="15">
      <c r="A38" s="12"/>
      <c r="B38" s="25">
        <v>337.3</v>
      </c>
      <c r="C38" s="20" t="s">
        <v>39</v>
      </c>
      <c r="D38" s="46">
        <v>0</v>
      </c>
      <c r="E38" s="46">
        <v>317885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317885</v>
      </c>
      <c r="O38" s="47">
        <f t="shared" si="7"/>
        <v>4.527695879445655</v>
      </c>
      <c r="P38" s="9"/>
    </row>
    <row r="39" spans="1:16" ht="15">
      <c r="A39" s="12"/>
      <c r="B39" s="25">
        <v>337.6</v>
      </c>
      <c r="C39" s="20" t="s">
        <v>40</v>
      </c>
      <c r="D39" s="46">
        <v>0</v>
      </c>
      <c r="E39" s="46">
        <v>222834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222834</v>
      </c>
      <c r="O39" s="47">
        <f t="shared" si="7"/>
        <v>3.1738665982993632</v>
      </c>
      <c r="P39" s="9"/>
    </row>
    <row r="40" spans="1:16" ht="15">
      <c r="A40" s="12"/>
      <c r="B40" s="25">
        <v>338</v>
      </c>
      <c r="C40" s="20" t="s">
        <v>42</v>
      </c>
      <c r="D40" s="46">
        <v>83314</v>
      </c>
      <c r="E40" s="46">
        <v>2076094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2159408</v>
      </c>
      <c r="O40" s="47">
        <f t="shared" si="7"/>
        <v>30.75685453431896</v>
      </c>
      <c r="P40" s="9"/>
    </row>
    <row r="41" spans="1:16" ht="15">
      <c r="A41" s="12"/>
      <c r="B41" s="25">
        <v>339</v>
      </c>
      <c r="C41" s="20" t="s">
        <v>43</v>
      </c>
      <c r="D41" s="46">
        <v>1414284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1414284</v>
      </c>
      <c r="O41" s="47">
        <f t="shared" si="7"/>
        <v>20.143913173524762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SUM(D43:D52)</f>
        <v>1257738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87042664</v>
      </c>
      <c r="J42" s="32">
        <f t="shared" si="8"/>
        <v>19160329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107460731</v>
      </c>
      <c r="O42" s="45">
        <f t="shared" si="7"/>
        <v>1530.5834152316654</v>
      </c>
      <c r="P42" s="10"/>
    </row>
    <row r="43" spans="1:16" ht="15">
      <c r="A43" s="12"/>
      <c r="B43" s="25">
        <v>341.2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19160329</v>
      </c>
      <c r="K43" s="46">
        <v>0</v>
      </c>
      <c r="L43" s="46">
        <v>0</v>
      </c>
      <c r="M43" s="46">
        <v>0</v>
      </c>
      <c r="N43" s="46">
        <f aca="true" t="shared" si="9" ref="N43:N52">SUM(D43:M43)</f>
        <v>19160329</v>
      </c>
      <c r="O43" s="47">
        <f t="shared" si="7"/>
        <v>272.90417182982236</v>
      </c>
      <c r="P43" s="9"/>
    </row>
    <row r="44" spans="1:16" ht="15">
      <c r="A44" s="12"/>
      <c r="B44" s="25">
        <v>341.3</v>
      </c>
      <c r="C44" s="20" t="s">
        <v>130</v>
      </c>
      <c r="D44" s="46">
        <v>8240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8240</v>
      </c>
      <c r="O44" s="47">
        <f t="shared" si="7"/>
        <v>0.11736387072882394</v>
      </c>
      <c r="P44" s="9"/>
    </row>
    <row r="45" spans="1:16" ht="15">
      <c r="A45" s="12"/>
      <c r="B45" s="25">
        <v>341.9</v>
      </c>
      <c r="C45" s="20" t="s">
        <v>117</v>
      </c>
      <c r="D45" s="46">
        <v>879374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879374</v>
      </c>
      <c r="O45" s="47">
        <f t="shared" si="7"/>
        <v>12.525089376005925</v>
      </c>
      <c r="P45" s="9"/>
    </row>
    <row r="46" spans="1:16" ht="15">
      <c r="A46" s="12"/>
      <c r="B46" s="25">
        <v>342.1</v>
      </c>
      <c r="C46" s="20" t="s">
        <v>52</v>
      </c>
      <c r="D46" s="46">
        <v>47005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47005</v>
      </c>
      <c r="O46" s="47">
        <f t="shared" si="7"/>
        <v>0.6695010611175205</v>
      </c>
      <c r="P46" s="9"/>
    </row>
    <row r="47" spans="1:16" ht="15">
      <c r="A47" s="12"/>
      <c r="B47" s="25">
        <v>343.1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60589385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60589385</v>
      </c>
      <c r="O47" s="47">
        <f t="shared" si="7"/>
        <v>862.9860131891922</v>
      </c>
      <c r="P47" s="9"/>
    </row>
    <row r="48" spans="1:16" ht="15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11673675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11673675</v>
      </c>
      <c r="O48" s="47">
        <f t="shared" si="7"/>
        <v>166.27034995513395</v>
      </c>
      <c r="P48" s="9"/>
    </row>
    <row r="49" spans="1:16" ht="15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13139628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13139628</v>
      </c>
      <c r="O49" s="47">
        <f t="shared" si="7"/>
        <v>187.15019441951887</v>
      </c>
      <c r="P49" s="9"/>
    </row>
    <row r="50" spans="1:16" ht="15">
      <c r="A50" s="12"/>
      <c r="B50" s="25">
        <v>343.7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1639976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1639976</v>
      </c>
      <c r="O50" s="47">
        <f t="shared" si="7"/>
        <v>23.358486803686137</v>
      </c>
      <c r="P50" s="9"/>
    </row>
    <row r="51" spans="1:16" ht="15">
      <c r="A51" s="12"/>
      <c r="B51" s="25">
        <v>347.2</v>
      </c>
      <c r="C51" s="20" t="s">
        <v>57</v>
      </c>
      <c r="D51" s="46">
        <v>207115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207115</v>
      </c>
      <c r="O51" s="47">
        <f t="shared" si="7"/>
        <v>2.9499779230582974</v>
      </c>
      <c r="P51" s="9"/>
    </row>
    <row r="52" spans="1:16" ht="15">
      <c r="A52" s="12"/>
      <c r="B52" s="25">
        <v>347.5</v>
      </c>
      <c r="C52" s="20" t="s">
        <v>58</v>
      </c>
      <c r="D52" s="46">
        <v>116004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116004</v>
      </c>
      <c r="O52" s="47">
        <f t="shared" si="7"/>
        <v>1.6522668034012733</v>
      </c>
      <c r="P52" s="9"/>
    </row>
    <row r="53" spans="1:16" ht="15.75">
      <c r="A53" s="29" t="s">
        <v>49</v>
      </c>
      <c r="B53" s="30"/>
      <c r="C53" s="31"/>
      <c r="D53" s="32">
        <f aca="true" t="shared" si="10" ref="D53:M53">SUM(D54:D55)</f>
        <v>722140</v>
      </c>
      <c r="E53" s="32">
        <f t="shared" si="10"/>
        <v>307006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1029146</v>
      </c>
      <c r="O53" s="45">
        <f t="shared" si="7"/>
        <v>14.658320158384253</v>
      </c>
      <c r="P53" s="10"/>
    </row>
    <row r="54" spans="1:16" ht="15">
      <c r="A54" s="13"/>
      <c r="B54" s="39">
        <v>354</v>
      </c>
      <c r="C54" s="21" t="s">
        <v>61</v>
      </c>
      <c r="D54" s="46">
        <v>722140</v>
      </c>
      <c r="E54" s="46">
        <v>7910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730050</v>
      </c>
      <c r="O54" s="47">
        <f t="shared" si="7"/>
        <v>10.398239541939068</v>
      </c>
      <c r="P54" s="9"/>
    </row>
    <row r="55" spans="1:16" ht="15">
      <c r="A55" s="13"/>
      <c r="B55" s="39">
        <v>355</v>
      </c>
      <c r="C55" s="21" t="s">
        <v>99</v>
      </c>
      <c r="D55" s="46">
        <v>0</v>
      </c>
      <c r="E55" s="46">
        <v>299096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299096</v>
      </c>
      <c r="O55" s="47">
        <f t="shared" si="7"/>
        <v>4.260080616445185</v>
      </c>
      <c r="P55" s="9"/>
    </row>
    <row r="56" spans="1:16" ht="15.75">
      <c r="A56" s="29" t="s">
        <v>3</v>
      </c>
      <c r="B56" s="30"/>
      <c r="C56" s="31"/>
      <c r="D56" s="32">
        <f aca="true" t="shared" si="11" ref="D56:M56">SUM(D57:D63)</f>
        <v>9799775</v>
      </c>
      <c r="E56" s="32">
        <f t="shared" si="11"/>
        <v>1450850</v>
      </c>
      <c r="F56" s="32">
        <f t="shared" si="11"/>
        <v>0</v>
      </c>
      <c r="G56" s="32">
        <f t="shared" si="11"/>
        <v>101590</v>
      </c>
      <c r="H56" s="32">
        <f t="shared" si="11"/>
        <v>0</v>
      </c>
      <c r="I56" s="32">
        <f t="shared" si="11"/>
        <v>4574808</v>
      </c>
      <c r="J56" s="32">
        <f t="shared" si="11"/>
        <v>64666</v>
      </c>
      <c r="K56" s="32">
        <f t="shared" si="11"/>
        <v>22321854</v>
      </c>
      <c r="L56" s="32">
        <f t="shared" si="11"/>
        <v>0</v>
      </c>
      <c r="M56" s="32">
        <f t="shared" si="11"/>
        <v>0</v>
      </c>
      <c r="N56" s="32">
        <f>SUM(D56:M56)</f>
        <v>38313543</v>
      </c>
      <c r="O56" s="45">
        <f t="shared" si="7"/>
        <v>545.7070033756356</v>
      </c>
      <c r="P56" s="10"/>
    </row>
    <row r="57" spans="1:16" ht="15">
      <c r="A57" s="12"/>
      <c r="B57" s="25">
        <v>361.1</v>
      </c>
      <c r="C57" s="20" t="s">
        <v>63</v>
      </c>
      <c r="D57" s="46">
        <v>241981</v>
      </c>
      <c r="E57" s="46">
        <v>61488</v>
      </c>
      <c r="F57" s="46">
        <v>0</v>
      </c>
      <c r="G57" s="46">
        <v>99515</v>
      </c>
      <c r="H57" s="46">
        <v>0</v>
      </c>
      <c r="I57" s="46">
        <v>218810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621794</v>
      </c>
      <c r="O57" s="47">
        <f t="shared" si="7"/>
        <v>8.856328960674558</v>
      </c>
      <c r="P57" s="9"/>
    </row>
    <row r="58" spans="1:16" ht="15">
      <c r="A58" s="12"/>
      <c r="B58" s="25">
        <v>361.3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13475424</v>
      </c>
      <c r="L58" s="46">
        <v>0</v>
      </c>
      <c r="M58" s="46">
        <v>0</v>
      </c>
      <c r="N58" s="46">
        <f aca="true" t="shared" si="12" ref="N58:N63">SUM(D58:M58)</f>
        <v>13475424</v>
      </c>
      <c r="O58" s="47">
        <f t="shared" si="7"/>
        <v>191.93300004272956</v>
      </c>
      <c r="P58" s="9"/>
    </row>
    <row r="59" spans="1:16" ht="15">
      <c r="A59" s="12"/>
      <c r="B59" s="25">
        <v>362</v>
      </c>
      <c r="C59" s="20" t="s">
        <v>65</v>
      </c>
      <c r="D59" s="46">
        <v>429169</v>
      </c>
      <c r="E59" s="46">
        <v>1291250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1720419</v>
      </c>
      <c r="O59" s="47">
        <f t="shared" si="7"/>
        <v>24.50425159167628</v>
      </c>
      <c r="P59" s="9"/>
    </row>
    <row r="60" spans="1:16" ht="15">
      <c r="A60" s="12"/>
      <c r="B60" s="25">
        <v>364</v>
      </c>
      <c r="C60" s="20" t="s">
        <v>131</v>
      </c>
      <c r="D60" s="46">
        <v>2319482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2319482</v>
      </c>
      <c r="O60" s="47">
        <f t="shared" si="7"/>
        <v>33.03681864148471</v>
      </c>
      <c r="P60" s="9"/>
    </row>
    <row r="61" spans="1:16" ht="15">
      <c r="A61" s="12"/>
      <c r="B61" s="25">
        <v>366</v>
      </c>
      <c r="C61" s="20" t="s">
        <v>66</v>
      </c>
      <c r="D61" s="46">
        <v>0</v>
      </c>
      <c r="E61" s="46">
        <v>14475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14475</v>
      </c>
      <c r="O61" s="47">
        <f t="shared" si="7"/>
        <v>0.2061701491261804</v>
      </c>
      <c r="P61" s="9"/>
    </row>
    <row r="62" spans="1:16" ht="15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8840634</v>
      </c>
      <c r="L62" s="46">
        <v>0</v>
      </c>
      <c r="M62" s="46">
        <v>0</v>
      </c>
      <c r="N62" s="46">
        <f t="shared" si="12"/>
        <v>8840634</v>
      </c>
      <c r="O62" s="47">
        <f t="shared" si="7"/>
        <v>125.9188138272871</v>
      </c>
      <c r="P62" s="9"/>
    </row>
    <row r="63" spans="1:16" ht="15">
      <c r="A63" s="12"/>
      <c r="B63" s="25">
        <v>369.9</v>
      </c>
      <c r="C63" s="20" t="s">
        <v>68</v>
      </c>
      <c r="D63" s="46">
        <v>6809143</v>
      </c>
      <c r="E63" s="46">
        <v>83637</v>
      </c>
      <c r="F63" s="46">
        <v>0</v>
      </c>
      <c r="G63" s="46">
        <v>2075</v>
      </c>
      <c r="H63" s="46">
        <v>0</v>
      </c>
      <c r="I63" s="46">
        <v>4355998</v>
      </c>
      <c r="J63" s="46">
        <v>64666</v>
      </c>
      <c r="K63" s="46">
        <v>5796</v>
      </c>
      <c r="L63" s="46">
        <v>0</v>
      </c>
      <c r="M63" s="46">
        <v>0</v>
      </c>
      <c r="N63" s="46">
        <f t="shared" si="12"/>
        <v>11321315</v>
      </c>
      <c r="O63" s="47">
        <f t="shared" si="7"/>
        <v>161.25162016265722</v>
      </c>
      <c r="P63" s="9"/>
    </row>
    <row r="64" spans="1:16" ht="15.75">
      <c r="A64" s="29" t="s">
        <v>50</v>
      </c>
      <c r="B64" s="30"/>
      <c r="C64" s="31"/>
      <c r="D64" s="32">
        <f aca="true" t="shared" si="13" ref="D64:M64">SUM(D65:D68)</f>
        <v>5540599</v>
      </c>
      <c r="E64" s="32">
        <f t="shared" si="13"/>
        <v>2988843</v>
      </c>
      <c r="F64" s="32">
        <f t="shared" si="13"/>
        <v>349000</v>
      </c>
      <c r="G64" s="32">
        <f t="shared" si="13"/>
        <v>4956031</v>
      </c>
      <c r="H64" s="32">
        <f t="shared" si="13"/>
        <v>0</v>
      </c>
      <c r="I64" s="32">
        <f t="shared" si="13"/>
        <v>1644626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aca="true" t="shared" si="14" ref="N64:N69">SUM(D64:M64)</f>
        <v>15479099</v>
      </c>
      <c r="O64" s="45">
        <f t="shared" si="7"/>
        <v>220.47172014983835</v>
      </c>
      <c r="P64" s="9"/>
    </row>
    <row r="65" spans="1:16" ht="15">
      <c r="A65" s="12"/>
      <c r="B65" s="25">
        <v>381</v>
      </c>
      <c r="C65" s="20" t="s">
        <v>69</v>
      </c>
      <c r="D65" s="46">
        <v>0</v>
      </c>
      <c r="E65" s="46">
        <v>2319482</v>
      </c>
      <c r="F65" s="46">
        <v>349000</v>
      </c>
      <c r="G65" s="46">
        <v>290392</v>
      </c>
      <c r="H65" s="46">
        <v>0</v>
      </c>
      <c r="I65" s="46">
        <v>1644626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4603500</v>
      </c>
      <c r="O65" s="47">
        <f t="shared" si="7"/>
        <v>65.56851685681323</v>
      </c>
      <c r="P65" s="9"/>
    </row>
    <row r="66" spans="1:16" ht="15">
      <c r="A66" s="12"/>
      <c r="B66" s="25">
        <v>382</v>
      </c>
      <c r="C66" s="20" t="s">
        <v>107</v>
      </c>
      <c r="D66" s="46">
        <v>5540599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5540599</v>
      </c>
      <c r="O66" s="47">
        <f t="shared" si="7"/>
        <v>78.91579427138971</v>
      </c>
      <c r="P66" s="9"/>
    </row>
    <row r="67" spans="1:16" ht="15">
      <c r="A67" s="12"/>
      <c r="B67" s="25">
        <v>383</v>
      </c>
      <c r="C67" s="20" t="s">
        <v>132</v>
      </c>
      <c r="D67" s="46">
        <v>0</v>
      </c>
      <c r="E67" s="46">
        <v>669361</v>
      </c>
      <c r="F67" s="46">
        <v>0</v>
      </c>
      <c r="G67" s="46">
        <v>95639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765000</v>
      </c>
      <c r="O67" s="47">
        <f t="shared" si="7"/>
        <v>10.896038969362902</v>
      </c>
      <c r="P67" s="9"/>
    </row>
    <row r="68" spans="1:16" ht="15.75" thickBot="1">
      <c r="A68" s="12"/>
      <c r="B68" s="25">
        <v>384</v>
      </c>
      <c r="C68" s="20" t="s">
        <v>133</v>
      </c>
      <c r="D68" s="46">
        <v>0</v>
      </c>
      <c r="E68" s="46">
        <v>0</v>
      </c>
      <c r="F68" s="46">
        <v>0</v>
      </c>
      <c r="G68" s="46">
        <v>4570000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4570000</v>
      </c>
      <c r="O68" s="47">
        <f t="shared" si="7"/>
        <v>65.0913700522725</v>
      </c>
      <c r="P68" s="9"/>
    </row>
    <row r="69" spans="1:119" ht="16.5" thickBot="1">
      <c r="A69" s="14" t="s">
        <v>59</v>
      </c>
      <c r="B69" s="23"/>
      <c r="C69" s="22"/>
      <c r="D69" s="15">
        <f aca="true" t="shared" si="15" ref="D69:M69">SUM(D5,D16,D28,D42,D53,D56,D64)</f>
        <v>49430401</v>
      </c>
      <c r="E69" s="15">
        <f t="shared" si="15"/>
        <v>12490818</v>
      </c>
      <c r="F69" s="15">
        <f t="shared" si="15"/>
        <v>1538885</v>
      </c>
      <c r="G69" s="15">
        <f t="shared" si="15"/>
        <v>7727413</v>
      </c>
      <c r="H69" s="15">
        <f t="shared" si="15"/>
        <v>0</v>
      </c>
      <c r="I69" s="15">
        <f t="shared" si="15"/>
        <v>93262098</v>
      </c>
      <c r="J69" s="15">
        <f t="shared" si="15"/>
        <v>19224995</v>
      </c>
      <c r="K69" s="15">
        <f t="shared" si="15"/>
        <v>22321854</v>
      </c>
      <c r="L69" s="15">
        <f t="shared" si="15"/>
        <v>0</v>
      </c>
      <c r="M69" s="15">
        <f t="shared" si="15"/>
        <v>0</v>
      </c>
      <c r="N69" s="15">
        <f t="shared" si="14"/>
        <v>205996464</v>
      </c>
      <c r="O69" s="38">
        <f>(N69/O$71)</f>
        <v>2934.04640430714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139</v>
      </c>
      <c r="M71" s="48"/>
      <c r="N71" s="48"/>
      <c r="O71" s="43">
        <v>70209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15451097</v>
      </c>
      <c r="E5" s="27">
        <f t="shared" si="0"/>
        <v>0</v>
      </c>
      <c r="F5" s="27">
        <f t="shared" si="0"/>
        <v>1886884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17337981</v>
      </c>
      <c r="O5" s="33">
        <f aca="true" t="shared" si="1" ref="O5:O36">(N5/O$70)</f>
        <v>249.34895661053025</v>
      </c>
      <c r="P5" s="6"/>
    </row>
    <row r="6" spans="1:16" ht="15">
      <c r="A6" s="12"/>
      <c r="B6" s="25">
        <v>311</v>
      </c>
      <c r="C6" s="20" t="s">
        <v>2</v>
      </c>
      <c r="D6" s="46">
        <v>9801706</v>
      </c>
      <c r="E6" s="46">
        <v>0</v>
      </c>
      <c r="F6" s="46">
        <v>1886884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11688590</v>
      </c>
      <c r="O6" s="47">
        <f t="shared" si="1"/>
        <v>168.10133317992896</v>
      </c>
      <c r="P6" s="9"/>
    </row>
    <row r="7" spans="1:16" ht="15">
      <c r="A7" s="12"/>
      <c r="B7" s="25">
        <v>312.41</v>
      </c>
      <c r="C7" s="20" t="s">
        <v>10</v>
      </c>
      <c r="D7" s="46">
        <v>858407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858407</v>
      </c>
      <c r="O7" s="47">
        <f t="shared" si="1"/>
        <v>12.345318050422101</v>
      </c>
      <c r="P7" s="9"/>
    </row>
    <row r="8" spans="1:16" ht="15">
      <c r="A8" s="12"/>
      <c r="B8" s="25">
        <v>312.42</v>
      </c>
      <c r="C8" s="20" t="s">
        <v>92</v>
      </c>
      <c r="D8" s="46">
        <v>329956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329956</v>
      </c>
      <c r="O8" s="47">
        <f t="shared" si="1"/>
        <v>4.745315174090001</v>
      </c>
      <c r="P8" s="9"/>
    </row>
    <row r="9" spans="1:16" ht="15">
      <c r="A9" s="12"/>
      <c r="B9" s="25">
        <v>312.51</v>
      </c>
      <c r="C9" s="20" t="s">
        <v>77</v>
      </c>
      <c r="D9" s="46">
        <v>346757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346757</v>
      </c>
      <c r="O9" s="47">
        <f t="shared" si="1"/>
        <v>4.986941452260078</v>
      </c>
      <c r="P9" s="9"/>
    </row>
    <row r="10" spans="1:16" ht="15">
      <c r="A10" s="12"/>
      <c r="B10" s="25">
        <v>312.52</v>
      </c>
      <c r="C10" s="20" t="s">
        <v>110</v>
      </c>
      <c r="D10" s="46">
        <v>528645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528645</v>
      </c>
      <c r="O10" s="47">
        <f t="shared" si="1"/>
        <v>7.602792918470366</v>
      </c>
      <c r="P10" s="9"/>
    </row>
    <row r="11" spans="1:16" ht="15">
      <c r="A11" s="12"/>
      <c r="B11" s="25">
        <v>314.1</v>
      </c>
      <c r="C11" s="20" t="s">
        <v>11</v>
      </c>
      <c r="D11" s="46">
        <v>1277138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1277138</v>
      </c>
      <c r="O11" s="47">
        <f t="shared" si="1"/>
        <v>18.3673651359786</v>
      </c>
      <c r="P11" s="9"/>
    </row>
    <row r="12" spans="1:16" ht="15">
      <c r="A12" s="12"/>
      <c r="B12" s="25">
        <v>314.3</v>
      </c>
      <c r="C12" s="20" t="s">
        <v>12</v>
      </c>
      <c r="D12" s="46">
        <v>125513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125513</v>
      </c>
      <c r="O12" s="47">
        <f t="shared" si="1"/>
        <v>1.8050853551551063</v>
      </c>
      <c r="P12" s="9"/>
    </row>
    <row r="13" spans="1:16" ht="15">
      <c r="A13" s="12"/>
      <c r="B13" s="25">
        <v>314.8</v>
      </c>
      <c r="C13" s="20" t="s">
        <v>13</v>
      </c>
      <c r="D13" s="46">
        <v>205776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205776</v>
      </c>
      <c r="O13" s="47">
        <f t="shared" si="1"/>
        <v>2.9594005723900882</v>
      </c>
      <c r="P13" s="9"/>
    </row>
    <row r="14" spans="1:16" ht="15">
      <c r="A14" s="12"/>
      <c r="B14" s="25">
        <v>315</v>
      </c>
      <c r="C14" s="20" t="s">
        <v>111</v>
      </c>
      <c r="D14" s="46">
        <v>1590006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1590006</v>
      </c>
      <c r="O14" s="47">
        <f t="shared" si="1"/>
        <v>22.86692649533315</v>
      </c>
      <c r="P14" s="9"/>
    </row>
    <row r="15" spans="1:16" ht="15">
      <c r="A15" s="12"/>
      <c r="B15" s="25">
        <v>316</v>
      </c>
      <c r="C15" s="20" t="s">
        <v>112</v>
      </c>
      <c r="D15" s="46">
        <v>387193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387193</v>
      </c>
      <c r="O15" s="47">
        <f t="shared" si="1"/>
        <v>5.568478276501805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SUM(D17:D26)</f>
        <v>5714421</v>
      </c>
      <c r="E16" s="32">
        <f t="shared" si="3"/>
        <v>2066260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7780681</v>
      </c>
      <c r="O16" s="45">
        <f t="shared" si="1"/>
        <v>111.89911265154674</v>
      </c>
      <c r="P16" s="10"/>
    </row>
    <row r="17" spans="1:16" ht="15">
      <c r="A17" s="12"/>
      <c r="B17" s="25">
        <v>322</v>
      </c>
      <c r="C17" s="20" t="s">
        <v>0</v>
      </c>
      <c r="D17" s="46">
        <v>2051598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2051598</v>
      </c>
      <c r="O17" s="47">
        <f t="shared" si="1"/>
        <v>29.505385931859692</v>
      </c>
      <c r="P17" s="9"/>
    </row>
    <row r="18" spans="1:16" ht="15">
      <c r="A18" s="12"/>
      <c r="B18" s="25">
        <v>323.1</v>
      </c>
      <c r="C18" s="20" t="s">
        <v>17</v>
      </c>
      <c r="D18" s="46">
        <v>2296795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2296795</v>
      </c>
      <c r="O18" s="47">
        <f t="shared" si="1"/>
        <v>33.03172594307739</v>
      </c>
      <c r="P18" s="9"/>
    </row>
    <row r="19" spans="1:16" ht="15">
      <c r="A19" s="12"/>
      <c r="B19" s="25">
        <v>323.3</v>
      </c>
      <c r="C19" s="20" t="s">
        <v>18</v>
      </c>
      <c r="D19" s="46">
        <v>264414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264414</v>
      </c>
      <c r="O19" s="47">
        <f t="shared" si="1"/>
        <v>3.80271238117153</v>
      </c>
      <c r="P19" s="9"/>
    </row>
    <row r="20" spans="1:16" ht="15">
      <c r="A20" s="12"/>
      <c r="B20" s="25">
        <v>323.6</v>
      </c>
      <c r="C20" s="20" t="s">
        <v>19</v>
      </c>
      <c r="D20" s="46">
        <v>496732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496732</v>
      </c>
      <c r="O20" s="47">
        <f t="shared" si="1"/>
        <v>7.143830986725727</v>
      </c>
      <c r="P20" s="9"/>
    </row>
    <row r="21" spans="1:16" ht="15">
      <c r="A21" s="12"/>
      <c r="B21" s="25">
        <v>323.7</v>
      </c>
      <c r="C21" s="20" t="s">
        <v>20</v>
      </c>
      <c r="D21" s="46">
        <v>604882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604882</v>
      </c>
      <c r="O21" s="47">
        <f t="shared" si="1"/>
        <v>8.69920757050609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366903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366903</v>
      </c>
      <c r="O22" s="47">
        <f t="shared" si="1"/>
        <v>5.276674384824472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67670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67670</v>
      </c>
      <c r="O23" s="47">
        <f t="shared" si="1"/>
        <v>0.9732069664763494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78040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78040</v>
      </c>
      <c r="O24" s="47">
        <f t="shared" si="1"/>
        <v>1.1223447859289835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17808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17808</v>
      </c>
      <c r="O25" s="47">
        <f t="shared" si="1"/>
        <v>0.25610861030014526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1535839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1535839</v>
      </c>
      <c r="O26" s="47">
        <f t="shared" si="1"/>
        <v>22.08791509067637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SUM(D28:D40)</f>
        <v>8603086</v>
      </c>
      <c r="E27" s="32">
        <f t="shared" si="5"/>
        <v>5652631</v>
      </c>
      <c r="F27" s="32">
        <f t="shared" si="5"/>
        <v>0</v>
      </c>
      <c r="G27" s="32">
        <f t="shared" si="5"/>
        <v>2519902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41">SUM(D27:M27)</f>
        <v>16775619</v>
      </c>
      <c r="O27" s="45">
        <f t="shared" si="1"/>
        <v>241.26125724476148</v>
      </c>
      <c r="P27" s="10"/>
    </row>
    <row r="28" spans="1:16" ht="15">
      <c r="A28" s="12"/>
      <c r="B28" s="25">
        <v>331.2</v>
      </c>
      <c r="C28" s="20" t="s">
        <v>29</v>
      </c>
      <c r="D28" s="46">
        <v>0</v>
      </c>
      <c r="E28" s="46">
        <v>560674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560674</v>
      </c>
      <c r="O28" s="47">
        <f t="shared" si="1"/>
        <v>8.063423122833763</v>
      </c>
      <c r="P28" s="9"/>
    </row>
    <row r="29" spans="1:16" ht="15">
      <c r="A29" s="12"/>
      <c r="B29" s="25">
        <v>331.35</v>
      </c>
      <c r="C29" s="20" t="s">
        <v>33</v>
      </c>
      <c r="D29" s="46">
        <v>0</v>
      </c>
      <c r="E29" s="46">
        <v>21827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21827</v>
      </c>
      <c r="O29" s="47">
        <f t="shared" si="1"/>
        <v>0.3139085038758575</v>
      </c>
      <c r="P29" s="9"/>
    </row>
    <row r="30" spans="1:16" ht="15">
      <c r="A30" s="12"/>
      <c r="B30" s="25">
        <v>331.7</v>
      </c>
      <c r="C30" s="20" t="s">
        <v>31</v>
      </c>
      <c r="D30" s="46">
        <v>0</v>
      </c>
      <c r="E30" s="46">
        <v>460777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460777</v>
      </c>
      <c r="O30" s="47">
        <f t="shared" si="1"/>
        <v>6.626738383213726</v>
      </c>
      <c r="P30" s="9"/>
    </row>
    <row r="31" spans="1:16" ht="15">
      <c r="A31" s="12"/>
      <c r="B31" s="25">
        <v>331.9</v>
      </c>
      <c r="C31" s="20" t="s">
        <v>32</v>
      </c>
      <c r="D31" s="46">
        <v>0</v>
      </c>
      <c r="E31" s="46">
        <v>912840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912840</v>
      </c>
      <c r="O31" s="47">
        <f t="shared" si="1"/>
        <v>13.128154976773619</v>
      </c>
      <c r="P31" s="9"/>
    </row>
    <row r="32" spans="1:16" ht="15">
      <c r="A32" s="12"/>
      <c r="B32" s="25">
        <v>335.12</v>
      </c>
      <c r="C32" s="20" t="s">
        <v>113</v>
      </c>
      <c r="D32" s="46">
        <v>2402480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2402480</v>
      </c>
      <c r="O32" s="47">
        <f t="shared" si="1"/>
        <v>34.55165173370917</v>
      </c>
      <c r="P32" s="9"/>
    </row>
    <row r="33" spans="1:16" ht="15">
      <c r="A33" s="12"/>
      <c r="B33" s="25">
        <v>335.14</v>
      </c>
      <c r="C33" s="20" t="s">
        <v>114</v>
      </c>
      <c r="D33" s="46">
        <v>38659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38659</v>
      </c>
      <c r="O33" s="47">
        <f t="shared" si="1"/>
        <v>0.5559806135216372</v>
      </c>
      <c r="P33" s="9"/>
    </row>
    <row r="34" spans="1:16" ht="15">
      <c r="A34" s="12"/>
      <c r="B34" s="25">
        <v>335.15</v>
      </c>
      <c r="C34" s="20" t="s">
        <v>136</v>
      </c>
      <c r="D34" s="46">
        <v>28863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28863</v>
      </c>
      <c r="O34" s="47">
        <f t="shared" si="1"/>
        <v>0.4150978671997469</v>
      </c>
      <c r="P34" s="9"/>
    </row>
    <row r="35" spans="1:16" ht="15">
      <c r="A35" s="12"/>
      <c r="B35" s="25">
        <v>335.18</v>
      </c>
      <c r="C35" s="20" t="s">
        <v>115</v>
      </c>
      <c r="D35" s="46">
        <v>4853152</v>
      </c>
      <c r="E35" s="46">
        <v>0</v>
      </c>
      <c r="F35" s="46">
        <v>0</v>
      </c>
      <c r="G35" s="46">
        <v>2519902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7373054</v>
      </c>
      <c r="O35" s="47">
        <f t="shared" si="1"/>
        <v>106.03675952425468</v>
      </c>
      <c r="P35" s="9"/>
    </row>
    <row r="36" spans="1:16" ht="15">
      <c r="A36" s="12"/>
      <c r="B36" s="25">
        <v>337.3</v>
      </c>
      <c r="C36" s="20" t="s">
        <v>39</v>
      </c>
      <c r="D36" s="46">
        <v>0</v>
      </c>
      <c r="E36" s="46">
        <v>1335455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1335455</v>
      </c>
      <c r="O36" s="47">
        <f t="shared" si="1"/>
        <v>19.20606043173745</v>
      </c>
      <c r="P36" s="9"/>
    </row>
    <row r="37" spans="1:16" ht="15">
      <c r="A37" s="12"/>
      <c r="B37" s="25">
        <v>337.4</v>
      </c>
      <c r="C37" s="20" t="s">
        <v>106</v>
      </c>
      <c r="D37" s="46">
        <v>0</v>
      </c>
      <c r="E37" s="46">
        <v>131574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131574</v>
      </c>
      <c r="O37" s="47">
        <f aca="true" t="shared" si="7" ref="O37:O68">(N37/O$70)</f>
        <v>1.8922525994851365</v>
      </c>
      <c r="P37" s="9"/>
    </row>
    <row r="38" spans="1:16" ht="15">
      <c r="A38" s="12"/>
      <c r="B38" s="25">
        <v>337.6</v>
      </c>
      <c r="C38" s="20" t="s">
        <v>40</v>
      </c>
      <c r="D38" s="46">
        <v>0</v>
      </c>
      <c r="E38" s="46">
        <v>410962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410962</v>
      </c>
      <c r="O38" s="47">
        <f t="shared" si="7"/>
        <v>5.910315965081328</v>
      </c>
      <c r="P38" s="9"/>
    </row>
    <row r="39" spans="1:16" ht="15">
      <c r="A39" s="12"/>
      <c r="B39" s="25">
        <v>338</v>
      </c>
      <c r="C39" s="20" t="s">
        <v>42</v>
      </c>
      <c r="D39" s="46">
        <v>86089</v>
      </c>
      <c r="E39" s="46">
        <v>1818522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1904611</v>
      </c>
      <c r="O39" s="47">
        <f t="shared" si="7"/>
        <v>27.391468798987532</v>
      </c>
      <c r="P39" s="9"/>
    </row>
    <row r="40" spans="1:16" ht="15">
      <c r="A40" s="12"/>
      <c r="B40" s="25">
        <v>339</v>
      </c>
      <c r="C40" s="20" t="s">
        <v>43</v>
      </c>
      <c r="D40" s="46">
        <v>1193843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1193843</v>
      </c>
      <c r="O40" s="47">
        <f t="shared" si="7"/>
        <v>17.169444724087843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SUM(D42:D51)</f>
        <v>1395902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87488192</v>
      </c>
      <c r="J41" s="32">
        <f t="shared" si="8"/>
        <v>19090480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107974574</v>
      </c>
      <c r="O41" s="45">
        <f t="shared" si="7"/>
        <v>1552.8536666043462</v>
      </c>
      <c r="P41" s="10"/>
    </row>
    <row r="42" spans="1:16" ht="15">
      <c r="A42" s="12"/>
      <c r="B42" s="25">
        <v>341.2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19090480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19090480</v>
      </c>
      <c r="O42" s="47">
        <f t="shared" si="7"/>
        <v>274.5528022665497</v>
      </c>
      <c r="P42" s="9"/>
    </row>
    <row r="43" spans="1:16" ht="15">
      <c r="A43" s="12"/>
      <c r="B43" s="25">
        <v>341.3</v>
      </c>
      <c r="C43" s="20" t="s">
        <v>130</v>
      </c>
      <c r="D43" s="46">
        <v>3948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3948</v>
      </c>
      <c r="O43" s="47">
        <f t="shared" si="7"/>
        <v>0.05677879567974918</v>
      </c>
      <c r="P43" s="9"/>
    </row>
    <row r="44" spans="1:16" ht="15">
      <c r="A44" s="12"/>
      <c r="B44" s="25">
        <v>341.9</v>
      </c>
      <c r="C44" s="20" t="s">
        <v>117</v>
      </c>
      <c r="D44" s="46">
        <v>1031822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1031822</v>
      </c>
      <c r="O44" s="47">
        <f t="shared" si="7"/>
        <v>14.83931370716063</v>
      </c>
      <c r="P44" s="9"/>
    </row>
    <row r="45" spans="1:16" ht="15">
      <c r="A45" s="12"/>
      <c r="B45" s="25">
        <v>342.1</v>
      </c>
      <c r="C45" s="20" t="s">
        <v>52</v>
      </c>
      <c r="D45" s="46">
        <v>42372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42372</v>
      </c>
      <c r="O45" s="47">
        <f t="shared" si="7"/>
        <v>0.6093797189823537</v>
      </c>
      <c r="P45" s="9"/>
    </row>
    <row r="46" spans="1:16" ht="15">
      <c r="A46" s="12"/>
      <c r="B46" s="25">
        <v>343.1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61234156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61234156</v>
      </c>
      <c r="O46" s="47">
        <f t="shared" si="7"/>
        <v>880.6488429954122</v>
      </c>
      <c r="P46" s="9"/>
    </row>
    <row r="47" spans="1:16" ht="15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12869453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12869453</v>
      </c>
      <c r="O47" s="47">
        <f t="shared" si="7"/>
        <v>185.08410395064215</v>
      </c>
      <c r="P47" s="9"/>
    </row>
    <row r="48" spans="1:16" ht="15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11690965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11690965</v>
      </c>
      <c r="O48" s="47">
        <f t="shared" si="7"/>
        <v>168.13548962363194</v>
      </c>
      <c r="P48" s="9"/>
    </row>
    <row r="49" spans="1:16" ht="15">
      <c r="A49" s="12"/>
      <c r="B49" s="25">
        <v>343.7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1693618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1693618</v>
      </c>
      <c r="O49" s="47">
        <f t="shared" si="7"/>
        <v>24.357039103734916</v>
      </c>
      <c r="P49" s="9"/>
    </row>
    <row r="50" spans="1:16" ht="15">
      <c r="A50" s="12"/>
      <c r="B50" s="25">
        <v>347.2</v>
      </c>
      <c r="C50" s="20" t="s">
        <v>57</v>
      </c>
      <c r="D50" s="46">
        <v>206185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206185</v>
      </c>
      <c r="O50" s="47">
        <f t="shared" si="7"/>
        <v>2.9652826715372558</v>
      </c>
      <c r="P50" s="9"/>
    </row>
    <row r="51" spans="1:16" ht="15">
      <c r="A51" s="12"/>
      <c r="B51" s="25">
        <v>347.5</v>
      </c>
      <c r="C51" s="20" t="s">
        <v>58</v>
      </c>
      <c r="D51" s="46">
        <v>111575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111575</v>
      </c>
      <c r="O51" s="47">
        <f t="shared" si="7"/>
        <v>1.6046337710152014</v>
      </c>
      <c r="P51" s="9"/>
    </row>
    <row r="52" spans="1:16" ht="15.75">
      <c r="A52" s="29" t="s">
        <v>49</v>
      </c>
      <c r="B52" s="30"/>
      <c r="C52" s="31"/>
      <c r="D52" s="32">
        <f aca="true" t="shared" si="10" ref="D52:M52">SUM(D53:D54)</f>
        <v>720661</v>
      </c>
      <c r="E52" s="32">
        <f t="shared" si="10"/>
        <v>223004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8">SUM(D52:M52)</f>
        <v>943665</v>
      </c>
      <c r="O52" s="45">
        <f t="shared" si="7"/>
        <v>13.57146966188716</v>
      </c>
      <c r="P52" s="10"/>
    </row>
    <row r="53" spans="1:16" ht="15">
      <c r="A53" s="13"/>
      <c r="B53" s="39">
        <v>354</v>
      </c>
      <c r="C53" s="21" t="s">
        <v>61</v>
      </c>
      <c r="D53" s="46">
        <v>720661</v>
      </c>
      <c r="E53" s="46">
        <v>7618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728279</v>
      </c>
      <c r="O53" s="47">
        <f t="shared" si="7"/>
        <v>10.473861332029395</v>
      </c>
      <c r="P53" s="9"/>
    </row>
    <row r="54" spans="1:16" ht="15">
      <c r="A54" s="13"/>
      <c r="B54" s="39">
        <v>355</v>
      </c>
      <c r="C54" s="21" t="s">
        <v>99</v>
      </c>
      <c r="D54" s="46">
        <v>0</v>
      </c>
      <c r="E54" s="46">
        <v>215386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215386</v>
      </c>
      <c r="O54" s="47">
        <f t="shared" si="7"/>
        <v>3.0976083298577652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SUM(D56:D61)</f>
        <v>7325093</v>
      </c>
      <c r="E55" s="32">
        <f t="shared" si="12"/>
        <v>2483038</v>
      </c>
      <c r="F55" s="32">
        <f t="shared" si="12"/>
        <v>0</v>
      </c>
      <c r="G55" s="32">
        <f t="shared" si="12"/>
        <v>228109</v>
      </c>
      <c r="H55" s="32">
        <f t="shared" si="12"/>
        <v>0</v>
      </c>
      <c r="I55" s="32">
        <f t="shared" si="12"/>
        <v>2538618</v>
      </c>
      <c r="J55" s="32">
        <f t="shared" si="12"/>
        <v>66916</v>
      </c>
      <c r="K55" s="32">
        <f t="shared" si="12"/>
        <v>11978713</v>
      </c>
      <c r="L55" s="32">
        <f t="shared" si="12"/>
        <v>0</v>
      </c>
      <c r="M55" s="32">
        <f t="shared" si="12"/>
        <v>0</v>
      </c>
      <c r="N55" s="32">
        <f t="shared" si="11"/>
        <v>24620487</v>
      </c>
      <c r="O55" s="45">
        <f t="shared" si="7"/>
        <v>354.08348553924037</v>
      </c>
      <c r="P55" s="10"/>
    </row>
    <row r="56" spans="1:16" ht="15">
      <c r="A56" s="12"/>
      <c r="B56" s="25">
        <v>361.1</v>
      </c>
      <c r="C56" s="20" t="s">
        <v>63</v>
      </c>
      <c r="D56" s="46">
        <v>438327</v>
      </c>
      <c r="E56" s="46">
        <v>217166</v>
      </c>
      <c r="F56" s="46">
        <v>0</v>
      </c>
      <c r="G56" s="46">
        <v>228109</v>
      </c>
      <c r="H56" s="46">
        <v>0</v>
      </c>
      <c r="I56" s="46">
        <v>470857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1354459</v>
      </c>
      <c r="O56" s="47">
        <f t="shared" si="7"/>
        <v>19.479369508003394</v>
      </c>
      <c r="P56" s="9"/>
    </row>
    <row r="57" spans="1:16" ht="15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2870040</v>
      </c>
      <c r="L57" s="46">
        <v>0</v>
      </c>
      <c r="M57" s="46">
        <v>0</v>
      </c>
      <c r="N57" s="46">
        <f t="shared" si="11"/>
        <v>2870040</v>
      </c>
      <c r="O57" s="47">
        <f t="shared" si="7"/>
        <v>41.27594092013864</v>
      </c>
      <c r="P57" s="9"/>
    </row>
    <row r="58" spans="1:16" ht="15">
      <c r="A58" s="12"/>
      <c r="B58" s="25">
        <v>362</v>
      </c>
      <c r="C58" s="20" t="s">
        <v>65</v>
      </c>
      <c r="D58" s="46">
        <v>400879</v>
      </c>
      <c r="E58" s="46">
        <v>2165000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2565879</v>
      </c>
      <c r="O58" s="47">
        <f t="shared" si="7"/>
        <v>36.901600678814376</v>
      </c>
      <c r="P58" s="9"/>
    </row>
    <row r="59" spans="1:16" ht="15">
      <c r="A59" s="12"/>
      <c r="B59" s="25">
        <v>366</v>
      </c>
      <c r="C59" s="20" t="s">
        <v>66</v>
      </c>
      <c r="D59" s="46">
        <v>0</v>
      </c>
      <c r="E59" s="46">
        <v>26302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26302</v>
      </c>
      <c r="O59" s="47">
        <f t="shared" si="7"/>
        <v>0.37826643464254384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9040858</v>
      </c>
      <c r="L60" s="46">
        <v>0</v>
      </c>
      <c r="M60" s="46">
        <v>0</v>
      </c>
      <c r="N60" s="46">
        <f t="shared" si="11"/>
        <v>9040858</v>
      </c>
      <c r="O60" s="47">
        <f t="shared" si="7"/>
        <v>130.02255044367422</v>
      </c>
      <c r="P60" s="9"/>
    </row>
    <row r="61" spans="1:16" ht="15">
      <c r="A61" s="12"/>
      <c r="B61" s="25">
        <v>369.9</v>
      </c>
      <c r="C61" s="20" t="s">
        <v>68</v>
      </c>
      <c r="D61" s="46">
        <v>6485887</v>
      </c>
      <c r="E61" s="46">
        <v>74570</v>
      </c>
      <c r="F61" s="46">
        <v>0</v>
      </c>
      <c r="G61" s="46">
        <v>0</v>
      </c>
      <c r="H61" s="46">
        <v>0</v>
      </c>
      <c r="I61" s="46">
        <v>2067761</v>
      </c>
      <c r="J61" s="46">
        <v>66916</v>
      </c>
      <c r="K61" s="46">
        <v>67815</v>
      </c>
      <c r="L61" s="46">
        <v>0</v>
      </c>
      <c r="M61" s="46">
        <v>0</v>
      </c>
      <c r="N61" s="46">
        <f t="shared" si="11"/>
        <v>8762949</v>
      </c>
      <c r="O61" s="47">
        <f t="shared" si="7"/>
        <v>126.02575755396718</v>
      </c>
      <c r="P61" s="9"/>
    </row>
    <row r="62" spans="1:16" ht="15.75">
      <c r="A62" s="29" t="s">
        <v>50</v>
      </c>
      <c r="B62" s="30"/>
      <c r="C62" s="31"/>
      <c r="D62" s="32">
        <f aca="true" t="shared" si="13" ref="D62:M62">SUM(D63:D67)</f>
        <v>5553381</v>
      </c>
      <c r="E62" s="32">
        <f t="shared" si="13"/>
        <v>807346</v>
      </c>
      <c r="F62" s="32">
        <f t="shared" si="13"/>
        <v>363000</v>
      </c>
      <c r="G62" s="32">
        <f t="shared" si="13"/>
        <v>7367392</v>
      </c>
      <c r="H62" s="32">
        <f t="shared" si="13"/>
        <v>0</v>
      </c>
      <c r="I62" s="32">
        <f t="shared" si="13"/>
        <v>1167725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15258844</v>
      </c>
      <c r="O62" s="45">
        <f t="shared" si="7"/>
        <v>219.44751412998144</v>
      </c>
      <c r="P62" s="9"/>
    </row>
    <row r="63" spans="1:16" ht="15">
      <c r="A63" s="12"/>
      <c r="B63" s="25">
        <v>381</v>
      </c>
      <c r="C63" s="20" t="s">
        <v>69</v>
      </c>
      <c r="D63" s="46">
        <v>0</v>
      </c>
      <c r="E63" s="46">
        <v>0</v>
      </c>
      <c r="F63" s="46">
        <v>363000</v>
      </c>
      <c r="G63" s="46">
        <v>1490392</v>
      </c>
      <c r="H63" s="46">
        <v>0</v>
      </c>
      <c r="I63" s="46">
        <v>1167725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3021117</v>
      </c>
      <c r="O63" s="47">
        <f t="shared" si="7"/>
        <v>43.448679044482475</v>
      </c>
      <c r="P63" s="9"/>
    </row>
    <row r="64" spans="1:16" ht="15">
      <c r="A64" s="12"/>
      <c r="B64" s="25">
        <v>382</v>
      </c>
      <c r="C64" s="20" t="s">
        <v>107</v>
      </c>
      <c r="D64" s="46">
        <v>5553381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5553381</v>
      </c>
      <c r="O64" s="47">
        <f t="shared" si="7"/>
        <v>79.86684020537011</v>
      </c>
      <c r="P64" s="9"/>
    </row>
    <row r="65" spans="1:16" ht="15">
      <c r="A65" s="12"/>
      <c r="B65" s="25">
        <v>383</v>
      </c>
      <c r="C65" s="20" t="s">
        <v>132</v>
      </c>
      <c r="D65" s="46">
        <v>0</v>
      </c>
      <c r="E65" s="46">
        <v>0</v>
      </c>
      <c r="F65" s="46">
        <v>0</v>
      </c>
      <c r="G65" s="46">
        <v>447000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447000</v>
      </c>
      <c r="O65" s="47">
        <f t="shared" si="7"/>
        <v>6.428602246415371</v>
      </c>
      <c r="P65" s="9"/>
    </row>
    <row r="66" spans="1:16" ht="15">
      <c r="A66" s="12"/>
      <c r="B66" s="25">
        <v>384</v>
      </c>
      <c r="C66" s="20" t="s">
        <v>133</v>
      </c>
      <c r="D66" s="46">
        <v>0</v>
      </c>
      <c r="E66" s="46">
        <v>0</v>
      </c>
      <c r="F66" s="46">
        <v>0</v>
      </c>
      <c r="G66" s="46">
        <v>5430000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5430000</v>
      </c>
      <c r="O66" s="47">
        <f t="shared" si="7"/>
        <v>78.09241655041491</v>
      </c>
      <c r="P66" s="9"/>
    </row>
    <row r="67" spans="1:16" ht="15.75" thickBot="1">
      <c r="A67" s="12"/>
      <c r="B67" s="25">
        <v>389.7</v>
      </c>
      <c r="C67" s="20" t="s">
        <v>118</v>
      </c>
      <c r="D67" s="46">
        <v>0</v>
      </c>
      <c r="E67" s="46">
        <v>807346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807346</v>
      </c>
      <c r="O67" s="47">
        <f t="shared" si="7"/>
        <v>11.610976083298578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4" ref="D68:M68">SUM(D5,D16,D27,D41,D52,D55,D62)</f>
        <v>44763641</v>
      </c>
      <c r="E68" s="15">
        <f t="shared" si="14"/>
        <v>11232279</v>
      </c>
      <c r="F68" s="15">
        <f t="shared" si="14"/>
        <v>2249884</v>
      </c>
      <c r="G68" s="15">
        <f t="shared" si="14"/>
        <v>10115403</v>
      </c>
      <c r="H68" s="15">
        <f t="shared" si="14"/>
        <v>0</v>
      </c>
      <c r="I68" s="15">
        <f t="shared" si="14"/>
        <v>91194535</v>
      </c>
      <c r="J68" s="15">
        <f t="shared" si="14"/>
        <v>19157396</v>
      </c>
      <c r="K68" s="15">
        <f t="shared" si="14"/>
        <v>11978713</v>
      </c>
      <c r="L68" s="15">
        <f t="shared" si="14"/>
        <v>0</v>
      </c>
      <c r="M68" s="15">
        <f t="shared" si="14"/>
        <v>0</v>
      </c>
      <c r="N68" s="15">
        <f t="shared" si="11"/>
        <v>190691851</v>
      </c>
      <c r="O68" s="38">
        <f t="shared" si="7"/>
        <v>2742.4654624422938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137</v>
      </c>
      <c r="M70" s="48"/>
      <c r="N70" s="48"/>
      <c r="O70" s="43">
        <v>69533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14979279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14979279</v>
      </c>
      <c r="O5" s="33">
        <f aca="true" t="shared" si="1" ref="O5:O36">(N5/O$70)</f>
        <v>224.96138827981858</v>
      </c>
      <c r="P5" s="6"/>
    </row>
    <row r="6" spans="1:16" ht="15">
      <c r="A6" s="12"/>
      <c r="B6" s="25">
        <v>311</v>
      </c>
      <c r="C6" s="20" t="s">
        <v>2</v>
      </c>
      <c r="D6" s="46">
        <v>9266212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9266212</v>
      </c>
      <c r="O6" s="47">
        <f t="shared" si="1"/>
        <v>139.16156549424804</v>
      </c>
      <c r="P6" s="9"/>
    </row>
    <row r="7" spans="1:16" ht="15">
      <c r="A7" s="12"/>
      <c r="B7" s="25">
        <v>312.41</v>
      </c>
      <c r="C7" s="20" t="s">
        <v>10</v>
      </c>
      <c r="D7" s="46">
        <v>808944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808944</v>
      </c>
      <c r="O7" s="47">
        <f t="shared" si="1"/>
        <v>12.148860120746102</v>
      </c>
      <c r="P7" s="9"/>
    </row>
    <row r="8" spans="1:16" ht="15">
      <c r="A8" s="12"/>
      <c r="B8" s="25">
        <v>312.42</v>
      </c>
      <c r="C8" s="20" t="s">
        <v>92</v>
      </c>
      <c r="D8" s="46">
        <v>314843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314843</v>
      </c>
      <c r="O8" s="47">
        <f t="shared" si="1"/>
        <v>4.728366323251134</v>
      </c>
      <c r="P8" s="9"/>
    </row>
    <row r="9" spans="1:16" ht="15">
      <c r="A9" s="12"/>
      <c r="B9" s="25">
        <v>312.51</v>
      </c>
      <c r="C9" s="20" t="s">
        <v>77</v>
      </c>
      <c r="D9" s="46">
        <v>254593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254593</v>
      </c>
      <c r="O9" s="47">
        <f t="shared" si="1"/>
        <v>3.823521460967771</v>
      </c>
      <c r="P9" s="9"/>
    </row>
    <row r="10" spans="1:16" ht="15">
      <c r="A10" s="12"/>
      <c r="B10" s="25">
        <v>312.52</v>
      </c>
      <c r="C10" s="20" t="s">
        <v>110</v>
      </c>
      <c r="D10" s="46">
        <v>461638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461638</v>
      </c>
      <c r="O10" s="47">
        <f t="shared" si="1"/>
        <v>6.9329588802450965</v>
      </c>
      <c r="P10" s="9"/>
    </row>
    <row r="11" spans="1:16" ht="15">
      <c r="A11" s="12"/>
      <c r="B11" s="25">
        <v>314.1</v>
      </c>
      <c r="C11" s="20" t="s">
        <v>11</v>
      </c>
      <c r="D11" s="46">
        <v>1247656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1247656</v>
      </c>
      <c r="O11" s="47">
        <f t="shared" si="1"/>
        <v>18.737512389991892</v>
      </c>
      <c r="P11" s="9"/>
    </row>
    <row r="12" spans="1:16" ht="15">
      <c r="A12" s="12"/>
      <c r="B12" s="25">
        <v>314.3</v>
      </c>
      <c r="C12" s="20" t="s">
        <v>12</v>
      </c>
      <c r="D12" s="46">
        <v>121974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121974</v>
      </c>
      <c r="O12" s="47">
        <f t="shared" si="1"/>
        <v>1.8318265100771933</v>
      </c>
      <c r="P12" s="9"/>
    </row>
    <row r="13" spans="1:16" ht="15">
      <c r="A13" s="12"/>
      <c r="B13" s="25">
        <v>314.8</v>
      </c>
      <c r="C13" s="20" t="s">
        <v>13</v>
      </c>
      <c r="D13" s="46">
        <v>224314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224314</v>
      </c>
      <c r="O13" s="47">
        <f t="shared" si="1"/>
        <v>3.3687862313399215</v>
      </c>
      <c r="P13" s="9"/>
    </row>
    <row r="14" spans="1:16" ht="15">
      <c r="A14" s="12"/>
      <c r="B14" s="25">
        <v>315</v>
      </c>
      <c r="C14" s="20" t="s">
        <v>111</v>
      </c>
      <c r="D14" s="46">
        <v>1902060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1902060</v>
      </c>
      <c r="O14" s="47">
        <f t="shared" si="1"/>
        <v>28.565464211696153</v>
      </c>
      <c r="P14" s="9"/>
    </row>
    <row r="15" spans="1:16" ht="15">
      <c r="A15" s="12"/>
      <c r="B15" s="25">
        <v>316</v>
      </c>
      <c r="C15" s="20" t="s">
        <v>112</v>
      </c>
      <c r="D15" s="46">
        <v>377045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377045</v>
      </c>
      <c r="O15" s="47">
        <f t="shared" si="1"/>
        <v>5.662526657255279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SUM(D17:D26)</f>
        <v>5298665</v>
      </c>
      <c r="E16" s="32">
        <f t="shared" si="3"/>
        <v>1592977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6891642</v>
      </c>
      <c r="O16" s="45">
        <f t="shared" si="1"/>
        <v>103.4998648364521</v>
      </c>
      <c r="P16" s="10"/>
    </row>
    <row r="17" spans="1:16" ht="15">
      <c r="A17" s="12"/>
      <c r="B17" s="25">
        <v>322</v>
      </c>
      <c r="C17" s="20" t="s">
        <v>0</v>
      </c>
      <c r="D17" s="46">
        <v>1782657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1782657</v>
      </c>
      <c r="O17" s="47">
        <f t="shared" si="1"/>
        <v>26.772249421800378</v>
      </c>
      <c r="P17" s="9"/>
    </row>
    <row r="18" spans="1:16" ht="15">
      <c r="A18" s="12"/>
      <c r="B18" s="25">
        <v>323.1</v>
      </c>
      <c r="C18" s="20" t="s">
        <v>17</v>
      </c>
      <c r="D18" s="46">
        <v>2228348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2228348</v>
      </c>
      <c r="O18" s="47">
        <f t="shared" si="1"/>
        <v>33.465713513351155</v>
      </c>
      <c r="P18" s="9"/>
    </row>
    <row r="19" spans="1:16" ht="15">
      <c r="A19" s="12"/>
      <c r="B19" s="25">
        <v>323.3</v>
      </c>
      <c r="C19" s="20" t="s">
        <v>18</v>
      </c>
      <c r="D19" s="46">
        <v>243841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243841</v>
      </c>
      <c r="O19" s="47">
        <f t="shared" si="1"/>
        <v>3.6620460757516593</v>
      </c>
      <c r="P19" s="9"/>
    </row>
    <row r="20" spans="1:16" ht="15">
      <c r="A20" s="12"/>
      <c r="B20" s="25">
        <v>323.6</v>
      </c>
      <c r="C20" s="20" t="s">
        <v>19</v>
      </c>
      <c r="D20" s="46">
        <v>457730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457730</v>
      </c>
      <c r="O20" s="47">
        <f t="shared" si="1"/>
        <v>6.87426786411558</v>
      </c>
      <c r="P20" s="9"/>
    </row>
    <row r="21" spans="1:16" ht="15">
      <c r="A21" s="12"/>
      <c r="B21" s="25">
        <v>323.7</v>
      </c>
      <c r="C21" s="20" t="s">
        <v>20</v>
      </c>
      <c r="D21" s="46">
        <v>586089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586089</v>
      </c>
      <c r="O21" s="47">
        <f t="shared" si="1"/>
        <v>8.801985402336827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284290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284290</v>
      </c>
      <c r="O22" s="47">
        <f t="shared" si="1"/>
        <v>4.269516114498543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9905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9905</v>
      </c>
      <c r="O23" s="47">
        <f t="shared" si="1"/>
        <v>0.14875499354218605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60485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60485</v>
      </c>
      <c r="O24" s="47">
        <f t="shared" si="1"/>
        <v>0.9083741327005677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2607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2607</v>
      </c>
      <c r="O25" s="47">
        <f t="shared" si="1"/>
        <v>0.03915237437299132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1235690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1235690</v>
      </c>
      <c r="O26" s="47">
        <f t="shared" si="1"/>
        <v>18.55780494398222</v>
      </c>
      <c r="P26" s="9"/>
    </row>
    <row r="27" spans="1:16" ht="15.75">
      <c r="A27" s="29" t="s">
        <v>30</v>
      </c>
      <c r="B27" s="30"/>
      <c r="C27" s="31"/>
      <c r="D27" s="32">
        <f aca="true" t="shared" si="5" ref="D27:M27">SUM(D28:D40)</f>
        <v>7928001</v>
      </c>
      <c r="E27" s="32">
        <f t="shared" si="5"/>
        <v>6582602</v>
      </c>
      <c r="F27" s="32">
        <f t="shared" si="5"/>
        <v>0</v>
      </c>
      <c r="G27" s="32">
        <f t="shared" si="5"/>
        <v>2354015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aca="true" t="shared" si="6" ref="N27:N41">SUM(D27:M27)</f>
        <v>16864618</v>
      </c>
      <c r="O27" s="45">
        <f t="shared" si="1"/>
        <v>253.27573363770162</v>
      </c>
      <c r="P27" s="10"/>
    </row>
    <row r="28" spans="1:16" ht="15">
      <c r="A28" s="12"/>
      <c r="B28" s="25">
        <v>331.2</v>
      </c>
      <c r="C28" s="20" t="s">
        <v>29</v>
      </c>
      <c r="D28" s="46">
        <v>0</v>
      </c>
      <c r="E28" s="46">
        <v>322919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322919</v>
      </c>
      <c r="O28" s="47">
        <f t="shared" si="1"/>
        <v>4.849653080227075</v>
      </c>
      <c r="P28" s="9"/>
    </row>
    <row r="29" spans="1:16" ht="15">
      <c r="A29" s="12"/>
      <c r="B29" s="25">
        <v>331.35</v>
      </c>
      <c r="C29" s="20" t="s">
        <v>33</v>
      </c>
      <c r="D29" s="46">
        <v>0</v>
      </c>
      <c r="E29" s="46">
        <v>113289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113289</v>
      </c>
      <c r="O29" s="47">
        <f t="shared" si="1"/>
        <v>1.7013936863604961</v>
      </c>
      <c r="P29" s="9"/>
    </row>
    <row r="30" spans="1:16" ht="15">
      <c r="A30" s="12"/>
      <c r="B30" s="25">
        <v>331.62</v>
      </c>
      <c r="C30" s="20" t="s">
        <v>94</v>
      </c>
      <c r="D30" s="46">
        <v>0</v>
      </c>
      <c r="E30" s="46">
        <v>132863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132863</v>
      </c>
      <c r="O30" s="47">
        <f t="shared" si="1"/>
        <v>1.9953593848556754</v>
      </c>
      <c r="P30" s="9"/>
    </row>
    <row r="31" spans="1:16" ht="15">
      <c r="A31" s="12"/>
      <c r="B31" s="25">
        <v>331.7</v>
      </c>
      <c r="C31" s="20" t="s">
        <v>31</v>
      </c>
      <c r="D31" s="46">
        <v>0</v>
      </c>
      <c r="E31" s="46">
        <v>13820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13820</v>
      </c>
      <c r="O31" s="47">
        <f t="shared" si="1"/>
        <v>0.2075511368756195</v>
      </c>
      <c r="P31" s="9"/>
    </row>
    <row r="32" spans="1:16" ht="15">
      <c r="A32" s="12"/>
      <c r="B32" s="25">
        <v>331.9</v>
      </c>
      <c r="C32" s="20" t="s">
        <v>32</v>
      </c>
      <c r="D32" s="46">
        <v>0</v>
      </c>
      <c r="E32" s="46">
        <v>1245083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1245083</v>
      </c>
      <c r="O32" s="47">
        <f t="shared" si="1"/>
        <v>18.698870633466495</v>
      </c>
      <c r="P32" s="9"/>
    </row>
    <row r="33" spans="1:16" ht="15">
      <c r="A33" s="12"/>
      <c r="B33" s="25">
        <v>335.12</v>
      </c>
      <c r="C33" s="20" t="s">
        <v>113</v>
      </c>
      <c r="D33" s="46">
        <v>2054555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2054555</v>
      </c>
      <c r="O33" s="47">
        <f t="shared" si="1"/>
        <v>30.855660349022315</v>
      </c>
      <c r="P33" s="9"/>
    </row>
    <row r="34" spans="1:16" ht="15">
      <c r="A34" s="12"/>
      <c r="B34" s="25">
        <v>335.14</v>
      </c>
      <c r="C34" s="20" t="s">
        <v>114</v>
      </c>
      <c r="D34" s="46">
        <v>34536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34536</v>
      </c>
      <c r="O34" s="47">
        <f t="shared" si="1"/>
        <v>0.5186675877812152</v>
      </c>
      <c r="P34" s="9"/>
    </row>
    <row r="35" spans="1:16" ht="15">
      <c r="A35" s="12"/>
      <c r="B35" s="25">
        <v>335.18</v>
      </c>
      <c r="C35" s="20" t="s">
        <v>115</v>
      </c>
      <c r="D35" s="46">
        <v>4556584</v>
      </c>
      <c r="E35" s="46">
        <v>0</v>
      </c>
      <c r="F35" s="46">
        <v>0</v>
      </c>
      <c r="G35" s="46">
        <v>2354015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6910599</v>
      </c>
      <c r="O35" s="47">
        <f t="shared" si="1"/>
        <v>103.78456432283062</v>
      </c>
      <c r="P35" s="9"/>
    </row>
    <row r="36" spans="1:16" ht="15">
      <c r="A36" s="12"/>
      <c r="B36" s="25">
        <v>337.3</v>
      </c>
      <c r="C36" s="20" t="s">
        <v>39</v>
      </c>
      <c r="D36" s="46">
        <v>0</v>
      </c>
      <c r="E36" s="46">
        <v>719622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719622</v>
      </c>
      <c r="O36" s="47">
        <f t="shared" si="1"/>
        <v>10.807406962424533</v>
      </c>
      <c r="P36" s="9"/>
    </row>
    <row r="37" spans="1:16" ht="15">
      <c r="A37" s="12"/>
      <c r="B37" s="25">
        <v>337.4</v>
      </c>
      <c r="C37" s="20" t="s">
        <v>106</v>
      </c>
      <c r="D37" s="46">
        <v>0</v>
      </c>
      <c r="E37" s="46">
        <v>1864926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1864926</v>
      </c>
      <c r="O37" s="47">
        <f aca="true" t="shared" si="7" ref="O37:O68">(N37/O$70)</f>
        <v>28.00777941308984</v>
      </c>
      <c r="P37" s="9"/>
    </row>
    <row r="38" spans="1:16" ht="15">
      <c r="A38" s="12"/>
      <c r="B38" s="25">
        <v>337.6</v>
      </c>
      <c r="C38" s="20" t="s">
        <v>40</v>
      </c>
      <c r="D38" s="46">
        <v>0</v>
      </c>
      <c r="E38" s="46">
        <v>378410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378410</v>
      </c>
      <c r="O38" s="47">
        <f t="shared" si="7"/>
        <v>5.683026462019043</v>
      </c>
      <c r="P38" s="9"/>
    </row>
    <row r="39" spans="1:16" ht="15">
      <c r="A39" s="12"/>
      <c r="B39" s="25">
        <v>338</v>
      </c>
      <c r="C39" s="20" t="s">
        <v>42</v>
      </c>
      <c r="D39" s="46">
        <v>88483</v>
      </c>
      <c r="E39" s="46">
        <v>1791670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1880153</v>
      </c>
      <c r="O39" s="47">
        <f t="shared" si="7"/>
        <v>28.23646111795272</v>
      </c>
      <c r="P39" s="9"/>
    </row>
    <row r="40" spans="1:16" ht="15">
      <c r="A40" s="12"/>
      <c r="B40" s="25">
        <v>339</v>
      </c>
      <c r="C40" s="20" t="s">
        <v>43</v>
      </c>
      <c r="D40" s="46">
        <v>1193843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1193843</v>
      </c>
      <c r="O40" s="47">
        <f t="shared" si="7"/>
        <v>17.92933950079596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SUM(D42:D51)</f>
        <v>1275963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83229708</v>
      </c>
      <c r="J41" s="32">
        <f t="shared" si="8"/>
        <v>18667488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103173159</v>
      </c>
      <c r="O41" s="45">
        <f t="shared" si="7"/>
        <v>1549.472246418166</v>
      </c>
      <c r="P41" s="10"/>
    </row>
    <row r="42" spans="1:16" ht="15">
      <c r="A42" s="12"/>
      <c r="B42" s="25">
        <v>341.2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18667488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18667488</v>
      </c>
      <c r="O42" s="47">
        <f t="shared" si="7"/>
        <v>280.35154536989756</v>
      </c>
      <c r="P42" s="9"/>
    </row>
    <row r="43" spans="1:16" ht="15">
      <c r="A43" s="12"/>
      <c r="B43" s="25">
        <v>341.3</v>
      </c>
      <c r="C43" s="20" t="s">
        <v>130</v>
      </c>
      <c r="D43" s="46">
        <v>-222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-222</v>
      </c>
      <c r="O43" s="47">
        <f t="shared" si="7"/>
        <v>-0.003334034181359445</v>
      </c>
      <c r="P43" s="9"/>
    </row>
    <row r="44" spans="1:16" ht="15">
      <c r="A44" s="12"/>
      <c r="B44" s="25">
        <v>341.9</v>
      </c>
      <c r="C44" s="20" t="s">
        <v>117</v>
      </c>
      <c r="D44" s="46">
        <v>966196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966196</v>
      </c>
      <c r="O44" s="47">
        <f t="shared" si="7"/>
        <v>14.510497702219686</v>
      </c>
      <c r="P44" s="9"/>
    </row>
    <row r="45" spans="1:16" ht="15">
      <c r="A45" s="12"/>
      <c r="B45" s="25">
        <v>342.1</v>
      </c>
      <c r="C45" s="20" t="s">
        <v>52</v>
      </c>
      <c r="D45" s="46">
        <v>41076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41076</v>
      </c>
      <c r="O45" s="47">
        <f t="shared" si="7"/>
        <v>0.6168864325834259</v>
      </c>
      <c r="P45" s="9"/>
    </row>
    <row r="46" spans="1:16" ht="15">
      <c r="A46" s="12"/>
      <c r="B46" s="25">
        <v>343.1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58513823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58513823</v>
      </c>
      <c r="O46" s="47">
        <f t="shared" si="7"/>
        <v>878.7706574955696</v>
      </c>
      <c r="P46" s="9"/>
    </row>
    <row r="47" spans="1:16" ht="15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11017194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11017194</v>
      </c>
      <c r="O47" s="47">
        <f t="shared" si="7"/>
        <v>165.4581143183252</v>
      </c>
      <c r="P47" s="9"/>
    </row>
    <row r="48" spans="1:16" ht="15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12125905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12125905</v>
      </c>
      <c r="O48" s="47">
        <f t="shared" si="7"/>
        <v>182.10892680142973</v>
      </c>
      <c r="P48" s="9"/>
    </row>
    <row r="49" spans="1:16" ht="15">
      <c r="A49" s="12"/>
      <c r="B49" s="25">
        <v>343.7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1572786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1572786</v>
      </c>
      <c r="O49" s="47">
        <f t="shared" si="7"/>
        <v>23.620370648484666</v>
      </c>
      <c r="P49" s="9"/>
    </row>
    <row r="50" spans="1:16" ht="15">
      <c r="A50" s="12"/>
      <c r="B50" s="25">
        <v>347.2</v>
      </c>
      <c r="C50" s="20" t="s">
        <v>57</v>
      </c>
      <c r="D50" s="46">
        <v>161157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161157</v>
      </c>
      <c r="O50" s="47">
        <f t="shared" si="7"/>
        <v>2.4202835430871352</v>
      </c>
      <c r="P50" s="9"/>
    </row>
    <row r="51" spans="1:16" ht="15">
      <c r="A51" s="12"/>
      <c r="B51" s="25">
        <v>347.5</v>
      </c>
      <c r="C51" s="20" t="s">
        <v>58</v>
      </c>
      <c r="D51" s="46">
        <v>107756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107756</v>
      </c>
      <c r="O51" s="47">
        <f t="shared" si="7"/>
        <v>1.6182981407503079</v>
      </c>
      <c r="P51" s="9"/>
    </row>
    <row r="52" spans="1:16" ht="15.75">
      <c r="A52" s="29" t="s">
        <v>49</v>
      </c>
      <c r="B52" s="30"/>
      <c r="C52" s="31"/>
      <c r="D52" s="32">
        <f aca="true" t="shared" si="10" ref="D52:M52">SUM(D53:D54)</f>
        <v>959523</v>
      </c>
      <c r="E52" s="32">
        <f t="shared" si="10"/>
        <v>331349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1290872</v>
      </c>
      <c r="O52" s="45">
        <f t="shared" si="7"/>
        <v>19.386537710629863</v>
      </c>
      <c r="P52" s="10"/>
    </row>
    <row r="53" spans="1:16" ht="15">
      <c r="A53" s="13"/>
      <c r="B53" s="39">
        <v>354</v>
      </c>
      <c r="C53" s="21" t="s">
        <v>61</v>
      </c>
      <c r="D53" s="46">
        <v>959523</v>
      </c>
      <c r="E53" s="46">
        <v>7974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967497</v>
      </c>
      <c r="O53" s="47">
        <f t="shared" si="7"/>
        <v>14.530036343976212</v>
      </c>
      <c r="P53" s="9"/>
    </row>
    <row r="54" spans="1:16" ht="15">
      <c r="A54" s="13"/>
      <c r="B54" s="39">
        <v>355</v>
      </c>
      <c r="C54" s="21" t="s">
        <v>99</v>
      </c>
      <c r="D54" s="46">
        <v>0</v>
      </c>
      <c r="E54" s="46">
        <v>323375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323375</v>
      </c>
      <c r="O54" s="47">
        <f t="shared" si="7"/>
        <v>4.856501366653651</v>
      </c>
      <c r="P54" s="9"/>
    </row>
    <row r="55" spans="1:16" ht="15.75">
      <c r="A55" s="29" t="s">
        <v>3</v>
      </c>
      <c r="B55" s="30"/>
      <c r="C55" s="31"/>
      <c r="D55" s="32">
        <f aca="true" t="shared" si="11" ref="D55:M55">SUM(D56:D62)</f>
        <v>7191464</v>
      </c>
      <c r="E55" s="32">
        <f t="shared" si="11"/>
        <v>2598492</v>
      </c>
      <c r="F55" s="32">
        <f t="shared" si="11"/>
        <v>0</v>
      </c>
      <c r="G55" s="32">
        <f t="shared" si="11"/>
        <v>513412</v>
      </c>
      <c r="H55" s="32">
        <f t="shared" si="11"/>
        <v>0</v>
      </c>
      <c r="I55" s="32">
        <f t="shared" si="11"/>
        <v>2816446</v>
      </c>
      <c r="J55" s="32">
        <f t="shared" si="11"/>
        <v>401892</v>
      </c>
      <c r="K55" s="32">
        <f t="shared" si="11"/>
        <v>27891862</v>
      </c>
      <c r="L55" s="32">
        <f t="shared" si="11"/>
        <v>0</v>
      </c>
      <c r="M55" s="32">
        <f t="shared" si="11"/>
        <v>0</v>
      </c>
      <c r="N55" s="32">
        <f>SUM(D55:M55)</f>
        <v>41413568</v>
      </c>
      <c r="O55" s="45">
        <f t="shared" si="7"/>
        <v>621.9560868651067</v>
      </c>
      <c r="P55" s="10"/>
    </row>
    <row r="56" spans="1:16" ht="15">
      <c r="A56" s="12"/>
      <c r="B56" s="25">
        <v>361.1</v>
      </c>
      <c r="C56" s="20" t="s">
        <v>63</v>
      </c>
      <c r="D56" s="46">
        <v>599942</v>
      </c>
      <c r="E56" s="46">
        <v>338026</v>
      </c>
      <c r="F56" s="46">
        <v>0</v>
      </c>
      <c r="G56" s="46">
        <v>513412</v>
      </c>
      <c r="H56" s="46">
        <v>0</v>
      </c>
      <c r="I56" s="46">
        <v>741584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2192964</v>
      </c>
      <c r="O56" s="47">
        <f t="shared" si="7"/>
        <v>32.93431051572403</v>
      </c>
      <c r="P56" s="9"/>
    </row>
    <row r="57" spans="1:16" ht="15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18479617</v>
      </c>
      <c r="L57" s="46">
        <v>0</v>
      </c>
      <c r="M57" s="46">
        <v>0</v>
      </c>
      <c r="N57" s="46">
        <f aca="true" t="shared" si="12" ref="N57:N62">SUM(D57:M57)</f>
        <v>18479617</v>
      </c>
      <c r="O57" s="47">
        <f t="shared" si="7"/>
        <v>277.5300663803202</v>
      </c>
      <c r="P57" s="9"/>
    </row>
    <row r="58" spans="1:16" ht="15">
      <c r="A58" s="12"/>
      <c r="B58" s="25">
        <v>362</v>
      </c>
      <c r="C58" s="20" t="s">
        <v>65</v>
      </c>
      <c r="D58" s="46">
        <v>379616</v>
      </c>
      <c r="E58" s="46">
        <v>2165000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2544616</v>
      </c>
      <c r="O58" s="47">
        <f t="shared" si="7"/>
        <v>38.21548073168534</v>
      </c>
      <c r="P58" s="9"/>
    </row>
    <row r="59" spans="1:16" ht="15">
      <c r="A59" s="12"/>
      <c r="B59" s="25">
        <v>364</v>
      </c>
      <c r="C59" s="20" t="s">
        <v>131</v>
      </c>
      <c r="D59" s="46">
        <v>0</v>
      </c>
      <c r="E59" s="46">
        <v>18466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18466</v>
      </c>
      <c r="O59" s="47">
        <f t="shared" si="7"/>
        <v>0.27732556393235813</v>
      </c>
      <c r="P59" s="9"/>
    </row>
    <row r="60" spans="1:16" ht="15">
      <c r="A60" s="12"/>
      <c r="B60" s="25">
        <v>366</v>
      </c>
      <c r="C60" s="20" t="s">
        <v>66</v>
      </c>
      <c r="D60" s="46">
        <v>0</v>
      </c>
      <c r="E60" s="46">
        <v>4860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4860</v>
      </c>
      <c r="O60" s="47">
        <f t="shared" si="7"/>
        <v>0.07298831586219326</v>
      </c>
      <c r="P60" s="9"/>
    </row>
    <row r="61" spans="1:16" ht="15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9411386</v>
      </c>
      <c r="L61" s="46">
        <v>0</v>
      </c>
      <c r="M61" s="46">
        <v>0</v>
      </c>
      <c r="N61" s="46">
        <f t="shared" si="12"/>
        <v>9411386</v>
      </c>
      <c r="O61" s="47">
        <f t="shared" si="7"/>
        <v>141.3418135944493</v>
      </c>
      <c r="P61" s="9"/>
    </row>
    <row r="62" spans="1:16" ht="15">
      <c r="A62" s="12"/>
      <c r="B62" s="25">
        <v>369.9</v>
      </c>
      <c r="C62" s="20" t="s">
        <v>68</v>
      </c>
      <c r="D62" s="46">
        <v>6211906</v>
      </c>
      <c r="E62" s="46">
        <v>72140</v>
      </c>
      <c r="F62" s="46">
        <v>0</v>
      </c>
      <c r="G62" s="46">
        <v>0</v>
      </c>
      <c r="H62" s="46">
        <v>0</v>
      </c>
      <c r="I62" s="46">
        <v>2074862</v>
      </c>
      <c r="J62" s="46">
        <v>401892</v>
      </c>
      <c r="K62" s="46">
        <v>859</v>
      </c>
      <c r="L62" s="46">
        <v>0</v>
      </c>
      <c r="M62" s="46">
        <v>0</v>
      </c>
      <c r="N62" s="46">
        <f t="shared" si="12"/>
        <v>8761659</v>
      </c>
      <c r="O62" s="47">
        <f t="shared" si="7"/>
        <v>131.5841017631334</v>
      </c>
      <c r="P62" s="9"/>
    </row>
    <row r="63" spans="1:16" ht="15.75">
      <c r="A63" s="29" t="s">
        <v>50</v>
      </c>
      <c r="B63" s="30"/>
      <c r="C63" s="31"/>
      <c r="D63" s="32">
        <f aca="true" t="shared" si="13" ref="D63:M63">SUM(D64:D67)</f>
        <v>4699669</v>
      </c>
      <c r="E63" s="32">
        <f t="shared" si="13"/>
        <v>2186164</v>
      </c>
      <c r="F63" s="32">
        <f t="shared" si="13"/>
        <v>376000</v>
      </c>
      <c r="G63" s="32">
        <f t="shared" si="13"/>
        <v>26780968</v>
      </c>
      <c r="H63" s="32">
        <f t="shared" si="13"/>
        <v>0</v>
      </c>
      <c r="I63" s="32">
        <f t="shared" si="13"/>
        <v>1950338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aca="true" t="shared" si="14" ref="N63:N68">SUM(D63:M63)</f>
        <v>35993139</v>
      </c>
      <c r="O63" s="45">
        <f t="shared" si="7"/>
        <v>540.5511518937915</v>
      </c>
      <c r="P63" s="9"/>
    </row>
    <row r="64" spans="1:16" ht="15">
      <c r="A64" s="12"/>
      <c r="B64" s="25">
        <v>381</v>
      </c>
      <c r="C64" s="20" t="s">
        <v>69</v>
      </c>
      <c r="D64" s="46">
        <v>59002</v>
      </c>
      <c r="E64" s="46">
        <v>175000</v>
      </c>
      <c r="F64" s="46">
        <v>376000</v>
      </c>
      <c r="G64" s="46">
        <v>463642</v>
      </c>
      <c r="H64" s="46">
        <v>0</v>
      </c>
      <c r="I64" s="46">
        <v>1950338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3023982</v>
      </c>
      <c r="O64" s="47">
        <f t="shared" si="7"/>
        <v>45.41468176493557</v>
      </c>
      <c r="P64" s="9"/>
    </row>
    <row r="65" spans="1:16" ht="15">
      <c r="A65" s="12"/>
      <c r="B65" s="25">
        <v>382</v>
      </c>
      <c r="C65" s="20" t="s">
        <v>107</v>
      </c>
      <c r="D65" s="46">
        <v>4609442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4609442</v>
      </c>
      <c r="O65" s="47">
        <f t="shared" si="7"/>
        <v>69.2253927251975</v>
      </c>
      <c r="P65" s="9"/>
    </row>
    <row r="66" spans="1:16" ht="15">
      <c r="A66" s="12"/>
      <c r="B66" s="25">
        <v>383</v>
      </c>
      <c r="C66" s="20" t="s">
        <v>132</v>
      </c>
      <c r="D66" s="46">
        <v>31225</v>
      </c>
      <c r="E66" s="46">
        <v>2011164</v>
      </c>
      <c r="F66" s="46">
        <v>0</v>
      </c>
      <c r="G66" s="46">
        <v>318726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2361115</v>
      </c>
      <c r="O66" s="47">
        <f t="shared" si="7"/>
        <v>35.45963115369597</v>
      </c>
      <c r="P66" s="9"/>
    </row>
    <row r="67" spans="1:16" ht="15.75" thickBot="1">
      <c r="A67" s="12"/>
      <c r="B67" s="25">
        <v>384</v>
      </c>
      <c r="C67" s="20" t="s">
        <v>133</v>
      </c>
      <c r="D67" s="46">
        <v>0</v>
      </c>
      <c r="E67" s="46">
        <v>0</v>
      </c>
      <c r="F67" s="46">
        <v>0</v>
      </c>
      <c r="G67" s="46">
        <v>25998600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25998600</v>
      </c>
      <c r="O67" s="47">
        <f t="shared" si="7"/>
        <v>390.45144624996243</v>
      </c>
      <c r="P67" s="9"/>
    </row>
    <row r="68" spans="1:119" ht="16.5" thickBot="1">
      <c r="A68" s="14" t="s">
        <v>59</v>
      </c>
      <c r="B68" s="23"/>
      <c r="C68" s="22"/>
      <c r="D68" s="15">
        <f aca="true" t="shared" si="15" ref="D68:M68">SUM(D5,D16,D27,D41,D52,D55,D63)</f>
        <v>42332564</v>
      </c>
      <c r="E68" s="15">
        <f t="shared" si="15"/>
        <v>13291584</v>
      </c>
      <c r="F68" s="15">
        <f t="shared" si="15"/>
        <v>376000</v>
      </c>
      <c r="G68" s="15">
        <f t="shared" si="15"/>
        <v>29648395</v>
      </c>
      <c r="H68" s="15">
        <f t="shared" si="15"/>
        <v>0</v>
      </c>
      <c r="I68" s="15">
        <f t="shared" si="15"/>
        <v>87996492</v>
      </c>
      <c r="J68" s="15">
        <f t="shared" si="15"/>
        <v>19069380</v>
      </c>
      <c r="K68" s="15">
        <f t="shared" si="15"/>
        <v>27891862</v>
      </c>
      <c r="L68" s="15">
        <f t="shared" si="15"/>
        <v>0</v>
      </c>
      <c r="M68" s="15">
        <f t="shared" si="15"/>
        <v>0</v>
      </c>
      <c r="N68" s="15">
        <f t="shared" si="14"/>
        <v>220606277</v>
      </c>
      <c r="O68" s="38">
        <f t="shared" si="7"/>
        <v>3313.1030096416666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134</v>
      </c>
      <c r="M70" s="48"/>
      <c r="N70" s="48"/>
      <c r="O70" s="43">
        <v>66586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14645473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14645473</v>
      </c>
      <c r="O5" s="33">
        <f aca="true" t="shared" si="1" ref="O5:O36">(N5/O$69)</f>
        <v>227.258906957979</v>
      </c>
      <c r="P5" s="6"/>
    </row>
    <row r="6" spans="1:16" ht="15">
      <c r="A6" s="12"/>
      <c r="B6" s="25">
        <v>311</v>
      </c>
      <c r="C6" s="20" t="s">
        <v>2</v>
      </c>
      <c r="D6" s="46">
        <v>9207809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9207809</v>
      </c>
      <c r="O6" s="47">
        <f t="shared" si="1"/>
        <v>142.88078021227733</v>
      </c>
      <c r="P6" s="9"/>
    </row>
    <row r="7" spans="1:16" ht="15">
      <c r="A7" s="12"/>
      <c r="B7" s="25">
        <v>312.41</v>
      </c>
      <c r="C7" s="20" t="s">
        <v>10</v>
      </c>
      <c r="D7" s="46">
        <v>790505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790505</v>
      </c>
      <c r="O7" s="47">
        <f t="shared" si="1"/>
        <v>12.26654149338961</v>
      </c>
      <c r="P7" s="9"/>
    </row>
    <row r="8" spans="1:16" ht="15">
      <c r="A8" s="12"/>
      <c r="B8" s="25">
        <v>312.42</v>
      </c>
      <c r="C8" s="20" t="s">
        <v>92</v>
      </c>
      <c r="D8" s="46">
        <v>310648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310648</v>
      </c>
      <c r="O8" s="47">
        <f t="shared" si="1"/>
        <v>4.820433244367202</v>
      </c>
      <c r="P8" s="9"/>
    </row>
    <row r="9" spans="1:16" ht="15">
      <c r="A9" s="12"/>
      <c r="B9" s="25">
        <v>312.51</v>
      </c>
      <c r="C9" s="20" t="s">
        <v>77</v>
      </c>
      <c r="D9" s="46">
        <v>314922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314922</v>
      </c>
      <c r="O9" s="47">
        <f t="shared" si="1"/>
        <v>4.886754391409596</v>
      </c>
      <c r="P9" s="9"/>
    </row>
    <row r="10" spans="1:16" ht="15">
      <c r="A10" s="12"/>
      <c r="B10" s="25">
        <v>312.52</v>
      </c>
      <c r="C10" s="20" t="s">
        <v>110</v>
      </c>
      <c r="D10" s="46">
        <v>464925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464925</v>
      </c>
      <c r="O10" s="47">
        <f t="shared" si="1"/>
        <v>7.214403202780709</v>
      </c>
      <c r="P10" s="9"/>
    </row>
    <row r="11" spans="1:16" ht="15">
      <c r="A11" s="12"/>
      <c r="B11" s="25">
        <v>314.1</v>
      </c>
      <c r="C11" s="20" t="s">
        <v>11</v>
      </c>
      <c r="D11" s="46">
        <v>1186812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1186812</v>
      </c>
      <c r="O11" s="47">
        <f t="shared" si="1"/>
        <v>18.416175283967476</v>
      </c>
      <c r="P11" s="9"/>
    </row>
    <row r="12" spans="1:16" ht="15">
      <c r="A12" s="12"/>
      <c r="B12" s="25">
        <v>314.3</v>
      </c>
      <c r="C12" s="20" t="s">
        <v>12</v>
      </c>
      <c r="D12" s="46">
        <v>118718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118718</v>
      </c>
      <c r="O12" s="47">
        <f t="shared" si="1"/>
        <v>1.8421885668177023</v>
      </c>
      <c r="P12" s="9"/>
    </row>
    <row r="13" spans="1:16" ht="15">
      <c r="A13" s="12"/>
      <c r="B13" s="25">
        <v>314.8</v>
      </c>
      <c r="C13" s="20" t="s">
        <v>13</v>
      </c>
      <c r="D13" s="46">
        <v>150337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150337</v>
      </c>
      <c r="O13" s="47">
        <f t="shared" si="1"/>
        <v>2.332831605735212</v>
      </c>
      <c r="P13" s="9"/>
    </row>
    <row r="14" spans="1:16" ht="15">
      <c r="A14" s="12"/>
      <c r="B14" s="25">
        <v>315</v>
      </c>
      <c r="C14" s="20" t="s">
        <v>111</v>
      </c>
      <c r="D14" s="46">
        <v>1703597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1703597</v>
      </c>
      <c r="O14" s="47">
        <f t="shared" si="1"/>
        <v>26.435308174539134</v>
      </c>
      <c r="P14" s="9"/>
    </row>
    <row r="15" spans="1:16" ht="15">
      <c r="A15" s="12"/>
      <c r="B15" s="25">
        <v>316</v>
      </c>
      <c r="C15" s="20" t="s">
        <v>112</v>
      </c>
      <c r="D15" s="46">
        <v>397200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397200</v>
      </c>
      <c r="O15" s="47">
        <f t="shared" si="1"/>
        <v>6.163490782695053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SUM(D17:D27)</f>
        <v>5397016</v>
      </c>
      <c r="E16" s="32">
        <f t="shared" si="3"/>
        <v>2264548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7661564</v>
      </c>
      <c r="O16" s="45">
        <f t="shared" si="1"/>
        <v>118.88715784246789</v>
      </c>
      <c r="P16" s="10"/>
    </row>
    <row r="17" spans="1:16" ht="15">
      <c r="A17" s="12"/>
      <c r="B17" s="25">
        <v>322</v>
      </c>
      <c r="C17" s="20" t="s">
        <v>0</v>
      </c>
      <c r="D17" s="46">
        <v>1870229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1870229</v>
      </c>
      <c r="O17" s="47">
        <f t="shared" si="1"/>
        <v>29.02099497237912</v>
      </c>
      <c r="P17" s="9"/>
    </row>
    <row r="18" spans="1:16" ht="15">
      <c r="A18" s="12"/>
      <c r="B18" s="25">
        <v>323.1</v>
      </c>
      <c r="C18" s="20" t="s">
        <v>17</v>
      </c>
      <c r="D18" s="46">
        <v>2261120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2261120</v>
      </c>
      <c r="O18" s="47">
        <f t="shared" si="1"/>
        <v>35.086586804046924</v>
      </c>
      <c r="P18" s="9"/>
    </row>
    <row r="19" spans="1:16" ht="15">
      <c r="A19" s="12"/>
      <c r="B19" s="25">
        <v>323.3</v>
      </c>
      <c r="C19" s="20" t="s">
        <v>18</v>
      </c>
      <c r="D19" s="46">
        <v>238879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238879</v>
      </c>
      <c r="O19" s="47">
        <f t="shared" si="1"/>
        <v>3.70676866737012</v>
      </c>
      <c r="P19" s="9"/>
    </row>
    <row r="20" spans="1:16" ht="15">
      <c r="A20" s="12"/>
      <c r="B20" s="25">
        <v>323.6</v>
      </c>
      <c r="C20" s="20" t="s">
        <v>19</v>
      </c>
      <c r="D20" s="46">
        <v>443782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443782</v>
      </c>
      <c r="O20" s="47">
        <f t="shared" si="1"/>
        <v>6.8863199056545215</v>
      </c>
      <c r="P20" s="9"/>
    </row>
    <row r="21" spans="1:16" ht="15">
      <c r="A21" s="12"/>
      <c r="B21" s="25">
        <v>323.7</v>
      </c>
      <c r="C21" s="20" t="s">
        <v>20</v>
      </c>
      <c r="D21" s="46">
        <v>583006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583006</v>
      </c>
      <c r="O21" s="47">
        <f t="shared" si="1"/>
        <v>9.046707218670473</v>
      </c>
      <c r="P21" s="9"/>
    </row>
    <row r="22" spans="1:16" ht="15">
      <c r="A22" s="12"/>
      <c r="B22" s="25">
        <v>324.11</v>
      </c>
      <c r="C22" s="20" t="s">
        <v>21</v>
      </c>
      <c r="D22" s="46">
        <v>0</v>
      </c>
      <c r="E22" s="46">
        <v>378910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378910</v>
      </c>
      <c r="O22" s="47">
        <f t="shared" si="1"/>
        <v>5.879678480541245</v>
      </c>
      <c r="P22" s="9"/>
    </row>
    <row r="23" spans="1:16" ht="15">
      <c r="A23" s="12"/>
      <c r="B23" s="25">
        <v>324.12</v>
      </c>
      <c r="C23" s="20" t="s">
        <v>22</v>
      </c>
      <c r="D23" s="46">
        <v>0</v>
      </c>
      <c r="E23" s="46">
        <v>21950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21950</v>
      </c>
      <c r="O23" s="47">
        <f t="shared" si="1"/>
        <v>0.34060579728136053</v>
      </c>
      <c r="P23" s="9"/>
    </row>
    <row r="24" spans="1:16" ht="15">
      <c r="A24" s="12"/>
      <c r="B24" s="25">
        <v>324.31</v>
      </c>
      <c r="C24" s="20" t="s">
        <v>104</v>
      </c>
      <c r="D24" s="46">
        <v>0</v>
      </c>
      <c r="E24" s="46">
        <v>80608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80608</v>
      </c>
      <c r="O24" s="47">
        <f t="shared" si="1"/>
        <v>1.2508224194649618</v>
      </c>
      <c r="P24" s="9"/>
    </row>
    <row r="25" spans="1:16" ht="15">
      <c r="A25" s="12"/>
      <c r="B25" s="25">
        <v>324.32</v>
      </c>
      <c r="C25" s="20" t="s">
        <v>25</v>
      </c>
      <c r="D25" s="46">
        <v>0</v>
      </c>
      <c r="E25" s="46">
        <v>5777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5777</v>
      </c>
      <c r="O25" s="47">
        <f t="shared" si="1"/>
        <v>0.08964372168083917</v>
      </c>
      <c r="P25" s="9"/>
    </row>
    <row r="26" spans="1:16" ht="15">
      <c r="A26" s="12"/>
      <c r="B26" s="25">
        <v>324.61</v>
      </c>
      <c r="C26" s="20" t="s">
        <v>26</v>
      </c>
      <c r="D26" s="46">
        <v>0</v>
      </c>
      <c r="E26" s="46">
        <v>1748553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1748553</v>
      </c>
      <c r="O26" s="47">
        <f t="shared" si="1"/>
        <v>27.13290608900751</v>
      </c>
      <c r="P26" s="9"/>
    </row>
    <row r="27" spans="1:16" ht="15">
      <c r="A27" s="12"/>
      <c r="B27" s="25">
        <v>329</v>
      </c>
      <c r="C27" s="20" t="s">
        <v>93</v>
      </c>
      <c r="D27" s="46">
        <v>0</v>
      </c>
      <c r="E27" s="46">
        <v>28750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42">SUM(D27:M27)</f>
        <v>28750</v>
      </c>
      <c r="O27" s="47">
        <f t="shared" si="1"/>
        <v>0.44612376637080253</v>
      </c>
      <c r="P27" s="9"/>
    </row>
    <row r="28" spans="1:16" ht="15.75">
      <c r="A28" s="29" t="s">
        <v>30</v>
      </c>
      <c r="B28" s="30"/>
      <c r="C28" s="31"/>
      <c r="D28" s="32">
        <f aca="true" t="shared" si="6" ref="D28:M28">SUM(D29:D41)</f>
        <v>7296480</v>
      </c>
      <c r="E28" s="32">
        <f t="shared" si="6"/>
        <v>4496450</v>
      </c>
      <c r="F28" s="32">
        <f t="shared" si="6"/>
        <v>0</v>
      </c>
      <c r="G28" s="32">
        <f t="shared" si="6"/>
        <v>2204159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13997089</v>
      </c>
      <c r="O28" s="45">
        <f t="shared" si="1"/>
        <v>217.19770653590714</v>
      </c>
      <c r="P28" s="10"/>
    </row>
    <row r="29" spans="1:16" ht="15">
      <c r="A29" s="12"/>
      <c r="B29" s="25">
        <v>331.2</v>
      </c>
      <c r="C29" s="20" t="s">
        <v>29</v>
      </c>
      <c r="D29" s="46">
        <v>0</v>
      </c>
      <c r="E29" s="46">
        <v>454263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454263</v>
      </c>
      <c r="O29" s="47">
        <f t="shared" si="1"/>
        <v>7.048957234187822</v>
      </c>
      <c r="P29" s="9"/>
    </row>
    <row r="30" spans="1:16" ht="15">
      <c r="A30" s="12"/>
      <c r="B30" s="25">
        <v>331.32</v>
      </c>
      <c r="C30" s="20" t="s">
        <v>83</v>
      </c>
      <c r="D30" s="46">
        <v>0</v>
      </c>
      <c r="E30" s="46">
        <v>37105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37105</v>
      </c>
      <c r="O30" s="47">
        <f t="shared" si="1"/>
        <v>0.5757712122152566</v>
      </c>
      <c r="P30" s="9"/>
    </row>
    <row r="31" spans="1:16" ht="15">
      <c r="A31" s="12"/>
      <c r="B31" s="25">
        <v>331.35</v>
      </c>
      <c r="C31" s="20" t="s">
        <v>33</v>
      </c>
      <c r="D31" s="46">
        <v>0</v>
      </c>
      <c r="E31" s="46">
        <v>29793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29793</v>
      </c>
      <c r="O31" s="47">
        <f t="shared" si="1"/>
        <v>0.4623083607473155</v>
      </c>
      <c r="P31" s="9"/>
    </row>
    <row r="32" spans="1:16" ht="15">
      <c r="A32" s="12"/>
      <c r="B32" s="25">
        <v>331.62</v>
      </c>
      <c r="C32" s="20" t="s">
        <v>94</v>
      </c>
      <c r="D32" s="46">
        <v>0</v>
      </c>
      <c r="E32" s="46">
        <v>146196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146196</v>
      </c>
      <c r="O32" s="47">
        <f t="shared" si="1"/>
        <v>2.268574266029421</v>
      </c>
      <c r="P32" s="9"/>
    </row>
    <row r="33" spans="1:16" ht="15">
      <c r="A33" s="12"/>
      <c r="B33" s="25">
        <v>331.9</v>
      </c>
      <c r="C33" s="20" t="s">
        <v>32</v>
      </c>
      <c r="D33" s="46">
        <v>0</v>
      </c>
      <c r="E33" s="46">
        <v>763502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763502</v>
      </c>
      <c r="O33" s="47">
        <f t="shared" si="1"/>
        <v>11.847526534665755</v>
      </c>
      <c r="P33" s="9"/>
    </row>
    <row r="34" spans="1:16" ht="15">
      <c r="A34" s="12"/>
      <c r="B34" s="25">
        <v>335.12</v>
      </c>
      <c r="C34" s="20" t="s">
        <v>113</v>
      </c>
      <c r="D34" s="46">
        <v>1738394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1738394</v>
      </c>
      <c r="O34" s="47">
        <f t="shared" si="1"/>
        <v>26.97526534665756</v>
      </c>
      <c r="P34" s="9"/>
    </row>
    <row r="35" spans="1:16" ht="15">
      <c r="A35" s="12"/>
      <c r="B35" s="25">
        <v>335.14</v>
      </c>
      <c r="C35" s="20" t="s">
        <v>114</v>
      </c>
      <c r="D35" s="46">
        <v>33770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33770</v>
      </c>
      <c r="O35" s="47">
        <f t="shared" si="1"/>
        <v>0.5240208553162435</v>
      </c>
      <c r="P35" s="9"/>
    </row>
    <row r="36" spans="1:16" ht="15">
      <c r="A36" s="12"/>
      <c r="B36" s="25">
        <v>335.18</v>
      </c>
      <c r="C36" s="20" t="s">
        <v>115</v>
      </c>
      <c r="D36" s="46">
        <v>4245767</v>
      </c>
      <c r="E36" s="46">
        <v>0</v>
      </c>
      <c r="F36" s="46">
        <v>0</v>
      </c>
      <c r="G36" s="46">
        <v>2204159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6449926</v>
      </c>
      <c r="O36" s="47">
        <f t="shared" si="1"/>
        <v>100.08574886723356</v>
      </c>
      <c r="P36" s="9"/>
    </row>
    <row r="37" spans="1:16" ht="15">
      <c r="A37" s="12"/>
      <c r="B37" s="25">
        <v>337.4</v>
      </c>
      <c r="C37" s="20" t="s">
        <v>106</v>
      </c>
      <c r="D37" s="46">
        <v>0</v>
      </c>
      <c r="E37" s="46">
        <v>11360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11360</v>
      </c>
      <c r="O37" s="47">
        <f aca="true" t="shared" si="7" ref="O37:O67">(N37/O$69)</f>
        <v>0.17627707777295015</v>
      </c>
      <c r="P37" s="9"/>
    </row>
    <row r="38" spans="1:16" ht="15">
      <c r="A38" s="12"/>
      <c r="B38" s="25">
        <v>337.6</v>
      </c>
      <c r="C38" s="20" t="s">
        <v>40</v>
      </c>
      <c r="D38" s="46">
        <v>0</v>
      </c>
      <c r="E38" s="46">
        <v>619286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619286</v>
      </c>
      <c r="O38" s="47">
        <f t="shared" si="7"/>
        <v>9.609676618459437</v>
      </c>
      <c r="P38" s="9"/>
    </row>
    <row r="39" spans="1:16" ht="15">
      <c r="A39" s="12"/>
      <c r="B39" s="25">
        <v>337.7</v>
      </c>
      <c r="C39" s="20" t="s">
        <v>41</v>
      </c>
      <c r="D39" s="46">
        <v>0</v>
      </c>
      <c r="E39" s="46">
        <v>109489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109489</v>
      </c>
      <c r="O39" s="47">
        <f t="shared" si="7"/>
        <v>1.6989789584755757</v>
      </c>
      <c r="P39" s="9"/>
    </row>
    <row r="40" spans="1:16" ht="15">
      <c r="A40" s="12"/>
      <c r="B40" s="25">
        <v>338</v>
      </c>
      <c r="C40" s="20" t="s">
        <v>42</v>
      </c>
      <c r="D40" s="46">
        <v>89081</v>
      </c>
      <c r="E40" s="46">
        <v>2325456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2414537</v>
      </c>
      <c r="O40" s="47">
        <f t="shared" si="7"/>
        <v>37.46721184284029</v>
      </c>
      <c r="P40" s="9"/>
    </row>
    <row r="41" spans="1:16" ht="15">
      <c r="A41" s="12"/>
      <c r="B41" s="25">
        <v>339</v>
      </c>
      <c r="C41" s="20" t="s">
        <v>43</v>
      </c>
      <c r="D41" s="46">
        <v>1189468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1189468</v>
      </c>
      <c r="O41" s="47">
        <f t="shared" si="7"/>
        <v>18.45738936130594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SUM(D43:D51)</f>
        <v>1079626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81602855</v>
      </c>
      <c r="J42" s="32">
        <f t="shared" si="8"/>
        <v>17242427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99924908</v>
      </c>
      <c r="O42" s="45">
        <f t="shared" si="7"/>
        <v>1550.5696108249022</v>
      </c>
      <c r="P42" s="10"/>
    </row>
    <row r="43" spans="1:16" ht="15">
      <c r="A43" s="12"/>
      <c r="B43" s="25">
        <v>341.2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17242427</v>
      </c>
      <c r="K43" s="46">
        <v>0</v>
      </c>
      <c r="L43" s="46">
        <v>0</v>
      </c>
      <c r="M43" s="46">
        <v>0</v>
      </c>
      <c r="N43" s="46">
        <f aca="true" t="shared" si="9" ref="N43:N51">SUM(D43:M43)</f>
        <v>17242427</v>
      </c>
      <c r="O43" s="47">
        <f t="shared" si="7"/>
        <v>267.5567469430824</v>
      </c>
      <c r="P43" s="9"/>
    </row>
    <row r="44" spans="1:16" ht="15">
      <c r="A44" s="12"/>
      <c r="B44" s="25">
        <v>341.9</v>
      </c>
      <c r="C44" s="20" t="s">
        <v>117</v>
      </c>
      <c r="D44" s="46">
        <v>750276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750276</v>
      </c>
      <c r="O44" s="47">
        <f t="shared" si="7"/>
        <v>11.642294084786792</v>
      </c>
      <c r="P44" s="9"/>
    </row>
    <row r="45" spans="1:16" ht="15">
      <c r="A45" s="12"/>
      <c r="B45" s="25">
        <v>342.1</v>
      </c>
      <c r="C45" s="20" t="s">
        <v>52</v>
      </c>
      <c r="D45" s="46">
        <v>44395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44395</v>
      </c>
      <c r="O45" s="47">
        <f t="shared" si="7"/>
        <v>0.6888926820184966</v>
      </c>
      <c r="P45" s="9"/>
    </row>
    <row r="46" spans="1:16" ht="15">
      <c r="A46" s="12"/>
      <c r="B46" s="25">
        <v>343.1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56580587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56580587</v>
      </c>
      <c r="O46" s="47">
        <f t="shared" si="7"/>
        <v>877.9806809012476</v>
      </c>
      <c r="P46" s="9"/>
    </row>
    <row r="47" spans="1:16" ht="15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11304868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11304868</v>
      </c>
      <c r="O47" s="47">
        <f t="shared" si="7"/>
        <v>175.4215753212091</v>
      </c>
      <c r="P47" s="9"/>
    </row>
    <row r="48" spans="1:16" ht="15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12098206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12098206</v>
      </c>
      <c r="O48" s="47">
        <f t="shared" si="7"/>
        <v>187.7320774626032</v>
      </c>
      <c r="P48" s="9"/>
    </row>
    <row r="49" spans="1:16" ht="15">
      <c r="A49" s="12"/>
      <c r="B49" s="25">
        <v>343.7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1619194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1619194</v>
      </c>
      <c r="O49" s="47">
        <f t="shared" si="7"/>
        <v>25.125597417913227</v>
      </c>
      <c r="P49" s="9"/>
    </row>
    <row r="50" spans="1:16" ht="15">
      <c r="A50" s="12"/>
      <c r="B50" s="25">
        <v>347.2</v>
      </c>
      <c r="C50" s="20" t="s">
        <v>57</v>
      </c>
      <c r="D50" s="46">
        <v>166107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166107</v>
      </c>
      <c r="O50" s="47">
        <f t="shared" si="7"/>
        <v>2.5775401899323445</v>
      </c>
      <c r="P50" s="9"/>
    </row>
    <row r="51" spans="1:16" ht="15">
      <c r="A51" s="12"/>
      <c r="B51" s="25">
        <v>347.5</v>
      </c>
      <c r="C51" s="20" t="s">
        <v>58</v>
      </c>
      <c r="D51" s="46">
        <v>118848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118848</v>
      </c>
      <c r="O51" s="47">
        <f t="shared" si="7"/>
        <v>1.844205822109118</v>
      </c>
      <c r="P51" s="9"/>
    </row>
    <row r="52" spans="1:16" ht="15.75">
      <c r="A52" s="29" t="s">
        <v>49</v>
      </c>
      <c r="B52" s="30"/>
      <c r="C52" s="31"/>
      <c r="D52" s="32">
        <f aca="true" t="shared" si="10" ref="D52:M52">SUM(D53:D54)</f>
        <v>857115</v>
      </c>
      <c r="E52" s="32">
        <f t="shared" si="10"/>
        <v>615180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7">SUM(D52:M52)</f>
        <v>1472295</v>
      </c>
      <c r="O52" s="45">
        <f t="shared" si="7"/>
        <v>22.846114455961764</v>
      </c>
      <c r="P52" s="10"/>
    </row>
    <row r="53" spans="1:16" ht="15">
      <c r="A53" s="13"/>
      <c r="B53" s="39">
        <v>354</v>
      </c>
      <c r="C53" s="21" t="s">
        <v>61</v>
      </c>
      <c r="D53" s="46">
        <v>857115</v>
      </c>
      <c r="E53" s="46">
        <v>24022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881137</v>
      </c>
      <c r="O53" s="47">
        <f t="shared" si="7"/>
        <v>13.672909813171126</v>
      </c>
      <c r="P53" s="9"/>
    </row>
    <row r="54" spans="1:16" ht="15">
      <c r="A54" s="13"/>
      <c r="B54" s="39">
        <v>355</v>
      </c>
      <c r="C54" s="21" t="s">
        <v>99</v>
      </c>
      <c r="D54" s="46">
        <v>0</v>
      </c>
      <c r="E54" s="46">
        <v>591158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591158</v>
      </c>
      <c r="O54" s="47">
        <f t="shared" si="7"/>
        <v>9.17320464279064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SUM(D56:D61)</f>
        <v>6286745</v>
      </c>
      <c r="E55" s="32">
        <f t="shared" si="12"/>
        <v>2320857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1855064</v>
      </c>
      <c r="J55" s="32">
        <f t="shared" si="12"/>
        <v>65759</v>
      </c>
      <c r="K55" s="32">
        <f t="shared" si="12"/>
        <v>21884796</v>
      </c>
      <c r="L55" s="32">
        <f t="shared" si="12"/>
        <v>0</v>
      </c>
      <c r="M55" s="32">
        <f t="shared" si="12"/>
        <v>0</v>
      </c>
      <c r="N55" s="32">
        <f t="shared" si="11"/>
        <v>32413221</v>
      </c>
      <c r="O55" s="45">
        <f t="shared" si="7"/>
        <v>502.9672428775371</v>
      </c>
      <c r="P55" s="10"/>
    </row>
    <row r="56" spans="1:16" ht="15">
      <c r="A56" s="12"/>
      <c r="B56" s="25">
        <v>361.1</v>
      </c>
      <c r="C56" s="20" t="s">
        <v>63</v>
      </c>
      <c r="D56" s="46">
        <v>-236095</v>
      </c>
      <c r="E56" s="46">
        <v>81351</v>
      </c>
      <c r="F56" s="46">
        <v>0</v>
      </c>
      <c r="G56" s="46">
        <v>0</v>
      </c>
      <c r="H56" s="46">
        <v>0</v>
      </c>
      <c r="I56" s="46">
        <v>-819900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-974644</v>
      </c>
      <c r="O56" s="47">
        <f t="shared" si="7"/>
        <v>-15.123890509589721</v>
      </c>
      <c r="P56" s="9"/>
    </row>
    <row r="57" spans="1:16" ht="15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12167178</v>
      </c>
      <c r="L57" s="46">
        <v>0</v>
      </c>
      <c r="M57" s="46">
        <v>0</v>
      </c>
      <c r="N57" s="46">
        <f t="shared" si="11"/>
        <v>12167178</v>
      </c>
      <c r="O57" s="47">
        <f t="shared" si="7"/>
        <v>188.80234001613803</v>
      </c>
      <c r="P57" s="9"/>
    </row>
    <row r="58" spans="1:16" ht="15">
      <c r="A58" s="12"/>
      <c r="B58" s="25">
        <v>362</v>
      </c>
      <c r="C58" s="20" t="s">
        <v>65</v>
      </c>
      <c r="D58" s="46">
        <v>321821</v>
      </c>
      <c r="E58" s="46">
        <v>2165000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2486821</v>
      </c>
      <c r="O58" s="47">
        <f t="shared" si="7"/>
        <v>38.58886785426106</v>
      </c>
      <c r="P58" s="9"/>
    </row>
    <row r="59" spans="1:16" ht="15">
      <c r="A59" s="12"/>
      <c r="B59" s="25">
        <v>366</v>
      </c>
      <c r="C59" s="20" t="s">
        <v>66</v>
      </c>
      <c r="D59" s="46">
        <v>0</v>
      </c>
      <c r="E59" s="46">
        <v>5173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5173</v>
      </c>
      <c r="O59" s="47">
        <f t="shared" si="7"/>
        <v>0.08027124324995345</v>
      </c>
      <c r="P59" s="9"/>
    </row>
    <row r="60" spans="1:16" ht="15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9697066</v>
      </c>
      <c r="L60" s="46">
        <v>0</v>
      </c>
      <c r="M60" s="46">
        <v>0</v>
      </c>
      <c r="N60" s="46">
        <f t="shared" si="11"/>
        <v>9697066</v>
      </c>
      <c r="O60" s="47">
        <f t="shared" si="7"/>
        <v>150.4727515362175</v>
      </c>
      <c r="P60" s="9"/>
    </row>
    <row r="61" spans="1:16" ht="15">
      <c r="A61" s="12"/>
      <c r="B61" s="25">
        <v>369.9</v>
      </c>
      <c r="C61" s="20" t="s">
        <v>68</v>
      </c>
      <c r="D61" s="46">
        <v>6201019</v>
      </c>
      <c r="E61" s="46">
        <v>69333</v>
      </c>
      <c r="F61" s="46">
        <v>0</v>
      </c>
      <c r="G61" s="46">
        <v>0</v>
      </c>
      <c r="H61" s="46">
        <v>0</v>
      </c>
      <c r="I61" s="46">
        <v>2674964</v>
      </c>
      <c r="J61" s="46">
        <v>65759</v>
      </c>
      <c r="K61" s="46">
        <v>20552</v>
      </c>
      <c r="L61" s="46">
        <v>0</v>
      </c>
      <c r="M61" s="46">
        <v>0</v>
      </c>
      <c r="N61" s="46">
        <f t="shared" si="11"/>
        <v>9031627</v>
      </c>
      <c r="O61" s="47">
        <f t="shared" si="7"/>
        <v>140.14690273726026</v>
      </c>
      <c r="P61" s="9"/>
    </row>
    <row r="62" spans="1:16" ht="15.75">
      <c r="A62" s="29" t="s">
        <v>50</v>
      </c>
      <c r="B62" s="30"/>
      <c r="C62" s="31"/>
      <c r="D62" s="32">
        <f aca="true" t="shared" si="13" ref="D62:M62">SUM(D63:D66)</f>
        <v>3469747</v>
      </c>
      <c r="E62" s="32">
        <f t="shared" si="13"/>
        <v>0</v>
      </c>
      <c r="F62" s="32">
        <f t="shared" si="13"/>
        <v>390000</v>
      </c>
      <c r="G62" s="32">
        <f t="shared" si="13"/>
        <v>0</v>
      </c>
      <c r="H62" s="32">
        <f t="shared" si="13"/>
        <v>0</v>
      </c>
      <c r="I62" s="32">
        <f t="shared" si="13"/>
        <v>4129584</v>
      </c>
      <c r="J62" s="32">
        <f t="shared" si="13"/>
        <v>2022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1"/>
        <v>7991353</v>
      </c>
      <c r="O62" s="45">
        <f t="shared" si="7"/>
        <v>124.00460865247346</v>
      </c>
      <c r="P62" s="9"/>
    </row>
    <row r="63" spans="1:16" ht="15">
      <c r="A63" s="12"/>
      <c r="B63" s="25">
        <v>381</v>
      </c>
      <c r="C63" s="20" t="s">
        <v>69</v>
      </c>
      <c r="D63" s="46">
        <v>0</v>
      </c>
      <c r="E63" s="46">
        <v>0</v>
      </c>
      <c r="F63" s="46">
        <v>390000</v>
      </c>
      <c r="G63" s="46">
        <v>0</v>
      </c>
      <c r="H63" s="46">
        <v>0</v>
      </c>
      <c r="I63" s="46">
        <v>1156631</v>
      </c>
      <c r="J63" s="46">
        <v>2022</v>
      </c>
      <c r="K63" s="46">
        <v>0</v>
      </c>
      <c r="L63" s="46">
        <v>0</v>
      </c>
      <c r="M63" s="46">
        <v>0</v>
      </c>
      <c r="N63" s="46">
        <f t="shared" si="11"/>
        <v>1548653</v>
      </c>
      <c r="O63" s="47">
        <f t="shared" si="7"/>
        <v>24.030988144745827</v>
      </c>
      <c r="P63" s="9"/>
    </row>
    <row r="64" spans="1:16" ht="15">
      <c r="A64" s="12"/>
      <c r="B64" s="25">
        <v>382</v>
      </c>
      <c r="C64" s="20" t="s">
        <v>107</v>
      </c>
      <c r="D64" s="46">
        <v>3469747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3469747</v>
      </c>
      <c r="O64" s="47">
        <f t="shared" si="7"/>
        <v>53.84127304326237</v>
      </c>
      <c r="P64" s="9"/>
    </row>
    <row r="65" spans="1:16" ht="15">
      <c r="A65" s="12"/>
      <c r="B65" s="25">
        <v>389.7</v>
      </c>
      <c r="C65" s="20" t="s">
        <v>118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1109206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1109206</v>
      </c>
      <c r="O65" s="47">
        <f t="shared" si="7"/>
        <v>17.211935944385825</v>
      </c>
      <c r="P65" s="9"/>
    </row>
    <row r="66" spans="1:16" ht="15.75" thickBot="1">
      <c r="A66" s="12"/>
      <c r="B66" s="25">
        <v>389.9</v>
      </c>
      <c r="C66" s="20" t="s">
        <v>119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1863747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1863747</v>
      </c>
      <c r="O66" s="47">
        <f t="shared" si="7"/>
        <v>28.920411520079448</v>
      </c>
      <c r="P66" s="9"/>
    </row>
    <row r="67" spans="1:119" ht="16.5" thickBot="1">
      <c r="A67" s="14" t="s">
        <v>59</v>
      </c>
      <c r="B67" s="23"/>
      <c r="C67" s="22"/>
      <c r="D67" s="15">
        <f aca="true" t="shared" si="14" ref="D67:M67">SUM(D5,D16,D28,D42,D52,D55,D62)</f>
        <v>39032202</v>
      </c>
      <c r="E67" s="15">
        <f t="shared" si="14"/>
        <v>9697035</v>
      </c>
      <c r="F67" s="15">
        <f t="shared" si="14"/>
        <v>390000</v>
      </c>
      <c r="G67" s="15">
        <f t="shared" si="14"/>
        <v>2204159</v>
      </c>
      <c r="H67" s="15">
        <f t="shared" si="14"/>
        <v>0</v>
      </c>
      <c r="I67" s="15">
        <f t="shared" si="14"/>
        <v>87587503</v>
      </c>
      <c r="J67" s="15">
        <f t="shared" si="14"/>
        <v>17310208</v>
      </c>
      <c r="K67" s="15">
        <f t="shared" si="14"/>
        <v>21884796</v>
      </c>
      <c r="L67" s="15">
        <f t="shared" si="14"/>
        <v>0</v>
      </c>
      <c r="M67" s="15">
        <f t="shared" si="14"/>
        <v>0</v>
      </c>
      <c r="N67" s="15">
        <f t="shared" si="11"/>
        <v>178105903</v>
      </c>
      <c r="O67" s="38">
        <f t="shared" si="7"/>
        <v>2763.731348147229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120</v>
      </c>
      <c r="M69" s="48"/>
      <c r="N69" s="48"/>
      <c r="O69" s="43">
        <v>64444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2022-07-05T21:59:54Z</cp:lastPrinted>
  <dcterms:created xsi:type="dcterms:W3CDTF">2000-08-31T21:26:31Z</dcterms:created>
  <dcterms:modified xsi:type="dcterms:W3CDTF">2022-07-05T21:59:57Z</dcterms:modified>
  <cp:category/>
  <cp:version/>
  <cp:contentType/>
  <cp:contentStatus/>
</cp:coreProperties>
</file>