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'2008'!$A$1:$O$31</definedName>
    <definedName name="_xlnm.Print_Area" localSheetId="12">'2009'!$A$1:$O$30</definedName>
    <definedName name="_xlnm.Print_Area" localSheetId="11">'2010'!$A$1:$O$29</definedName>
    <definedName name="_xlnm.Print_Area" localSheetId="10">'2011'!$A$1:$O$27</definedName>
    <definedName name="_xlnm.Print_Area" localSheetId="9">'2012'!$A$1:$O$23</definedName>
    <definedName name="_xlnm.Print_Area" localSheetId="8">'2013'!$A$1:$O$26</definedName>
    <definedName name="_xlnm.Print_Area" localSheetId="7">'2014'!$A$1:$O$26</definedName>
    <definedName name="_xlnm.Print_Area" localSheetId="6">'2015'!$A$1:$O$26</definedName>
    <definedName name="_xlnm.Print_Area" localSheetId="5">'2016'!$A$1:$O$26</definedName>
    <definedName name="_xlnm.Print_Area" localSheetId="4">'2017'!$A$1:$O$28</definedName>
    <definedName name="_xlnm.Print_Area" localSheetId="3">'2018'!$A$1:$O$26</definedName>
    <definedName name="_xlnm.Print_Area" localSheetId="2">'2019'!$A$1:$O$26</definedName>
    <definedName name="_xlnm.Print_Area" localSheetId="1">'2020'!$A$1:$O$26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<sst xmlns="http://schemas.openxmlformats.org/spreadsheetml/2006/main" count="587" uniqueCount="83">
  <si>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</si>
  <si>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</si>
  <si>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</si>
  <si>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</si>
  <si>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</si>
  <si>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</si>
  <si>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</si>
  <si>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</si>
  <si>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</si>
  <si>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</si>
  <si>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</si>
  <si>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</si>
  <si>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</si>
  <si>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</si>
  <si>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</si>
  <si>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</si>
  <si>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</si>
  <si>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</si>
  <si>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</si>
  <si>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</si>
  <si>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</si>
  <si>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</si>
  <si>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</si>
  <si>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</si>
  <si>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</si>
  <si>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</si>
  <si>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</si>
  <si>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</si>
  <si>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</si>
  <si>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</si>
  <si>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</si>
  <si>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</si>
  <si>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</si>
  <si>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</si>
  <si>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</si>
  <si>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</si>
  <si>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</si>
  <si>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</si>
  <si>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</si>
  <si>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</si>
  <si>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Indian River Shores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</si>
  <si>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</si>
  <si>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</si>
  <si>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</si>
  <si>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</si>
  <si>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</si>
  <si>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</si>
  <si>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Public Safety</t>
  </si>
  <si>
    <t>2012 Municipal Population:</t>
  </si>
  <si>
    <t>Local Fiscal Year Ended September 30, 2008</t>
  </si>
  <si>
    <t>Fire Control</t>
  </si>
  <si>
    <t>Protective Inspections</t>
  </si>
  <si>
    <t>2008 Municipal Population:</t>
  </si>
  <si>
    <t>Local Fiscal Year Ended September 30, 2013</t>
  </si>
  <si>
    <t>Parks and Recreation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</si>
  <si>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</si>
  <si>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</si>
  <si>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</si>
  <si>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</si>
  <si>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</si>
  <si>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</si>
  <si>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</si>
  <si>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</si>
  <si>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</si>
  <si>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Special Facilities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</si>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</sst>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SUM(D6:D12)</f>
        <v>2134576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2292452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4427028</v>
      </c>
      <c r="P5" s="30">
        <f aca="true" t="shared" si="1" ref="P5:P24">(O5/P$26)</f>
        <v>1038.233583489681</v>
      </c>
      <c r="Q5" s="6"/>
    </row>
    <row r="6" spans="1:17" ht="15">
      <c r="A6" s="12"/>
      <c r="B6" s="42">
        <v>511</v>
      </c>
      <c r="C6" s="19" t="s">
        <v>19</v>
      </c>
      <c r="D6" s="43">
        <v>8263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8263</v>
      </c>
      <c r="P6" s="44">
        <f t="shared" si="1"/>
        <v>1.9378517823639776</v>
      </c>
      <c r="Q6" s="9"/>
    </row>
    <row r="7" spans="1:17" ht="15">
      <c r="A7" s="12"/>
      <c r="B7" s="42">
        <v>512</v>
      </c>
      <c r="C7" s="19" t="s">
        <v>20</v>
      </c>
      <c r="D7" s="43">
        <v>169397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2">SUM(D7:N7)</f>
        <v>169397</v>
      </c>
      <c r="P7" s="44">
        <f t="shared" si="1"/>
        <v>39.72725140712946</v>
      </c>
      <c r="Q7" s="9"/>
    </row>
    <row r="8" spans="1:17" ht="15">
      <c r="A8" s="12"/>
      <c r="B8" s="42">
        <v>513</v>
      </c>
      <c r="C8" s="19" t="s">
        <v>21</v>
      </c>
      <c r="D8" s="43">
        <v>1375830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1375830</v>
      </c>
      <c r="P8" s="44">
        <f t="shared" si="1"/>
        <v>322.66181988742966</v>
      </c>
      <c r="Q8" s="9"/>
    </row>
    <row r="9" spans="1:17" ht="15">
      <c r="A9" s="12"/>
      <c r="B9" s="42">
        <v>514</v>
      </c>
      <c r="C9" s="19" t="s">
        <v>22</v>
      </c>
      <c r="D9" s="43">
        <v>141861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141861</v>
      </c>
      <c r="P9" s="44">
        <f t="shared" si="1"/>
        <v>33.26946529080676</v>
      </c>
      <c r="Q9" s="9"/>
    </row>
    <row r="10" spans="1:17" ht="15">
      <c r="A10" s="12"/>
      <c r="B10" s="42">
        <v>515</v>
      </c>
      <c r="C10" s="19" t="s">
        <v>23</v>
      </c>
      <c r="D10" s="43">
        <v>16020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16020</v>
      </c>
      <c r="P10" s="44">
        <f t="shared" si="1"/>
        <v>3.7570356472795496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2292452</v>
      </c>
      <c r="L11" s="43">
        <v>0</v>
      </c>
      <c r="M11" s="43">
        <v>0</v>
      </c>
      <c r="N11" s="43">
        <v>0</v>
      </c>
      <c r="O11" s="43">
        <f t="shared" si="2"/>
        <v>2292452</v>
      </c>
      <c r="P11" s="44">
        <f t="shared" si="1"/>
        <v>537.6294559099437</v>
      </c>
      <c r="Q11" s="9"/>
    </row>
    <row r="12" spans="1:17" ht="15">
      <c r="A12" s="12"/>
      <c r="B12" s="42">
        <v>519</v>
      </c>
      <c r="C12" s="19" t="s">
        <v>25</v>
      </c>
      <c r="D12" s="43">
        <v>423205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423205</v>
      </c>
      <c r="P12" s="44">
        <f t="shared" si="1"/>
        <v>99.25070356472796</v>
      </c>
      <c r="Q12" s="9"/>
    </row>
    <row r="13" spans="1:17" ht="15.75">
      <c r="A13" s="26" t="s">
        <v>26</v>
      </c>
      <c r="B13" s="27"/>
      <c r="C13" s="28"/>
      <c r="D13" s="29">
        <f aca="true" t="shared" si="3" ref="D13:N13">SUM(D14:D15)</f>
        <v>3999870</v>
      </c>
      <c r="E13" s="29">
        <f t="shared" si="3"/>
        <v>1034684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149900</v>
      </c>
      <c r="N13" s="29">
        <f t="shared" si="3"/>
        <v>0</v>
      </c>
      <c r="O13" s="40">
        <f aca="true" t="shared" si="4" ref="O13:O24">SUM(D13:N13)</f>
        <v>5184454</v>
      </c>
      <c r="P13" s="41">
        <f t="shared" si="1"/>
        <v>1215.8663227016887</v>
      </c>
      <c r="Q13" s="10"/>
    </row>
    <row r="14" spans="1:17" ht="15">
      <c r="A14" s="12"/>
      <c r="B14" s="42">
        <v>524</v>
      </c>
      <c r="C14" s="19" t="s">
        <v>51</v>
      </c>
      <c r="D14" s="43">
        <v>0</v>
      </c>
      <c r="E14" s="43">
        <v>1026669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1026669</v>
      </c>
      <c r="P14" s="44">
        <f t="shared" si="1"/>
        <v>240.77603189493433</v>
      </c>
      <c r="Q14" s="9"/>
    </row>
    <row r="15" spans="1:17" ht="15">
      <c r="A15" s="12"/>
      <c r="B15" s="42">
        <v>529</v>
      </c>
      <c r="C15" s="19" t="s">
        <v>47</v>
      </c>
      <c r="D15" s="43">
        <v>3999870</v>
      </c>
      <c r="E15" s="43">
        <v>8015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149900</v>
      </c>
      <c r="N15" s="43">
        <v>0</v>
      </c>
      <c r="O15" s="43">
        <f t="shared" si="4"/>
        <v>4157785</v>
      </c>
      <c r="P15" s="44">
        <f t="shared" si="1"/>
        <v>975.0902908067542</v>
      </c>
      <c r="Q15" s="9"/>
    </row>
    <row r="16" spans="1:17" ht="15.75">
      <c r="A16" s="26" t="s">
        <v>28</v>
      </c>
      <c r="B16" s="27"/>
      <c r="C16" s="28"/>
      <c r="D16" s="29">
        <f aca="true" t="shared" si="5" ref="D16:N16">SUM(D17:D17)</f>
        <v>6439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6439</v>
      </c>
      <c r="P16" s="41">
        <f t="shared" si="1"/>
        <v>1.5100844277673546</v>
      </c>
      <c r="Q16" s="10"/>
    </row>
    <row r="17" spans="1:17" ht="15">
      <c r="A17" s="12"/>
      <c r="B17" s="42">
        <v>539</v>
      </c>
      <c r="C17" s="19" t="s">
        <v>29</v>
      </c>
      <c r="D17" s="43">
        <v>6439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6439</v>
      </c>
      <c r="P17" s="44">
        <f t="shared" si="1"/>
        <v>1.5100844277673546</v>
      </c>
      <c r="Q17" s="9"/>
    </row>
    <row r="18" spans="1:17" ht="15.75">
      <c r="A18" s="26" t="s">
        <v>30</v>
      </c>
      <c r="B18" s="27"/>
      <c r="C18" s="28"/>
      <c r="D18" s="29">
        <f aca="true" t="shared" si="6" ref="D18:N18">SUM(D19:D19)</f>
        <v>0</v>
      </c>
      <c r="E18" s="29">
        <f t="shared" si="6"/>
        <v>207013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4"/>
        <v>207013</v>
      </c>
      <c r="P18" s="41">
        <f t="shared" si="1"/>
        <v>48.54901500938087</v>
      </c>
      <c r="Q18" s="10"/>
    </row>
    <row r="19" spans="1:17" ht="15">
      <c r="A19" s="12"/>
      <c r="B19" s="42">
        <v>541</v>
      </c>
      <c r="C19" s="19" t="s">
        <v>31</v>
      </c>
      <c r="D19" s="43">
        <v>0</v>
      </c>
      <c r="E19" s="43">
        <v>207013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207013</v>
      </c>
      <c r="P19" s="44">
        <f t="shared" si="1"/>
        <v>48.54901500938087</v>
      </c>
      <c r="Q19" s="9"/>
    </row>
    <row r="20" spans="1:17" ht="15.75">
      <c r="A20" s="26" t="s">
        <v>32</v>
      </c>
      <c r="B20" s="27"/>
      <c r="C20" s="28"/>
      <c r="D20" s="29">
        <f aca="true" t="shared" si="7" ref="D20:N20">SUM(D21:D21)</f>
        <v>700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4"/>
        <v>700</v>
      </c>
      <c r="P20" s="41">
        <f t="shared" si="1"/>
        <v>0.16416510318949343</v>
      </c>
      <c r="Q20" s="10"/>
    </row>
    <row r="21" spans="1:17" ht="15">
      <c r="A21" s="12"/>
      <c r="B21" s="42">
        <v>569</v>
      </c>
      <c r="C21" s="19" t="s">
        <v>33</v>
      </c>
      <c r="D21" s="43">
        <v>700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700</v>
      </c>
      <c r="P21" s="44">
        <f t="shared" si="1"/>
        <v>0.16416510318949343</v>
      </c>
      <c r="Q21" s="9"/>
    </row>
    <row r="22" spans="1:17" ht="15.75">
      <c r="A22" s="26" t="s">
        <v>34</v>
      </c>
      <c r="B22" s="27"/>
      <c r="C22" s="28"/>
      <c r="D22" s="29">
        <f aca="true" t="shared" si="8" ref="D22:N22">SUM(D23:D23)</f>
        <v>15664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 t="shared" si="4"/>
        <v>15664</v>
      </c>
      <c r="P22" s="41">
        <f t="shared" si="1"/>
        <v>3.673545966228893</v>
      </c>
      <c r="Q22" s="9"/>
    </row>
    <row r="23" spans="1:17" ht="15.75" thickBot="1">
      <c r="A23" s="12"/>
      <c r="B23" s="42">
        <v>575</v>
      </c>
      <c r="C23" s="19" t="s">
        <v>35</v>
      </c>
      <c r="D23" s="43">
        <v>15664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15664</v>
      </c>
      <c r="P23" s="44">
        <f t="shared" si="1"/>
        <v>3.673545966228893</v>
      </c>
      <c r="Q23" s="9"/>
    </row>
    <row r="24" spans="1:120" ht="16.5" thickBot="1">
      <c r="A24" s="13" t="s">
        <v>10</v>
      </c>
      <c r="B24" s="21"/>
      <c r="C24" s="20"/>
      <c r="D24" s="14">
        <f>SUM(D5,D13,D16,D18,D20,D22)</f>
        <v>6157249</v>
      </c>
      <c r="E24" s="14">
        <f aca="true" t="shared" si="9" ref="E24:N24">SUM(E5,E13,E16,E18,E20,E22)</f>
        <v>1241697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2292452</v>
      </c>
      <c r="L24" s="14">
        <f t="shared" si="9"/>
        <v>0</v>
      </c>
      <c r="M24" s="14">
        <f t="shared" si="9"/>
        <v>149900</v>
      </c>
      <c r="N24" s="14">
        <f t="shared" si="9"/>
        <v>0</v>
      </c>
      <c r="O24" s="14">
        <f t="shared" si="4"/>
        <v>9841298</v>
      </c>
      <c r="P24" s="35">
        <f t="shared" si="1"/>
        <v>2307.9967166979363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79</v>
      </c>
      <c r="N26" s="90"/>
      <c r="O26" s="90"/>
      <c r="P26" s="39">
        <v>4264</v>
      </c>
    </row>
    <row r="27" spans="1:16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1025966</v>
      </c>
      <c r="E5" s="24">
        <f t="shared" si="0"/>
        <v>279666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558360</v>
      </c>
      <c r="L5" s="24">
        <f t="shared" si="0"/>
        <v>0</v>
      </c>
      <c r="M5" s="24">
        <f t="shared" si="0"/>
        <v>0</v>
      </c>
      <c r="N5" s="25">
        <f>SUM(D5:M5)</f>
        <v>1863992</v>
      </c>
      <c r="O5" s="30">
        <f aca="true" t="shared" si="1" ref="O5:O19">(N5/O$21)</f>
        <v>473.5752032520325</v>
      </c>
      <c r="P5" s="6"/>
    </row>
    <row r="6" spans="1:16" ht="15">
      <c r="A6" s="12"/>
      <c r="B6" s="42">
        <v>511</v>
      </c>
      <c r="C6" s="19" t="s">
        <v>19</v>
      </c>
      <c r="D6" s="43">
        <v>16811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16811</v>
      </c>
      <c r="O6" s="44">
        <f t="shared" si="1"/>
        <v>4.271087398373984</v>
      </c>
      <c r="P6" s="9"/>
    </row>
    <row r="7" spans="1:16" ht="15">
      <c r="A7" s="12"/>
      <c r="B7" s="42">
        <v>512</v>
      </c>
      <c r="C7" s="19" t="s">
        <v>20</v>
      </c>
      <c r="D7" s="43">
        <v>153775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153775</v>
      </c>
      <c r="O7" s="44">
        <f t="shared" si="1"/>
        <v>39.06885162601626</v>
      </c>
      <c r="P7" s="9"/>
    </row>
    <row r="8" spans="1:16" ht="15">
      <c r="A8" s="12"/>
      <c r="B8" s="42">
        <v>513</v>
      </c>
      <c r="C8" s="19" t="s">
        <v>21</v>
      </c>
      <c r="D8" s="43">
        <v>765159</v>
      </c>
      <c r="E8" s="43">
        <v>279666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1044825</v>
      </c>
      <c r="O8" s="44">
        <f t="shared" si="1"/>
        <v>265.453506097561</v>
      </c>
      <c r="P8" s="9"/>
    </row>
    <row r="9" spans="1:16" ht="15">
      <c r="A9" s="12"/>
      <c r="B9" s="42">
        <v>514</v>
      </c>
      <c r="C9" s="19" t="s">
        <v>22</v>
      </c>
      <c r="D9" s="43">
        <v>51012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51012</v>
      </c>
      <c r="O9" s="44">
        <f t="shared" si="1"/>
        <v>12.960365853658537</v>
      </c>
      <c r="P9" s="9"/>
    </row>
    <row r="10" spans="1:16" ht="15">
      <c r="A10" s="12"/>
      <c r="B10" s="42">
        <v>515</v>
      </c>
      <c r="C10" s="19" t="s">
        <v>23</v>
      </c>
      <c r="D10" s="43">
        <v>31328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31328</v>
      </c>
      <c r="O10" s="44">
        <f t="shared" si="1"/>
        <v>7.959349593495935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558360</v>
      </c>
      <c r="L11" s="43">
        <v>0</v>
      </c>
      <c r="M11" s="43">
        <v>0</v>
      </c>
      <c r="N11" s="43">
        <f t="shared" si="2"/>
        <v>558360</v>
      </c>
      <c r="O11" s="44">
        <f t="shared" si="1"/>
        <v>141.859756097561</v>
      </c>
      <c r="P11" s="9"/>
    </row>
    <row r="12" spans="1:16" ht="15">
      <c r="A12" s="12"/>
      <c r="B12" s="42">
        <v>519</v>
      </c>
      <c r="C12" s="19" t="s">
        <v>25</v>
      </c>
      <c r="D12" s="43">
        <v>7881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7881</v>
      </c>
      <c r="O12" s="44">
        <f t="shared" si="1"/>
        <v>2.002286585365854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4379446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19">SUM(D13:M13)</f>
        <v>4379446</v>
      </c>
      <c r="O13" s="41">
        <f t="shared" si="1"/>
        <v>1112.66412601626</v>
      </c>
      <c r="P13" s="10"/>
    </row>
    <row r="14" spans="1:16" ht="15">
      <c r="A14" s="12"/>
      <c r="B14" s="42">
        <v>529</v>
      </c>
      <c r="C14" s="19" t="s">
        <v>47</v>
      </c>
      <c r="D14" s="43">
        <v>4379446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4379446</v>
      </c>
      <c r="O14" s="44">
        <f t="shared" si="1"/>
        <v>1112.66412601626</v>
      </c>
      <c r="P14" s="9"/>
    </row>
    <row r="15" spans="1:16" ht="15.75">
      <c r="A15" s="26" t="s">
        <v>30</v>
      </c>
      <c r="B15" s="27"/>
      <c r="C15" s="28"/>
      <c r="D15" s="29">
        <f aca="true" t="shared" si="5" ref="D15:M15">SUM(D16:D16)</f>
        <v>147323</v>
      </c>
      <c r="E15" s="29">
        <f t="shared" si="5"/>
        <v>107702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255025</v>
      </c>
      <c r="O15" s="41">
        <f t="shared" si="1"/>
        <v>64.79293699186992</v>
      </c>
      <c r="P15" s="10"/>
    </row>
    <row r="16" spans="1:16" ht="15">
      <c r="A16" s="12"/>
      <c r="B16" s="42">
        <v>541</v>
      </c>
      <c r="C16" s="19" t="s">
        <v>31</v>
      </c>
      <c r="D16" s="43">
        <v>147323</v>
      </c>
      <c r="E16" s="43">
        <v>107702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255025</v>
      </c>
      <c r="O16" s="44">
        <f t="shared" si="1"/>
        <v>64.79293699186992</v>
      </c>
      <c r="P16" s="9"/>
    </row>
    <row r="17" spans="1:16" ht="15.75">
      <c r="A17" s="26" t="s">
        <v>38</v>
      </c>
      <c r="B17" s="27"/>
      <c r="C17" s="28"/>
      <c r="D17" s="29">
        <f aca="true" t="shared" si="6" ref="D17:M17">SUM(D18:D18)</f>
        <v>364836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364836</v>
      </c>
      <c r="O17" s="41">
        <f t="shared" si="1"/>
        <v>92.6920731707317</v>
      </c>
      <c r="P17" s="9"/>
    </row>
    <row r="18" spans="1:16" ht="15.75" thickBot="1">
      <c r="A18" s="12"/>
      <c r="B18" s="42">
        <v>581</v>
      </c>
      <c r="C18" s="19" t="s">
        <v>37</v>
      </c>
      <c r="D18" s="43">
        <v>364836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364836</v>
      </c>
      <c r="O18" s="44">
        <f t="shared" si="1"/>
        <v>92.6920731707317</v>
      </c>
      <c r="P18" s="9"/>
    </row>
    <row r="19" spans="1:119" ht="16.5" thickBot="1">
      <c r="A19" s="13" t="s">
        <v>10</v>
      </c>
      <c r="B19" s="21"/>
      <c r="C19" s="20"/>
      <c r="D19" s="14">
        <f>SUM(D5,D13,D15,D17)</f>
        <v>5917571</v>
      </c>
      <c r="E19" s="14">
        <f aca="true" t="shared" si="7" ref="E19:M19">SUM(E5,E13,E15,E17)</f>
        <v>387368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558360</v>
      </c>
      <c r="L19" s="14">
        <f t="shared" si="7"/>
        <v>0</v>
      </c>
      <c r="M19" s="14">
        <f t="shared" si="7"/>
        <v>0</v>
      </c>
      <c r="N19" s="14">
        <f t="shared" si="4"/>
        <v>6863299</v>
      </c>
      <c r="O19" s="35">
        <f t="shared" si="1"/>
        <v>1743.7243394308944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48</v>
      </c>
      <c r="M21" s="90"/>
      <c r="N21" s="90"/>
      <c r="O21" s="39">
        <v>3936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45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947169</v>
      </c>
      <c r="E5" s="24">
        <f t="shared" si="0"/>
        <v>223933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232415</v>
      </c>
      <c r="L5" s="24">
        <f t="shared" si="0"/>
        <v>0</v>
      </c>
      <c r="M5" s="24">
        <f t="shared" si="0"/>
        <v>0</v>
      </c>
      <c r="N5" s="25">
        <f>SUM(D5:M5)</f>
        <v>1403517</v>
      </c>
      <c r="O5" s="30">
        <f aca="true" t="shared" si="1" ref="O5:O23">(N5/O$25)</f>
        <v>359.1394575230297</v>
      </c>
      <c r="P5" s="6"/>
    </row>
    <row r="6" spans="1:16" ht="15">
      <c r="A6" s="12"/>
      <c r="B6" s="42">
        <v>511</v>
      </c>
      <c r="C6" s="19" t="s">
        <v>19</v>
      </c>
      <c r="D6" s="43">
        <v>6068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6068</v>
      </c>
      <c r="O6" s="44">
        <f t="shared" si="1"/>
        <v>1.5527123848515865</v>
      </c>
      <c r="P6" s="9"/>
    </row>
    <row r="7" spans="1:16" ht="15">
      <c r="A7" s="12"/>
      <c r="B7" s="42">
        <v>512</v>
      </c>
      <c r="C7" s="19" t="s">
        <v>20</v>
      </c>
      <c r="D7" s="43">
        <v>114642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114642</v>
      </c>
      <c r="O7" s="44">
        <f t="shared" si="1"/>
        <v>29.335209825997953</v>
      </c>
      <c r="P7" s="9"/>
    </row>
    <row r="8" spans="1:16" ht="15">
      <c r="A8" s="12"/>
      <c r="B8" s="42">
        <v>513</v>
      </c>
      <c r="C8" s="19" t="s">
        <v>21</v>
      </c>
      <c r="D8" s="43">
        <v>405703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405703</v>
      </c>
      <c r="O8" s="44">
        <f t="shared" si="1"/>
        <v>103.81345957011258</v>
      </c>
      <c r="P8" s="9"/>
    </row>
    <row r="9" spans="1:16" ht="15">
      <c r="A9" s="12"/>
      <c r="B9" s="42">
        <v>514</v>
      </c>
      <c r="C9" s="19" t="s">
        <v>22</v>
      </c>
      <c r="D9" s="43">
        <v>73980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73980</v>
      </c>
      <c r="O9" s="44">
        <f t="shared" si="1"/>
        <v>18.930399181166838</v>
      </c>
      <c r="P9" s="9"/>
    </row>
    <row r="10" spans="1:16" ht="15">
      <c r="A10" s="12"/>
      <c r="B10" s="42">
        <v>515</v>
      </c>
      <c r="C10" s="19" t="s">
        <v>23</v>
      </c>
      <c r="D10" s="43">
        <v>38465</v>
      </c>
      <c r="E10" s="43">
        <v>221744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260209</v>
      </c>
      <c r="O10" s="44">
        <f t="shared" si="1"/>
        <v>66.58367451381781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232415</v>
      </c>
      <c r="L11" s="43">
        <v>0</v>
      </c>
      <c r="M11" s="43">
        <v>0</v>
      </c>
      <c r="N11" s="43">
        <f t="shared" si="2"/>
        <v>232415</v>
      </c>
      <c r="O11" s="44">
        <f t="shared" si="1"/>
        <v>59.47159672466735</v>
      </c>
      <c r="P11" s="9"/>
    </row>
    <row r="12" spans="1:16" ht="15">
      <c r="A12" s="12"/>
      <c r="B12" s="42">
        <v>519</v>
      </c>
      <c r="C12" s="19" t="s">
        <v>25</v>
      </c>
      <c r="D12" s="43">
        <v>308311</v>
      </c>
      <c r="E12" s="43">
        <v>2189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310500</v>
      </c>
      <c r="O12" s="44">
        <f t="shared" si="1"/>
        <v>79.45240532241556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3455840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3">SUM(D13:M13)</f>
        <v>3455840</v>
      </c>
      <c r="O13" s="41">
        <f t="shared" si="1"/>
        <v>884.2988741044012</v>
      </c>
      <c r="P13" s="10"/>
    </row>
    <row r="14" spans="1:16" ht="15">
      <c r="A14" s="12"/>
      <c r="B14" s="42">
        <v>521</v>
      </c>
      <c r="C14" s="19" t="s">
        <v>27</v>
      </c>
      <c r="D14" s="43">
        <v>3455840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3455840</v>
      </c>
      <c r="O14" s="44">
        <f t="shared" si="1"/>
        <v>884.2988741044012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3773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3773</v>
      </c>
      <c r="O15" s="41">
        <f t="shared" si="1"/>
        <v>0.9654554759467758</v>
      </c>
      <c r="P15" s="10"/>
    </row>
    <row r="16" spans="1:16" ht="15">
      <c r="A16" s="12"/>
      <c r="B16" s="42">
        <v>539</v>
      </c>
      <c r="C16" s="19" t="s">
        <v>29</v>
      </c>
      <c r="D16" s="43">
        <v>3773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3773</v>
      </c>
      <c r="O16" s="44">
        <f t="shared" si="1"/>
        <v>0.9654554759467758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97661</v>
      </c>
      <c r="E17" s="29">
        <f t="shared" si="6"/>
        <v>72808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170469</v>
      </c>
      <c r="O17" s="41">
        <f t="shared" si="1"/>
        <v>43.62052200614125</v>
      </c>
      <c r="P17" s="10"/>
    </row>
    <row r="18" spans="1:16" ht="15">
      <c r="A18" s="12"/>
      <c r="B18" s="42">
        <v>541</v>
      </c>
      <c r="C18" s="19" t="s">
        <v>31</v>
      </c>
      <c r="D18" s="43">
        <v>97661</v>
      </c>
      <c r="E18" s="43">
        <v>72808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170469</v>
      </c>
      <c r="O18" s="44">
        <f t="shared" si="1"/>
        <v>43.62052200614125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6303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4"/>
        <v>6303</v>
      </c>
      <c r="O19" s="41">
        <f t="shared" si="1"/>
        <v>1.6128454452405323</v>
      </c>
      <c r="P19" s="10"/>
    </row>
    <row r="20" spans="1:16" ht="15">
      <c r="A20" s="12"/>
      <c r="B20" s="42">
        <v>569</v>
      </c>
      <c r="C20" s="19" t="s">
        <v>33</v>
      </c>
      <c r="D20" s="43">
        <v>6303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6303</v>
      </c>
      <c r="O20" s="44">
        <f t="shared" si="1"/>
        <v>1.6128454452405323</v>
      </c>
      <c r="P20" s="9"/>
    </row>
    <row r="21" spans="1:16" ht="15.75">
      <c r="A21" s="26" t="s">
        <v>34</v>
      </c>
      <c r="B21" s="27"/>
      <c r="C21" s="28"/>
      <c r="D21" s="29">
        <f aca="true" t="shared" si="8" ref="D21:M21">SUM(D22:D22)</f>
        <v>17001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4"/>
        <v>17001</v>
      </c>
      <c r="O21" s="41">
        <f t="shared" si="1"/>
        <v>4.350307062436029</v>
      </c>
      <c r="P21" s="9"/>
    </row>
    <row r="22" spans="1:16" ht="15.75" thickBot="1">
      <c r="A22" s="12"/>
      <c r="B22" s="42">
        <v>575</v>
      </c>
      <c r="C22" s="19" t="s">
        <v>35</v>
      </c>
      <c r="D22" s="43">
        <v>17001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17001</v>
      </c>
      <c r="O22" s="44">
        <f t="shared" si="1"/>
        <v>4.350307062436029</v>
      </c>
      <c r="P22" s="9"/>
    </row>
    <row r="23" spans="1:119" ht="16.5" thickBot="1">
      <c r="A23" s="13" t="s">
        <v>10</v>
      </c>
      <c r="B23" s="21"/>
      <c r="C23" s="20"/>
      <c r="D23" s="14">
        <f>SUM(D5,D13,D15,D17,D19,D21)</f>
        <v>4527747</v>
      </c>
      <c r="E23" s="14">
        <f aca="true" t="shared" si="9" ref="E23:M23">SUM(E5,E13,E15,E17,E19,E21)</f>
        <v>296741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232415</v>
      </c>
      <c r="L23" s="14">
        <f t="shared" si="9"/>
        <v>0</v>
      </c>
      <c r="M23" s="14">
        <f t="shared" si="9"/>
        <v>0</v>
      </c>
      <c r="N23" s="14">
        <f t="shared" si="4"/>
        <v>5056903</v>
      </c>
      <c r="O23" s="35">
        <f t="shared" si="1"/>
        <v>1293.9874616171955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3908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795047</v>
      </c>
      <c r="E5" s="24">
        <f t="shared" si="0"/>
        <v>282921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235433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1313401</v>
      </c>
      <c r="O5" s="30">
        <f aca="true" t="shared" si="2" ref="O5:O25">(N5/O$27)</f>
        <v>336.6831581645732</v>
      </c>
      <c r="P5" s="6"/>
    </row>
    <row r="6" spans="1:16" ht="15">
      <c r="A6" s="12"/>
      <c r="B6" s="42">
        <v>511</v>
      </c>
      <c r="C6" s="19" t="s">
        <v>19</v>
      </c>
      <c r="D6" s="43">
        <v>11537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11537</v>
      </c>
      <c r="O6" s="44">
        <f t="shared" si="2"/>
        <v>2.9574468085106385</v>
      </c>
      <c r="P6" s="9"/>
    </row>
    <row r="7" spans="1:16" ht="15">
      <c r="A7" s="12"/>
      <c r="B7" s="42">
        <v>512</v>
      </c>
      <c r="C7" s="19" t="s">
        <v>20</v>
      </c>
      <c r="D7" s="43">
        <v>211745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211745</v>
      </c>
      <c r="O7" s="44">
        <f t="shared" si="2"/>
        <v>54.279671879005384</v>
      </c>
      <c r="P7" s="9"/>
    </row>
    <row r="8" spans="1:16" ht="15">
      <c r="A8" s="12"/>
      <c r="B8" s="42">
        <v>513</v>
      </c>
      <c r="C8" s="19" t="s">
        <v>21</v>
      </c>
      <c r="D8" s="43">
        <v>446437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446437</v>
      </c>
      <c r="O8" s="44">
        <f t="shared" si="2"/>
        <v>114.44168162009741</v>
      </c>
      <c r="P8" s="9"/>
    </row>
    <row r="9" spans="1:16" ht="15">
      <c r="A9" s="12"/>
      <c r="B9" s="42">
        <v>514</v>
      </c>
      <c r="C9" s="19" t="s">
        <v>22</v>
      </c>
      <c r="D9" s="43">
        <v>91242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91242</v>
      </c>
      <c r="O9" s="44">
        <f t="shared" si="2"/>
        <v>23.389387336580363</v>
      </c>
      <c r="P9" s="9"/>
    </row>
    <row r="10" spans="1:16" ht="15">
      <c r="A10" s="12"/>
      <c r="B10" s="42">
        <v>515</v>
      </c>
      <c r="C10" s="19" t="s">
        <v>23</v>
      </c>
      <c r="D10" s="43">
        <v>34086</v>
      </c>
      <c r="E10" s="43">
        <v>282921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317007</v>
      </c>
      <c r="O10" s="44">
        <f t="shared" si="2"/>
        <v>81.2630094847475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235433</v>
      </c>
      <c r="L11" s="43">
        <v>0</v>
      </c>
      <c r="M11" s="43">
        <v>0</v>
      </c>
      <c r="N11" s="43">
        <f t="shared" si="1"/>
        <v>235433</v>
      </c>
      <c r="O11" s="44">
        <f t="shared" si="2"/>
        <v>60.35196103563189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3360687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3360687</v>
      </c>
      <c r="O12" s="41">
        <f t="shared" si="2"/>
        <v>861.4937195590874</v>
      </c>
      <c r="P12" s="10"/>
    </row>
    <row r="13" spans="1:16" ht="15">
      <c r="A13" s="12"/>
      <c r="B13" s="42">
        <v>521</v>
      </c>
      <c r="C13" s="19" t="s">
        <v>27</v>
      </c>
      <c r="D13" s="43">
        <v>3360687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3360687</v>
      </c>
      <c r="O13" s="44">
        <f t="shared" si="2"/>
        <v>861.4937195590874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1760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1760</v>
      </c>
      <c r="O14" s="41">
        <f t="shared" si="2"/>
        <v>0.4511663675980518</v>
      </c>
      <c r="P14" s="10"/>
    </row>
    <row r="15" spans="1:16" ht="15">
      <c r="A15" s="12"/>
      <c r="B15" s="42">
        <v>539</v>
      </c>
      <c r="C15" s="19" t="s">
        <v>29</v>
      </c>
      <c r="D15" s="43">
        <v>1760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1760</v>
      </c>
      <c r="O15" s="44">
        <f t="shared" si="2"/>
        <v>0.4511663675980518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87213</v>
      </c>
      <c r="E16" s="29">
        <f t="shared" si="5"/>
        <v>34784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121997</v>
      </c>
      <c r="O16" s="41">
        <f t="shared" si="2"/>
        <v>31.273263265829275</v>
      </c>
      <c r="P16" s="10"/>
    </row>
    <row r="17" spans="1:16" ht="15">
      <c r="A17" s="12"/>
      <c r="B17" s="42">
        <v>541</v>
      </c>
      <c r="C17" s="19" t="s">
        <v>31</v>
      </c>
      <c r="D17" s="43">
        <v>87213</v>
      </c>
      <c r="E17" s="43">
        <v>34784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121997</v>
      </c>
      <c r="O17" s="44">
        <f t="shared" si="2"/>
        <v>31.273263265829275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SUM(D19:D19)</f>
        <v>9721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9721</v>
      </c>
      <c r="O18" s="41">
        <f t="shared" si="2"/>
        <v>2.4919251473981032</v>
      </c>
      <c r="P18" s="10"/>
    </row>
    <row r="19" spans="1:16" ht="15">
      <c r="A19" s="12"/>
      <c r="B19" s="42">
        <v>569</v>
      </c>
      <c r="C19" s="19" t="s">
        <v>33</v>
      </c>
      <c r="D19" s="43">
        <v>9721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9721</v>
      </c>
      <c r="O19" s="44">
        <f t="shared" si="2"/>
        <v>2.4919251473981032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9561</v>
      </c>
      <c r="E20" s="29">
        <f t="shared" si="7"/>
        <v>342501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352062</v>
      </c>
      <c r="O20" s="41">
        <f t="shared" si="2"/>
        <v>90.2491668802871</v>
      </c>
      <c r="P20" s="9"/>
    </row>
    <row r="21" spans="1:16" ht="15">
      <c r="A21" s="12"/>
      <c r="B21" s="42">
        <v>575</v>
      </c>
      <c r="C21" s="19" t="s">
        <v>35</v>
      </c>
      <c r="D21" s="43">
        <v>9561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9561</v>
      </c>
      <c r="O21" s="44">
        <f t="shared" si="2"/>
        <v>2.4509100230710072</v>
      </c>
      <c r="P21" s="9"/>
    </row>
    <row r="22" spans="1:16" ht="15">
      <c r="A22" s="12"/>
      <c r="B22" s="42">
        <v>579</v>
      </c>
      <c r="C22" s="19" t="s">
        <v>36</v>
      </c>
      <c r="D22" s="43">
        <v>0</v>
      </c>
      <c r="E22" s="43">
        <v>342501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342501</v>
      </c>
      <c r="O22" s="44">
        <f t="shared" si="2"/>
        <v>87.7982568572161</v>
      </c>
      <c r="P22" s="9"/>
    </row>
    <row r="23" spans="1:16" ht="15.75">
      <c r="A23" s="26" t="s">
        <v>38</v>
      </c>
      <c r="B23" s="27"/>
      <c r="C23" s="28"/>
      <c r="D23" s="29">
        <f aca="true" t="shared" si="8" ref="D23:M23">SUM(D24:D24)</f>
        <v>77000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77000</v>
      </c>
      <c r="O23" s="41">
        <f t="shared" si="2"/>
        <v>19.738528582414766</v>
      </c>
      <c r="P23" s="9"/>
    </row>
    <row r="24" spans="1:16" ht="15.75" thickBot="1">
      <c r="A24" s="12"/>
      <c r="B24" s="42">
        <v>581</v>
      </c>
      <c r="C24" s="19" t="s">
        <v>37</v>
      </c>
      <c r="D24" s="43">
        <v>77000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77000</v>
      </c>
      <c r="O24" s="44">
        <f t="shared" si="2"/>
        <v>19.738528582414766</v>
      </c>
      <c r="P24" s="9"/>
    </row>
    <row r="25" spans="1:119" ht="16.5" thickBot="1">
      <c r="A25" s="13" t="s">
        <v>10</v>
      </c>
      <c r="B25" s="21"/>
      <c r="C25" s="20"/>
      <c r="D25" s="14">
        <f>SUM(D5,D12,D14,D16,D18,D20,D23)</f>
        <v>4340989</v>
      </c>
      <c r="E25" s="14">
        <f aca="true" t="shared" si="9" ref="E25:M25">SUM(E5,E12,E14,E16,E18,E20,E23)</f>
        <v>660206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235433</v>
      </c>
      <c r="L25" s="14">
        <f t="shared" si="9"/>
        <v>0</v>
      </c>
      <c r="M25" s="14">
        <f t="shared" si="9"/>
        <v>0</v>
      </c>
      <c r="N25" s="14">
        <f t="shared" si="1"/>
        <v>5236628</v>
      </c>
      <c r="O25" s="35">
        <f t="shared" si="2"/>
        <v>1342.380927967188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3901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655956</v>
      </c>
      <c r="E5" s="24">
        <f aca="true" t="shared" si="0" ref="E5:M5">SUM(E6:E12)</f>
        <v>365510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165275</v>
      </c>
      <c r="L5" s="24">
        <f t="shared" si="0"/>
        <v>0</v>
      </c>
      <c r="M5" s="24">
        <f t="shared" si="0"/>
        <v>0</v>
      </c>
      <c r="N5" s="25">
        <f>SUM(D5:M5)</f>
        <v>1186741</v>
      </c>
      <c r="O5" s="30">
        <f aca="true" t="shared" si="1" ref="O5:O26">(N5/O$28)</f>
        <v>311.97187171398525</v>
      </c>
      <c r="P5" s="6"/>
    </row>
    <row r="6" spans="1:16" ht="15">
      <c r="A6" s="12"/>
      <c r="B6" s="42">
        <v>511</v>
      </c>
      <c r="C6" s="19" t="s">
        <v>19</v>
      </c>
      <c r="D6" s="43">
        <v>18290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18290</v>
      </c>
      <c r="O6" s="44">
        <f t="shared" si="1"/>
        <v>4.808096740273396</v>
      </c>
      <c r="P6" s="9"/>
    </row>
    <row r="7" spans="1:16" ht="15">
      <c r="A7" s="12"/>
      <c r="B7" s="42">
        <v>512</v>
      </c>
      <c r="C7" s="19" t="s">
        <v>20</v>
      </c>
      <c r="D7" s="43">
        <v>150604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150604</v>
      </c>
      <c r="O7" s="44">
        <f t="shared" si="1"/>
        <v>39.590956887486854</v>
      </c>
      <c r="P7" s="9"/>
    </row>
    <row r="8" spans="1:16" ht="15">
      <c r="A8" s="12"/>
      <c r="B8" s="42">
        <v>513</v>
      </c>
      <c r="C8" s="19" t="s">
        <v>21</v>
      </c>
      <c r="D8" s="43">
        <v>398032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398032</v>
      </c>
      <c r="O8" s="44">
        <f t="shared" si="1"/>
        <v>104.63512092534175</v>
      </c>
      <c r="P8" s="9"/>
    </row>
    <row r="9" spans="1:16" ht="15">
      <c r="A9" s="12"/>
      <c r="B9" s="42">
        <v>514</v>
      </c>
      <c r="C9" s="19" t="s">
        <v>22</v>
      </c>
      <c r="D9" s="43">
        <v>66276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66276</v>
      </c>
      <c r="O9" s="44">
        <f t="shared" si="1"/>
        <v>17.422712933753942</v>
      </c>
      <c r="P9" s="9"/>
    </row>
    <row r="10" spans="1:16" ht="15">
      <c r="A10" s="12"/>
      <c r="B10" s="42">
        <v>515</v>
      </c>
      <c r="C10" s="19" t="s">
        <v>23</v>
      </c>
      <c r="D10" s="43">
        <v>22754</v>
      </c>
      <c r="E10" s="43">
        <v>365065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387819</v>
      </c>
      <c r="O10" s="44">
        <f t="shared" si="1"/>
        <v>101.95031545741325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165275</v>
      </c>
      <c r="L11" s="43">
        <v>0</v>
      </c>
      <c r="M11" s="43">
        <v>0</v>
      </c>
      <c r="N11" s="43">
        <f t="shared" si="2"/>
        <v>165275</v>
      </c>
      <c r="O11" s="44">
        <f t="shared" si="1"/>
        <v>43.447686645636175</v>
      </c>
      <c r="P11" s="9"/>
    </row>
    <row r="12" spans="1:16" ht="15">
      <c r="A12" s="12"/>
      <c r="B12" s="42">
        <v>519</v>
      </c>
      <c r="C12" s="19" t="s">
        <v>25</v>
      </c>
      <c r="D12" s="43">
        <v>0</v>
      </c>
      <c r="E12" s="43">
        <v>445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445</v>
      </c>
      <c r="O12" s="44">
        <f t="shared" si="1"/>
        <v>0.11698212407991587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3246507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3246507</v>
      </c>
      <c r="O13" s="41">
        <f t="shared" si="1"/>
        <v>853.4455835962145</v>
      </c>
      <c r="P13" s="10"/>
    </row>
    <row r="14" spans="1:16" ht="15">
      <c r="A14" s="12"/>
      <c r="B14" s="42">
        <v>521</v>
      </c>
      <c r="C14" s="19" t="s">
        <v>27</v>
      </c>
      <c r="D14" s="43">
        <v>3246507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3246507</v>
      </c>
      <c r="O14" s="44">
        <f t="shared" si="1"/>
        <v>853.4455835962145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2035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2035</v>
      </c>
      <c r="O15" s="41">
        <f t="shared" si="1"/>
        <v>0.5349631966351209</v>
      </c>
      <c r="P15" s="10"/>
    </row>
    <row r="16" spans="1:16" ht="15">
      <c r="A16" s="12"/>
      <c r="B16" s="42">
        <v>539</v>
      </c>
      <c r="C16" s="19" t="s">
        <v>29</v>
      </c>
      <c r="D16" s="43">
        <v>2035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2035</v>
      </c>
      <c r="O16" s="44">
        <f t="shared" si="1"/>
        <v>0.5349631966351209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92627</v>
      </c>
      <c r="E17" s="29">
        <f t="shared" si="6"/>
        <v>55450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148077</v>
      </c>
      <c r="O17" s="41">
        <f t="shared" si="1"/>
        <v>38.92665615141956</v>
      </c>
      <c r="P17" s="10"/>
    </row>
    <row r="18" spans="1:16" ht="15">
      <c r="A18" s="12"/>
      <c r="B18" s="42">
        <v>541</v>
      </c>
      <c r="C18" s="19" t="s">
        <v>31</v>
      </c>
      <c r="D18" s="43">
        <v>92627</v>
      </c>
      <c r="E18" s="43">
        <v>55450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148077</v>
      </c>
      <c r="O18" s="44">
        <f t="shared" si="1"/>
        <v>38.92665615141956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8398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4"/>
        <v>8398</v>
      </c>
      <c r="O19" s="41">
        <f t="shared" si="1"/>
        <v>2.207676130389064</v>
      </c>
      <c r="P19" s="10"/>
    </row>
    <row r="20" spans="1:16" ht="15">
      <c r="A20" s="12"/>
      <c r="B20" s="42">
        <v>569</v>
      </c>
      <c r="C20" s="19" t="s">
        <v>33</v>
      </c>
      <c r="D20" s="43">
        <v>8398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8398</v>
      </c>
      <c r="O20" s="44">
        <f t="shared" si="1"/>
        <v>2.207676130389064</v>
      </c>
      <c r="P20" s="9"/>
    </row>
    <row r="21" spans="1:16" ht="15.75">
      <c r="A21" s="26" t="s">
        <v>34</v>
      </c>
      <c r="B21" s="27"/>
      <c r="C21" s="28"/>
      <c r="D21" s="29">
        <f aca="true" t="shared" si="8" ref="D21:M21">SUM(D22:D23)</f>
        <v>8941</v>
      </c>
      <c r="E21" s="29">
        <f t="shared" si="8"/>
        <v>373993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4"/>
        <v>382934</v>
      </c>
      <c r="O21" s="41">
        <f t="shared" si="1"/>
        <v>100.66614090431125</v>
      </c>
      <c r="P21" s="9"/>
    </row>
    <row r="22" spans="1:16" ht="15">
      <c r="A22" s="12"/>
      <c r="B22" s="42">
        <v>575</v>
      </c>
      <c r="C22" s="19" t="s">
        <v>35</v>
      </c>
      <c r="D22" s="43">
        <v>8941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8941</v>
      </c>
      <c r="O22" s="44">
        <f t="shared" si="1"/>
        <v>2.350420609884332</v>
      </c>
      <c r="P22" s="9"/>
    </row>
    <row r="23" spans="1:16" ht="15">
      <c r="A23" s="12"/>
      <c r="B23" s="42">
        <v>579</v>
      </c>
      <c r="C23" s="19" t="s">
        <v>36</v>
      </c>
      <c r="D23" s="43">
        <v>0</v>
      </c>
      <c r="E23" s="43">
        <v>373993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373993</v>
      </c>
      <c r="O23" s="44">
        <f t="shared" si="1"/>
        <v>98.31572029442692</v>
      </c>
      <c r="P23" s="9"/>
    </row>
    <row r="24" spans="1:16" ht="15.75">
      <c r="A24" s="26" t="s">
        <v>38</v>
      </c>
      <c r="B24" s="27"/>
      <c r="C24" s="28"/>
      <c r="D24" s="29">
        <f aca="true" t="shared" si="9" ref="D24:M24">SUM(D25:D25)</f>
        <v>180347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4"/>
        <v>180347</v>
      </c>
      <c r="O24" s="41">
        <f t="shared" si="1"/>
        <v>47.409831756046266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180347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180347</v>
      </c>
      <c r="O25" s="44">
        <f t="shared" si="1"/>
        <v>47.409831756046266</v>
      </c>
      <c r="P25" s="9"/>
    </row>
    <row r="26" spans="1:119" ht="16.5" thickBot="1">
      <c r="A26" s="13" t="s">
        <v>10</v>
      </c>
      <c r="B26" s="21"/>
      <c r="C26" s="20"/>
      <c r="D26" s="14">
        <f>SUM(D5,D13,D15,D17,D19,D21,D24)</f>
        <v>4194811</v>
      </c>
      <c r="E26" s="14">
        <f aca="true" t="shared" si="10" ref="E26:M26">SUM(E5,E13,E15,E17,E19,E21,E24)</f>
        <v>794953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165275</v>
      </c>
      <c r="L26" s="14">
        <f t="shared" si="10"/>
        <v>0</v>
      </c>
      <c r="M26" s="14">
        <f t="shared" si="10"/>
        <v>0</v>
      </c>
      <c r="N26" s="14">
        <f t="shared" si="4"/>
        <v>5155039</v>
      </c>
      <c r="O26" s="35">
        <f t="shared" si="1"/>
        <v>1355.162723449001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3804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902656</v>
      </c>
      <c r="E5" s="24">
        <f t="shared" si="0"/>
        <v>564889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188198</v>
      </c>
      <c r="L5" s="24">
        <f t="shared" si="0"/>
        <v>0</v>
      </c>
      <c r="M5" s="24">
        <f t="shared" si="0"/>
        <v>0</v>
      </c>
      <c r="N5" s="25">
        <f>SUM(D5:M5)</f>
        <v>1655743</v>
      </c>
      <c r="O5" s="30">
        <f aca="true" t="shared" si="1" ref="O5:O27">(N5/O$29)</f>
        <v>432.4217811439018</v>
      </c>
      <c r="P5" s="6"/>
    </row>
    <row r="6" spans="1:16" ht="15">
      <c r="A6" s="12"/>
      <c r="B6" s="42">
        <v>511</v>
      </c>
      <c r="C6" s="19" t="s">
        <v>19</v>
      </c>
      <c r="D6" s="43">
        <v>27731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27731</v>
      </c>
      <c r="O6" s="44">
        <f t="shared" si="1"/>
        <v>7.2423609297466705</v>
      </c>
      <c r="P6" s="9"/>
    </row>
    <row r="7" spans="1:16" ht="15">
      <c r="A7" s="12"/>
      <c r="B7" s="42">
        <v>512</v>
      </c>
      <c r="C7" s="19" t="s">
        <v>20</v>
      </c>
      <c r="D7" s="43">
        <v>129893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129893</v>
      </c>
      <c r="O7" s="44">
        <f t="shared" si="1"/>
        <v>33.92347871506921</v>
      </c>
      <c r="P7" s="9"/>
    </row>
    <row r="8" spans="1:16" ht="15">
      <c r="A8" s="12"/>
      <c r="B8" s="42">
        <v>513</v>
      </c>
      <c r="C8" s="19" t="s">
        <v>21</v>
      </c>
      <c r="D8" s="43">
        <v>661056</v>
      </c>
      <c r="E8" s="43">
        <v>561512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1222568</v>
      </c>
      <c r="O8" s="44">
        <f t="shared" si="1"/>
        <v>319.29172107599896</v>
      </c>
      <c r="P8" s="9"/>
    </row>
    <row r="9" spans="1:16" ht="15">
      <c r="A9" s="12"/>
      <c r="B9" s="42">
        <v>514</v>
      </c>
      <c r="C9" s="19" t="s">
        <v>22</v>
      </c>
      <c r="D9" s="43">
        <v>52542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52542</v>
      </c>
      <c r="O9" s="44">
        <f t="shared" si="1"/>
        <v>13.722120658135283</v>
      </c>
      <c r="P9" s="9"/>
    </row>
    <row r="10" spans="1:16" ht="15">
      <c r="A10" s="12"/>
      <c r="B10" s="42">
        <v>515</v>
      </c>
      <c r="C10" s="19" t="s">
        <v>23</v>
      </c>
      <c r="D10" s="43">
        <v>31434</v>
      </c>
      <c r="E10" s="43">
        <v>1944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33378</v>
      </c>
      <c r="O10" s="44">
        <f t="shared" si="1"/>
        <v>8.717158527030556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188198</v>
      </c>
      <c r="L11" s="43">
        <v>0</v>
      </c>
      <c r="M11" s="43">
        <v>0</v>
      </c>
      <c r="N11" s="43">
        <f t="shared" si="2"/>
        <v>188198</v>
      </c>
      <c r="O11" s="44">
        <f t="shared" si="1"/>
        <v>49.15069208670671</v>
      </c>
      <c r="P11" s="9"/>
    </row>
    <row r="12" spans="1:16" ht="15">
      <c r="A12" s="12"/>
      <c r="B12" s="42">
        <v>519</v>
      </c>
      <c r="C12" s="19" t="s">
        <v>25</v>
      </c>
      <c r="D12" s="43">
        <v>0</v>
      </c>
      <c r="E12" s="43">
        <v>1433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1433</v>
      </c>
      <c r="O12" s="44">
        <f t="shared" si="1"/>
        <v>0.3742491512144163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4051794</v>
      </c>
      <c r="E13" s="29">
        <f t="shared" si="3"/>
        <v>313286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4365080</v>
      </c>
      <c r="O13" s="41">
        <f t="shared" si="1"/>
        <v>1140.0052232958997</v>
      </c>
      <c r="P13" s="10"/>
    </row>
    <row r="14" spans="1:16" ht="15">
      <c r="A14" s="12"/>
      <c r="B14" s="42">
        <v>521</v>
      </c>
      <c r="C14" s="19" t="s">
        <v>27</v>
      </c>
      <c r="D14" s="43">
        <v>4008462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4008462</v>
      </c>
      <c r="O14" s="44">
        <f t="shared" si="1"/>
        <v>1046.8691564377123</v>
      </c>
      <c r="P14" s="9"/>
    </row>
    <row r="15" spans="1:16" ht="15">
      <c r="A15" s="12"/>
      <c r="B15" s="42">
        <v>522</v>
      </c>
      <c r="C15" s="19" t="s">
        <v>50</v>
      </c>
      <c r="D15" s="43">
        <v>43332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43332</v>
      </c>
      <c r="O15" s="44">
        <f t="shared" si="1"/>
        <v>11.316792896317576</v>
      </c>
      <c r="P15" s="9"/>
    </row>
    <row r="16" spans="1:16" ht="15">
      <c r="A16" s="12"/>
      <c r="B16" s="42">
        <v>524</v>
      </c>
      <c r="C16" s="19" t="s">
        <v>51</v>
      </c>
      <c r="D16" s="43">
        <v>0</v>
      </c>
      <c r="E16" s="43">
        <v>313286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313286</v>
      </c>
      <c r="O16" s="44">
        <f t="shared" si="1"/>
        <v>81.81927396186994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16543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16543</v>
      </c>
      <c r="O17" s="41">
        <f t="shared" si="1"/>
        <v>4.320449203447375</v>
      </c>
      <c r="P17" s="10"/>
    </row>
    <row r="18" spans="1:16" ht="15">
      <c r="A18" s="12"/>
      <c r="B18" s="42">
        <v>539</v>
      </c>
      <c r="C18" s="19" t="s">
        <v>29</v>
      </c>
      <c r="D18" s="43">
        <v>16543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16543</v>
      </c>
      <c r="O18" s="44">
        <f t="shared" si="1"/>
        <v>4.320449203447375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SUM(D20:D20)</f>
        <v>85324</v>
      </c>
      <c r="E19" s="29">
        <f t="shared" si="6"/>
        <v>6718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92042</v>
      </c>
      <c r="O19" s="41">
        <f t="shared" si="1"/>
        <v>24.038130060067903</v>
      </c>
      <c r="P19" s="10"/>
    </row>
    <row r="20" spans="1:16" ht="15">
      <c r="A20" s="12"/>
      <c r="B20" s="42">
        <v>541</v>
      </c>
      <c r="C20" s="19" t="s">
        <v>31</v>
      </c>
      <c r="D20" s="43">
        <v>85324</v>
      </c>
      <c r="E20" s="43">
        <v>6718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92042</v>
      </c>
      <c r="O20" s="44">
        <f t="shared" si="1"/>
        <v>24.038130060067903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5202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5202</v>
      </c>
      <c r="O21" s="41">
        <f t="shared" si="1"/>
        <v>1.3585792635152782</v>
      </c>
      <c r="P21" s="10"/>
    </row>
    <row r="22" spans="1:16" ht="15">
      <c r="A22" s="12"/>
      <c r="B22" s="42">
        <v>569</v>
      </c>
      <c r="C22" s="19" t="s">
        <v>33</v>
      </c>
      <c r="D22" s="43">
        <v>5202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5202</v>
      </c>
      <c r="O22" s="44">
        <f t="shared" si="1"/>
        <v>1.3585792635152782</v>
      </c>
      <c r="P22" s="9"/>
    </row>
    <row r="23" spans="1:16" ht="15.75">
      <c r="A23" s="26" t="s">
        <v>34</v>
      </c>
      <c r="B23" s="27"/>
      <c r="C23" s="28"/>
      <c r="D23" s="29">
        <f aca="true" t="shared" si="8" ref="D23:M23">SUM(D24:D24)</f>
        <v>17875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17875</v>
      </c>
      <c r="O23" s="41">
        <f t="shared" si="1"/>
        <v>4.668320710368242</v>
      </c>
      <c r="P23" s="9"/>
    </row>
    <row r="24" spans="1:16" ht="15">
      <c r="A24" s="12"/>
      <c r="B24" s="42">
        <v>575</v>
      </c>
      <c r="C24" s="19" t="s">
        <v>35</v>
      </c>
      <c r="D24" s="43">
        <v>17875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17875</v>
      </c>
      <c r="O24" s="44">
        <f t="shared" si="1"/>
        <v>4.668320710368242</v>
      </c>
      <c r="P24" s="9"/>
    </row>
    <row r="25" spans="1:16" ht="15.75">
      <c r="A25" s="26" t="s">
        <v>38</v>
      </c>
      <c r="B25" s="27"/>
      <c r="C25" s="28"/>
      <c r="D25" s="29">
        <f aca="true" t="shared" si="9" ref="D25:M25">SUM(D26:D26)</f>
        <v>78000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78000</v>
      </c>
      <c r="O25" s="41">
        <f t="shared" si="1"/>
        <v>20.370854008879604</v>
      </c>
      <c r="P25" s="9"/>
    </row>
    <row r="26" spans="1:16" ht="15.75" thickBot="1">
      <c r="A26" s="12"/>
      <c r="B26" s="42">
        <v>581</v>
      </c>
      <c r="C26" s="19" t="s">
        <v>37</v>
      </c>
      <c r="D26" s="43">
        <v>78000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78000</v>
      </c>
      <c r="O26" s="44">
        <f t="shared" si="1"/>
        <v>20.370854008879604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5157394</v>
      </c>
      <c r="E27" s="14">
        <f aca="true" t="shared" si="10" ref="E27:M27">SUM(E5,E13,E17,E19,E21,E23,E25)</f>
        <v>884893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188198</v>
      </c>
      <c r="L27" s="14">
        <f t="shared" si="10"/>
        <v>0</v>
      </c>
      <c r="M27" s="14">
        <f t="shared" si="10"/>
        <v>0</v>
      </c>
      <c r="N27" s="14">
        <f t="shared" si="4"/>
        <v>6230485</v>
      </c>
      <c r="O27" s="35">
        <f t="shared" si="1"/>
        <v>1627.18333768608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3829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1117350</v>
      </c>
      <c r="E5" s="24">
        <f t="shared" si="0"/>
        <v>2941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91839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1212130</v>
      </c>
      <c r="O5" s="30">
        <f aca="true" t="shared" si="2" ref="O5:O24">(N5/O$26)</f>
        <v>329.9210669569951</v>
      </c>
      <c r="P5" s="6"/>
    </row>
    <row r="6" spans="1:16" ht="15">
      <c r="A6" s="12"/>
      <c r="B6" s="42">
        <v>511</v>
      </c>
      <c r="C6" s="19" t="s">
        <v>19</v>
      </c>
      <c r="D6" s="43">
        <v>133492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133492</v>
      </c>
      <c r="O6" s="44">
        <f t="shared" si="2"/>
        <v>36.334240609689715</v>
      </c>
      <c r="P6" s="9"/>
    </row>
    <row r="7" spans="1:16" ht="15">
      <c r="A7" s="12"/>
      <c r="B7" s="42">
        <v>512</v>
      </c>
      <c r="C7" s="19" t="s">
        <v>20</v>
      </c>
      <c r="D7" s="43">
        <v>207068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207068</v>
      </c>
      <c r="O7" s="44">
        <f t="shared" si="2"/>
        <v>56.360370168753406</v>
      </c>
      <c r="P7" s="9"/>
    </row>
    <row r="8" spans="1:16" ht="15">
      <c r="A8" s="12"/>
      <c r="B8" s="42">
        <v>513</v>
      </c>
      <c r="C8" s="19" t="s">
        <v>21</v>
      </c>
      <c r="D8" s="43">
        <v>686868</v>
      </c>
      <c r="E8" s="43">
        <v>367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687235</v>
      </c>
      <c r="O8" s="44">
        <f t="shared" si="2"/>
        <v>187.05362003266194</v>
      </c>
      <c r="P8" s="9"/>
    </row>
    <row r="9" spans="1:16" ht="15">
      <c r="A9" s="12"/>
      <c r="B9" s="42">
        <v>514</v>
      </c>
      <c r="C9" s="19" t="s">
        <v>22</v>
      </c>
      <c r="D9" s="43">
        <v>79969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79969</v>
      </c>
      <c r="O9" s="44">
        <f t="shared" si="2"/>
        <v>21.76619488296135</v>
      </c>
      <c r="P9" s="9"/>
    </row>
    <row r="10" spans="1:16" ht="15">
      <c r="A10" s="12"/>
      <c r="B10" s="42">
        <v>515</v>
      </c>
      <c r="C10" s="19" t="s">
        <v>23</v>
      </c>
      <c r="D10" s="43">
        <v>9953</v>
      </c>
      <c r="E10" s="43">
        <v>2574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12527</v>
      </c>
      <c r="O10" s="44">
        <f t="shared" si="2"/>
        <v>3.409635274904736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91839</v>
      </c>
      <c r="L11" s="43">
        <v>0</v>
      </c>
      <c r="M11" s="43">
        <v>0</v>
      </c>
      <c r="N11" s="43">
        <f t="shared" si="1"/>
        <v>91839</v>
      </c>
      <c r="O11" s="44">
        <f t="shared" si="2"/>
        <v>24.99700598802395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3617481</v>
      </c>
      <c r="E12" s="29">
        <f t="shared" si="3"/>
        <v>535365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4152846</v>
      </c>
      <c r="O12" s="41">
        <f t="shared" si="2"/>
        <v>1130.333696243876</v>
      </c>
      <c r="P12" s="10"/>
    </row>
    <row r="13" spans="1:16" ht="15">
      <c r="A13" s="12"/>
      <c r="B13" s="42">
        <v>521</v>
      </c>
      <c r="C13" s="19" t="s">
        <v>27</v>
      </c>
      <c r="D13" s="43">
        <v>3394377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3394377</v>
      </c>
      <c r="O13" s="44">
        <f t="shared" si="2"/>
        <v>923.8913990201415</v>
      </c>
      <c r="P13" s="9"/>
    </row>
    <row r="14" spans="1:16" ht="15">
      <c r="A14" s="12"/>
      <c r="B14" s="42">
        <v>522</v>
      </c>
      <c r="C14" s="19" t="s">
        <v>50</v>
      </c>
      <c r="D14" s="43">
        <v>223104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223104</v>
      </c>
      <c r="O14" s="44">
        <f t="shared" si="2"/>
        <v>60.72509526401742</v>
      </c>
      <c r="P14" s="9"/>
    </row>
    <row r="15" spans="1:16" ht="15">
      <c r="A15" s="12"/>
      <c r="B15" s="42">
        <v>524</v>
      </c>
      <c r="C15" s="19" t="s">
        <v>51</v>
      </c>
      <c r="D15" s="43">
        <v>0</v>
      </c>
      <c r="E15" s="43">
        <v>535365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535365</v>
      </c>
      <c r="O15" s="44">
        <f t="shared" si="2"/>
        <v>145.71720195971693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SUM(D17:D17)</f>
        <v>123886</v>
      </c>
      <c r="E16" s="29">
        <f t="shared" si="4"/>
        <v>39595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163481</v>
      </c>
      <c r="O16" s="41">
        <f t="shared" si="2"/>
        <v>44.49673380511704</v>
      </c>
      <c r="P16" s="10"/>
    </row>
    <row r="17" spans="1:16" ht="15">
      <c r="A17" s="12"/>
      <c r="B17" s="42">
        <v>541</v>
      </c>
      <c r="C17" s="19" t="s">
        <v>31</v>
      </c>
      <c r="D17" s="43">
        <v>123886</v>
      </c>
      <c r="E17" s="43">
        <v>39595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163481</v>
      </c>
      <c r="O17" s="44">
        <f t="shared" si="2"/>
        <v>44.49673380511704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5968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5968</v>
      </c>
      <c r="O18" s="41">
        <f t="shared" si="2"/>
        <v>1.6243875884594448</v>
      </c>
      <c r="P18" s="10"/>
    </row>
    <row r="19" spans="1:16" ht="15">
      <c r="A19" s="12"/>
      <c r="B19" s="42">
        <v>569</v>
      </c>
      <c r="C19" s="19" t="s">
        <v>33</v>
      </c>
      <c r="D19" s="43">
        <v>5968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5968</v>
      </c>
      <c r="O19" s="44">
        <f t="shared" si="2"/>
        <v>1.6243875884594448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122062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122062</v>
      </c>
      <c r="O20" s="41">
        <f t="shared" si="2"/>
        <v>33.22318998366902</v>
      </c>
      <c r="P20" s="9"/>
    </row>
    <row r="21" spans="1:16" ht="15">
      <c r="A21" s="12"/>
      <c r="B21" s="42">
        <v>575</v>
      </c>
      <c r="C21" s="19" t="s">
        <v>35</v>
      </c>
      <c r="D21" s="43">
        <v>122062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122062</v>
      </c>
      <c r="O21" s="44">
        <f t="shared" si="2"/>
        <v>33.22318998366902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SUM(D23:D23)</f>
        <v>0</v>
      </c>
      <c r="E22" s="29">
        <f t="shared" si="7"/>
        <v>38080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38080</v>
      </c>
      <c r="O22" s="41">
        <f t="shared" si="2"/>
        <v>10.364725095264017</v>
      </c>
      <c r="P22" s="9"/>
    </row>
    <row r="23" spans="1:16" ht="15.75" thickBot="1">
      <c r="A23" s="12"/>
      <c r="B23" s="42">
        <v>581</v>
      </c>
      <c r="C23" s="19" t="s">
        <v>37</v>
      </c>
      <c r="D23" s="43">
        <v>0</v>
      </c>
      <c r="E23" s="43">
        <v>38080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38080</v>
      </c>
      <c r="O23" s="44">
        <f t="shared" si="2"/>
        <v>10.364725095264017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4986747</v>
      </c>
      <c r="E24" s="14">
        <f aca="true" t="shared" si="8" ref="E24:M24">SUM(E5,E12,E16,E18,E20,E22)</f>
        <v>615981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91839</v>
      </c>
      <c r="L24" s="14">
        <f t="shared" si="8"/>
        <v>0</v>
      </c>
      <c r="M24" s="14">
        <f t="shared" si="8"/>
        <v>0</v>
      </c>
      <c r="N24" s="14">
        <f t="shared" si="1"/>
        <v>5694567</v>
      </c>
      <c r="O24" s="35">
        <f t="shared" si="2"/>
        <v>1549.9637996733804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3674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1899289</v>
      </c>
      <c r="E5" s="24">
        <f t="shared" si="0"/>
        <v>31590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980557</v>
      </c>
      <c r="L5" s="24">
        <f t="shared" si="0"/>
        <v>0</v>
      </c>
      <c r="M5" s="24">
        <f t="shared" si="0"/>
        <v>0</v>
      </c>
      <c r="N5" s="25">
        <f>SUM(D5:M5)</f>
        <v>2911436</v>
      </c>
      <c r="O5" s="30">
        <f aca="true" t="shared" si="1" ref="O5:O22">(N5/O$24)</f>
        <v>665.0150753768844</v>
      </c>
      <c r="P5" s="6"/>
    </row>
    <row r="6" spans="1:16" ht="15">
      <c r="A6" s="12"/>
      <c r="B6" s="42">
        <v>511</v>
      </c>
      <c r="C6" s="19" t="s">
        <v>19</v>
      </c>
      <c r="D6" s="43">
        <v>13934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13934</v>
      </c>
      <c r="O6" s="44">
        <f t="shared" si="1"/>
        <v>3.182731841023298</v>
      </c>
      <c r="P6" s="9"/>
    </row>
    <row r="7" spans="1:16" ht="15">
      <c r="A7" s="12"/>
      <c r="B7" s="42">
        <v>512</v>
      </c>
      <c r="C7" s="19" t="s">
        <v>20</v>
      </c>
      <c r="D7" s="43">
        <v>170911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170911</v>
      </c>
      <c r="O7" s="44">
        <f t="shared" si="1"/>
        <v>39.038602101416174</v>
      </c>
      <c r="P7" s="9"/>
    </row>
    <row r="8" spans="1:16" ht="15">
      <c r="A8" s="12"/>
      <c r="B8" s="42">
        <v>513</v>
      </c>
      <c r="C8" s="19" t="s">
        <v>21</v>
      </c>
      <c r="D8" s="43">
        <v>491965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491965</v>
      </c>
      <c r="O8" s="44">
        <f t="shared" si="1"/>
        <v>112.3720877112837</v>
      </c>
      <c r="P8" s="9"/>
    </row>
    <row r="9" spans="1:16" ht="15">
      <c r="A9" s="12"/>
      <c r="B9" s="42">
        <v>514</v>
      </c>
      <c r="C9" s="19" t="s">
        <v>22</v>
      </c>
      <c r="D9" s="43">
        <v>86999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86999</v>
      </c>
      <c r="O9" s="44">
        <f t="shared" si="1"/>
        <v>19.871859296482413</v>
      </c>
      <c r="P9" s="9"/>
    </row>
    <row r="10" spans="1:16" ht="15">
      <c r="A10" s="12"/>
      <c r="B10" s="42">
        <v>515</v>
      </c>
      <c r="C10" s="19" t="s">
        <v>23</v>
      </c>
      <c r="D10" s="43">
        <v>15000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15000</v>
      </c>
      <c r="O10" s="44">
        <f t="shared" si="1"/>
        <v>3.4262220191868433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980557</v>
      </c>
      <c r="L11" s="43">
        <v>0</v>
      </c>
      <c r="M11" s="43">
        <v>0</v>
      </c>
      <c r="N11" s="43">
        <f t="shared" si="2"/>
        <v>980557</v>
      </c>
      <c r="O11" s="44">
        <f t="shared" si="1"/>
        <v>223.9737322978529</v>
      </c>
      <c r="P11" s="9"/>
    </row>
    <row r="12" spans="1:16" ht="15">
      <c r="A12" s="12"/>
      <c r="B12" s="42">
        <v>519</v>
      </c>
      <c r="C12" s="19" t="s">
        <v>57</v>
      </c>
      <c r="D12" s="43">
        <v>1120480</v>
      </c>
      <c r="E12" s="43">
        <v>31590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1152070</v>
      </c>
      <c r="O12" s="44">
        <f t="shared" si="1"/>
        <v>263.1498401096391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4479023</v>
      </c>
      <c r="E13" s="29">
        <f t="shared" si="3"/>
        <v>585278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5064301</v>
      </c>
      <c r="O13" s="41">
        <f t="shared" si="1"/>
        <v>1156.7613065326634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582832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582832</v>
      </c>
      <c r="O14" s="44">
        <f t="shared" si="1"/>
        <v>133.12745545911375</v>
      </c>
      <c r="P14" s="9"/>
    </row>
    <row r="15" spans="1:16" ht="15">
      <c r="A15" s="12"/>
      <c r="B15" s="42">
        <v>529</v>
      </c>
      <c r="C15" s="19" t="s">
        <v>47</v>
      </c>
      <c r="D15" s="43">
        <v>4479023</v>
      </c>
      <c r="E15" s="43">
        <v>2446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4481469</v>
      </c>
      <c r="O15" s="44">
        <f t="shared" si="1"/>
        <v>1023.6338510735495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69061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69061</v>
      </c>
      <c r="O16" s="41">
        <f t="shared" si="1"/>
        <v>15.774554591137505</v>
      </c>
      <c r="P16" s="10"/>
    </row>
    <row r="17" spans="1:16" ht="15">
      <c r="A17" s="12"/>
      <c r="B17" s="42">
        <v>539</v>
      </c>
      <c r="C17" s="19" t="s">
        <v>29</v>
      </c>
      <c r="D17" s="43">
        <v>69061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69061</v>
      </c>
      <c r="O17" s="44">
        <f t="shared" si="1"/>
        <v>15.774554591137505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181092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181092</v>
      </c>
      <c r="O18" s="41">
        <f t="shared" si="1"/>
        <v>41.36409319323892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181092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181092</v>
      </c>
      <c r="O19" s="44">
        <f t="shared" si="1"/>
        <v>41.36409319323892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17581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17581</v>
      </c>
      <c r="O20" s="41">
        <f t="shared" si="1"/>
        <v>4.015760621288259</v>
      </c>
      <c r="P20" s="9"/>
    </row>
    <row r="21" spans="1:16" ht="15.75" thickBot="1">
      <c r="A21" s="12"/>
      <c r="B21" s="42">
        <v>575</v>
      </c>
      <c r="C21" s="19" t="s">
        <v>64</v>
      </c>
      <c r="D21" s="43">
        <v>17581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17581</v>
      </c>
      <c r="O21" s="44">
        <f t="shared" si="1"/>
        <v>4.015760621288259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6464954</v>
      </c>
      <c r="E22" s="14">
        <f aca="true" t="shared" si="8" ref="E22:M22">SUM(E5,E13,E16,E18,E20)</f>
        <v>797960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980557</v>
      </c>
      <c r="L22" s="14">
        <f t="shared" si="8"/>
        <v>0</v>
      </c>
      <c r="M22" s="14">
        <f t="shared" si="8"/>
        <v>0</v>
      </c>
      <c r="N22" s="14">
        <f t="shared" si="4"/>
        <v>8243471</v>
      </c>
      <c r="O22" s="35">
        <f t="shared" si="1"/>
        <v>1882.9307903152123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77</v>
      </c>
      <c r="M24" s="90"/>
      <c r="N24" s="90"/>
      <c r="O24" s="39">
        <v>4378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1686780</v>
      </c>
      <c r="E5" s="24">
        <f t="shared" si="0"/>
        <v>88907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905080</v>
      </c>
      <c r="L5" s="24">
        <f t="shared" si="0"/>
        <v>0</v>
      </c>
      <c r="M5" s="24">
        <f t="shared" si="0"/>
        <v>0</v>
      </c>
      <c r="N5" s="25">
        <f>SUM(D5:M5)</f>
        <v>2680767</v>
      </c>
      <c r="O5" s="30">
        <f aca="true" t="shared" si="1" ref="O5:O22">(N5/O$24)</f>
        <v>621.4109874826147</v>
      </c>
      <c r="P5" s="6"/>
    </row>
    <row r="6" spans="1:16" ht="15">
      <c r="A6" s="12"/>
      <c r="B6" s="42">
        <v>511</v>
      </c>
      <c r="C6" s="19" t="s">
        <v>19</v>
      </c>
      <c r="D6" s="43">
        <v>17239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17239</v>
      </c>
      <c r="O6" s="44">
        <f t="shared" si="1"/>
        <v>3.996059341678257</v>
      </c>
      <c r="P6" s="9"/>
    </row>
    <row r="7" spans="1:16" ht="15">
      <c r="A7" s="12"/>
      <c r="B7" s="42">
        <v>512</v>
      </c>
      <c r="C7" s="19" t="s">
        <v>20</v>
      </c>
      <c r="D7" s="43">
        <v>212026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212026</v>
      </c>
      <c r="O7" s="44">
        <f t="shared" si="1"/>
        <v>49.14835419564209</v>
      </c>
      <c r="P7" s="9"/>
    </row>
    <row r="8" spans="1:16" ht="15">
      <c r="A8" s="12"/>
      <c r="B8" s="42">
        <v>513</v>
      </c>
      <c r="C8" s="19" t="s">
        <v>21</v>
      </c>
      <c r="D8" s="43">
        <v>395114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395114</v>
      </c>
      <c r="O8" s="44">
        <f t="shared" si="1"/>
        <v>91.58878071395456</v>
      </c>
      <c r="P8" s="9"/>
    </row>
    <row r="9" spans="1:16" ht="15">
      <c r="A9" s="12"/>
      <c r="B9" s="42">
        <v>514</v>
      </c>
      <c r="C9" s="19" t="s">
        <v>22</v>
      </c>
      <c r="D9" s="43">
        <v>142379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142379</v>
      </c>
      <c r="O9" s="44">
        <f t="shared" si="1"/>
        <v>33.003940658321746</v>
      </c>
      <c r="P9" s="9"/>
    </row>
    <row r="10" spans="1:16" ht="15">
      <c r="A10" s="12"/>
      <c r="B10" s="42">
        <v>515</v>
      </c>
      <c r="C10" s="19" t="s">
        <v>23</v>
      </c>
      <c r="D10" s="43">
        <v>19700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19700</v>
      </c>
      <c r="O10" s="44">
        <f t="shared" si="1"/>
        <v>4.566527584608252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905080</v>
      </c>
      <c r="L11" s="43">
        <v>0</v>
      </c>
      <c r="M11" s="43">
        <v>0</v>
      </c>
      <c r="N11" s="43">
        <f t="shared" si="2"/>
        <v>905080</v>
      </c>
      <c r="O11" s="44">
        <f t="shared" si="1"/>
        <v>209.80064904960594</v>
      </c>
      <c r="P11" s="9"/>
    </row>
    <row r="12" spans="1:16" ht="15">
      <c r="A12" s="12"/>
      <c r="B12" s="42">
        <v>519</v>
      </c>
      <c r="C12" s="19" t="s">
        <v>57</v>
      </c>
      <c r="D12" s="43">
        <v>900322</v>
      </c>
      <c r="E12" s="43">
        <v>88907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989229</v>
      </c>
      <c r="O12" s="44">
        <f t="shared" si="1"/>
        <v>229.3066759388039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4086234</v>
      </c>
      <c r="E13" s="29">
        <f t="shared" si="3"/>
        <v>444683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4530917</v>
      </c>
      <c r="O13" s="41">
        <f t="shared" si="1"/>
        <v>1050.2821047751506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444188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444188</v>
      </c>
      <c r="O14" s="44">
        <f t="shared" si="1"/>
        <v>102.96430227167362</v>
      </c>
      <c r="P14" s="9"/>
    </row>
    <row r="15" spans="1:16" ht="15">
      <c r="A15" s="12"/>
      <c r="B15" s="42">
        <v>529</v>
      </c>
      <c r="C15" s="19" t="s">
        <v>47</v>
      </c>
      <c r="D15" s="43">
        <v>4086234</v>
      </c>
      <c r="E15" s="43">
        <v>495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4086729</v>
      </c>
      <c r="O15" s="44">
        <f t="shared" si="1"/>
        <v>947.3178025034771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21427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21427</v>
      </c>
      <c r="O16" s="41">
        <f t="shared" si="1"/>
        <v>4.966852109411219</v>
      </c>
      <c r="P16" s="10"/>
    </row>
    <row r="17" spans="1:16" ht="15">
      <c r="A17" s="12"/>
      <c r="B17" s="42">
        <v>539</v>
      </c>
      <c r="C17" s="19" t="s">
        <v>29</v>
      </c>
      <c r="D17" s="43">
        <v>21427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21427</v>
      </c>
      <c r="O17" s="44">
        <f t="shared" si="1"/>
        <v>4.966852109411219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836013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836013</v>
      </c>
      <c r="O18" s="41">
        <f t="shared" si="1"/>
        <v>193.79068150208624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836013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836013</v>
      </c>
      <c r="O19" s="44">
        <f t="shared" si="1"/>
        <v>193.79068150208624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957672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957672</v>
      </c>
      <c r="O20" s="41">
        <f t="shared" si="1"/>
        <v>221.99165507649514</v>
      </c>
      <c r="P20" s="9"/>
    </row>
    <row r="21" spans="1:16" ht="15.75" thickBot="1">
      <c r="A21" s="12"/>
      <c r="B21" s="42">
        <v>575</v>
      </c>
      <c r="C21" s="19" t="s">
        <v>64</v>
      </c>
      <c r="D21" s="43">
        <v>957672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957672</v>
      </c>
      <c r="O21" s="44">
        <f t="shared" si="1"/>
        <v>221.99165507649514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6752113</v>
      </c>
      <c r="E22" s="14">
        <f aca="true" t="shared" si="8" ref="E22:M22">SUM(E5,E13,E16,E18,E20)</f>
        <v>1369603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905080</v>
      </c>
      <c r="L22" s="14">
        <f t="shared" si="8"/>
        <v>0</v>
      </c>
      <c r="M22" s="14">
        <f t="shared" si="8"/>
        <v>0</v>
      </c>
      <c r="N22" s="14">
        <f t="shared" si="4"/>
        <v>9026796</v>
      </c>
      <c r="O22" s="35">
        <f t="shared" si="1"/>
        <v>2092.442280945758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75</v>
      </c>
      <c r="M24" s="90"/>
      <c r="N24" s="90"/>
      <c r="O24" s="39">
        <v>4314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1440193</v>
      </c>
      <c r="E5" s="24">
        <f t="shared" si="0"/>
        <v>64764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1176639</v>
      </c>
      <c r="L5" s="24">
        <f t="shared" si="0"/>
        <v>0</v>
      </c>
      <c r="M5" s="24">
        <f t="shared" si="0"/>
        <v>0</v>
      </c>
      <c r="N5" s="25">
        <f>SUM(D5:M5)</f>
        <v>2681596</v>
      </c>
      <c r="O5" s="30">
        <f aca="true" t="shared" si="1" ref="O5:O22">(N5/O$24)</f>
        <v>637.2614068441064</v>
      </c>
      <c r="P5" s="6"/>
    </row>
    <row r="6" spans="1:16" ht="15">
      <c r="A6" s="12"/>
      <c r="B6" s="42">
        <v>511</v>
      </c>
      <c r="C6" s="19" t="s">
        <v>19</v>
      </c>
      <c r="D6" s="43">
        <v>41237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41237</v>
      </c>
      <c r="O6" s="44">
        <f t="shared" si="1"/>
        <v>9.799667300380229</v>
      </c>
      <c r="P6" s="9"/>
    </row>
    <row r="7" spans="1:16" ht="15">
      <c r="A7" s="12"/>
      <c r="B7" s="42">
        <v>512</v>
      </c>
      <c r="C7" s="19" t="s">
        <v>20</v>
      </c>
      <c r="D7" s="43">
        <v>233546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233546</v>
      </c>
      <c r="O7" s="44">
        <f t="shared" si="1"/>
        <v>55.500475285171106</v>
      </c>
      <c r="P7" s="9"/>
    </row>
    <row r="8" spans="1:16" ht="15">
      <c r="A8" s="12"/>
      <c r="B8" s="42">
        <v>513</v>
      </c>
      <c r="C8" s="19" t="s">
        <v>21</v>
      </c>
      <c r="D8" s="43">
        <v>319235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319235</v>
      </c>
      <c r="O8" s="44">
        <f t="shared" si="1"/>
        <v>75.86383079847909</v>
      </c>
      <c r="P8" s="9"/>
    </row>
    <row r="9" spans="1:16" ht="15">
      <c r="A9" s="12"/>
      <c r="B9" s="42">
        <v>514</v>
      </c>
      <c r="C9" s="19" t="s">
        <v>22</v>
      </c>
      <c r="D9" s="43">
        <v>173638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173638</v>
      </c>
      <c r="O9" s="44">
        <f t="shared" si="1"/>
        <v>41.263783269961976</v>
      </c>
      <c r="P9" s="9"/>
    </row>
    <row r="10" spans="1:16" ht="15">
      <c r="A10" s="12"/>
      <c r="B10" s="42">
        <v>515</v>
      </c>
      <c r="C10" s="19" t="s">
        <v>23</v>
      </c>
      <c r="D10" s="43">
        <v>18758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18758</v>
      </c>
      <c r="O10" s="44">
        <f t="shared" si="1"/>
        <v>4.457699619771863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1176639</v>
      </c>
      <c r="L11" s="43">
        <v>0</v>
      </c>
      <c r="M11" s="43">
        <v>0</v>
      </c>
      <c r="N11" s="43">
        <f t="shared" si="2"/>
        <v>1176639</v>
      </c>
      <c r="O11" s="44">
        <f t="shared" si="1"/>
        <v>279.61953422053233</v>
      </c>
      <c r="P11" s="9"/>
    </row>
    <row r="12" spans="1:16" ht="15">
      <c r="A12" s="12"/>
      <c r="B12" s="42">
        <v>519</v>
      </c>
      <c r="C12" s="19" t="s">
        <v>57</v>
      </c>
      <c r="D12" s="43">
        <v>653779</v>
      </c>
      <c r="E12" s="43">
        <v>64764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718543</v>
      </c>
      <c r="O12" s="44">
        <f t="shared" si="1"/>
        <v>170.75641634980988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4112617</v>
      </c>
      <c r="E13" s="29">
        <f t="shared" si="3"/>
        <v>507515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4620132</v>
      </c>
      <c r="O13" s="41">
        <f t="shared" si="1"/>
        <v>1097.940114068441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497800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497800</v>
      </c>
      <c r="O14" s="44">
        <f t="shared" si="1"/>
        <v>118.29847908745248</v>
      </c>
      <c r="P14" s="9"/>
    </row>
    <row r="15" spans="1:16" ht="15">
      <c r="A15" s="12"/>
      <c r="B15" s="42">
        <v>529</v>
      </c>
      <c r="C15" s="19" t="s">
        <v>47</v>
      </c>
      <c r="D15" s="43">
        <v>4112617</v>
      </c>
      <c r="E15" s="43">
        <v>9715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4122332</v>
      </c>
      <c r="O15" s="44">
        <f t="shared" si="1"/>
        <v>979.6416349809886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8279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8279</v>
      </c>
      <c r="O16" s="41">
        <f t="shared" si="1"/>
        <v>1.9674429657794676</v>
      </c>
      <c r="P16" s="10"/>
    </row>
    <row r="17" spans="1:16" ht="15">
      <c r="A17" s="12"/>
      <c r="B17" s="42">
        <v>539</v>
      </c>
      <c r="C17" s="19" t="s">
        <v>29</v>
      </c>
      <c r="D17" s="43">
        <v>8279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8279</v>
      </c>
      <c r="O17" s="44">
        <f t="shared" si="1"/>
        <v>1.9674429657794676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1004965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1004965</v>
      </c>
      <c r="O18" s="41">
        <f t="shared" si="1"/>
        <v>238.82248098859316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1004965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1004965</v>
      </c>
      <c r="O19" s="44">
        <f t="shared" si="1"/>
        <v>238.82248098859316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99648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99648</v>
      </c>
      <c r="O20" s="41">
        <f t="shared" si="1"/>
        <v>23.680608365019012</v>
      </c>
      <c r="P20" s="9"/>
    </row>
    <row r="21" spans="1:16" ht="15.75" thickBot="1">
      <c r="A21" s="12"/>
      <c r="B21" s="42">
        <v>575</v>
      </c>
      <c r="C21" s="19" t="s">
        <v>64</v>
      </c>
      <c r="D21" s="43">
        <v>99648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99648</v>
      </c>
      <c r="O21" s="44">
        <f t="shared" si="1"/>
        <v>23.680608365019012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5660737</v>
      </c>
      <c r="E22" s="14">
        <f aca="true" t="shared" si="8" ref="E22:M22">SUM(E5,E13,E16,E18,E20)</f>
        <v>1577244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1176639</v>
      </c>
      <c r="L22" s="14">
        <f t="shared" si="8"/>
        <v>0</v>
      </c>
      <c r="M22" s="14">
        <f t="shared" si="8"/>
        <v>0</v>
      </c>
      <c r="N22" s="14">
        <f t="shared" si="4"/>
        <v>8414620</v>
      </c>
      <c r="O22" s="35">
        <f t="shared" si="1"/>
        <v>1999.6720532319391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73</v>
      </c>
      <c r="M24" s="90"/>
      <c r="N24" s="90"/>
      <c r="O24" s="39">
        <v>4208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2902057</v>
      </c>
      <c r="E5" s="24">
        <f t="shared" si="0"/>
        <v>57978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820369</v>
      </c>
      <c r="L5" s="24">
        <f t="shared" si="0"/>
        <v>0</v>
      </c>
      <c r="M5" s="24">
        <f t="shared" si="0"/>
        <v>0</v>
      </c>
      <c r="N5" s="25">
        <f>SUM(D5:M5)</f>
        <v>3780404</v>
      </c>
      <c r="O5" s="30">
        <f aca="true" t="shared" si="1" ref="O5:O24">(N5/O$26)</f>
        <v>913.582406959884</v>
      </c>
      <c r="P5" s="6"/>
    </row>
    <row r="6" spans="1:16" ht="15">
      <c r="A6" s="12"/>
      <c r="B6" s="42">
        <v>511</v>
      </c>
      <c r="C6" s="19" t="s">
        <v>19</v>
      </c>
      <c r="D6" s="43">
        <v>10105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10105</v>
      </c>
      <c r="O6" s="44">
        <f t="shared" si="1"/>
        <v>2.4420009666505558</v>
      </c>
      <c r="P6" s="9"/>
    </row>
    <row r="7" spans="1:16" ht="15">
      <c r="A7" s="12"/>
      <c r="B7" s="42">
        <v>512</v>
      </c>
      <c r="C7" s="19" t="s">
        <v>20</v>
      </c>
      <c r="D7" s="43">
        <v>203929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203929</v>
      </c>
      <c r="O7" s="44">
        <f t="shared" si="1"/>
        <v>49.282020299661674</v>
      </c>
      <c r="P7" s="9"/>
    </row>
    <row r="8" spans="1:16" ht="15">
      <c r="A8" s="12"/>
      <c r="B8" s="42">
        <v>513</v>
      </c>
      <c r="C8" s="19" t="s">
        <v>21</v>
      </c>
      <c r="D8" s="43">
        <v>311166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311166</v>
      </c>
      <c r="O8" s="44">
        <f t="shared" si="1"/>
        <v>75.19719671338811</v>
      </c>
      <c r="P8" s="9"/>
    </row>
    <row r="9" spans="1:16" ht="15">
      <c r="A9" s="12"/>
      <c r="B9" s="42">
        <v>514</v>
      </c>
      <c r="C9" s="19" t="s">
        <v>22</v>
      </c>
      <c r="D9" s="43">
        <v>129262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129262</v>
      </c>
      <c r="O9" s="44">
        <f t="shared" si="1"/>
        <v>31.23779603673272</v>
      </c>
      <c r="P9" s="9"/>
    </row>
    <row r="10" spans="1:16" ht="15">
      <c r="A10" s="12"/>
      <c r="B10" s="42">
        <v>515</v>
      </c>
      <c r="C10" s="19" t="s">
        <v>23</v>
      </c>
      <c r="D10" s="43">
        <v>17194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17194</v>
      </c>
      <c r="O10" s="44">
        <f t="shared" si="1"/>
        <v>4.155147414209763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820369</v>
      </c>
      <c r="L11" s="43">
        <v>0</v>
      </c>
      <c r="M11" s="43">
        <v>0</v>
      </c>
      <c r="N11" s="43">
        <f t="shared" si="2"/>
        <v>820369</v>
      </c>
      <c r="O11" s="44">
        <f t="shared" si="1"/>
        <v>198.25253745770902</v>
      </c>
      <c r="P11" s="9"/>
    </row>
    <row r="12" spans="1:16" ht="15">
      <c r="A12" s="12"/>
      <c r="B12" s="42">
        <v>519</v>
      </c>
      <c r="C12" s="19" t="s">
        <v>57</v>
      </c>
      <c r="D12" s="43">
        <v>2230401</v>
      </c>
      <c r="E12" s="43">
        <v>57978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2288379</v>
      </c>
      <c r="O12" s="44">
        <f t="shared" si="1"/>
        <v>553.0157080715321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4192697</v>
      </c>
      <c r="E13" s="29">
        <f t="shared" si="3"/>
        <v>387769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4580466</v>
      </c>
      <c r="O13" s="41">
        <f t="shared" si="1"/>
        <v>1106.9275012083133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380332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380332</v>
      </c>
      <c r="O14" s="44">
        <f t="shared" si="1"/>
        <v>91.91203479942001</v>
      </c>
      <c r="P14" s="9"/>
    </row>
    <row r="15" spans="1:16" ht="15">
      <c r="A15" s="12"/>
      <c r="B15" s="42">
        <v>529</v>
      </c>
      <c r="C15" s="19" t="s">
        <v>47</v>
      </c>
      <c r="D15" s="43">
        <v>4192697</v>
      </c>
      <c r="E15" s="43">
        <v>7437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4200134</v>
      </c>
      <c r="O15" s="44">
        <f t="shared" si="1"/>
        <v>1015.0154664088932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8921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8921</v>
      </c>
      <c r="O16" s="41">
        <f t="shared" si="1"/>
        <v>2.155872402126631</v>
      </c>
      <c r="P16" s="10"/>
    </row>
    <row r="17" spans="1:16" ht="15">
      <c r="A17" s="12"/>
      <c r="B17" s="42">
        <v>539</v>
      </c>
      <c r="C17" s="19" t="s">
        <v>29</v>
      </c>
      <c r="D17" s="43">
        <v>8921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8921</v>
      </c>
      <c r="O17" s="44">
        <f t="shared" si="1"/>
        <v>2.155872402126631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84461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84461</v>
      </c>
      <c r="O18" s="41">
        <f t="shared" si="1"/>
        <v>20.411068148864185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84461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84461</v>
      </c>
      <c r="O19" s="44">
        <f t="shared" si="1"/>
        <v>20.411068148864185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20728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20728</v>
      </c>
      <c r="O20" s="41">
        <f t="shared" si="1"/>
        <v>5.009183180280329</v>
      </c>
      <c r="P20" s="9"/>
    </row>
    <row r="21" spans="1:16" ht="15">
      <c r="A21" s="12"/>
      <c r="B21" s="42">
        <v>575</v>
      </c>
      <c r="C21" s="19" t="s">
        <v>64</v>
      </c>
      <c r="D21" s="43">
        <v>20728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20728</v>
      </c>
      <c r="O21" s="44">
        <f t="shared" si="1"/>
        <v>5.009183180280329</v>
      </c>
      <c r="P21" s="9"/>
    </row>
    <row r="22" spans="1:16" ht="15.75">
      <c r="A22" s="26" t="s">
        <v>69</v>
      </c>
      <c r="B22" s="27"/>
      <c r="C22" s="28"/>
      <c r="D22" s="29">
        <f aca="true" t="shared" si="8" ref="D22:M22">SUM(D23:D23)</f>
        <v>20047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20047</v>
      </c>
      <c r="O22" s="41">
        <f t="shared" si="1"/>
        <v>4.844610923151281</v>
      </c>
      <c r="P22" s="9"/>
    </row>
    <row r="23" spans="1:16" ht="15.75" thickBot="1">
      <c r="A23" s="12"/>
      <c r="B23" s="42">
        <v>581</v>
      </c>
      <c r="C23" s="19" t="s">
        <v>70</v>
      </c>
      <c r="D23" s="43">
        <v>20047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20047</v>
      </c>
      <c r="O23" s="44">
        <f t="shared" si="1"/>
        <v>4.844610923151281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7144450</v>
      </c>
      <c r="E24" s="14">
        <f aca="true" t="shared" si="9" ref="E24:M24">SUM(E5,E13,E16,E18,E20,E22)</f>
        <v>530208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820369</v>
      </c>
      <c r="L24" s="14">
        <f t="shared" si="9"/>
        <v>0</v>
      </c>
      <c r="M24" s="14">
        <f t="shared" si="9"/>
        <v>0</v>
      </c>
      <c r="N24" s="14">
        <f t="shared" si="4"/>
        <v>8495027</v>
      </c>
      <c r="O24" s="35">
        <f t="shared" si="1"/>
        <v>2052.9306428226196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71</v>
      </c>
      <c r="M26" s="90"/>
      <c r="N26" s="90"/>
      <c r="O26" s="39">
        <v>4138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1809474</v>
      </c>
      <c r="E5" s="24">
        <f t="shared" si="0"/>
        <v>55484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869597</v>
      </c>
      <c r="L5" s="24">
        <f t="shared" si="0"/>
        <v>0</v>
      </c>
      <c r="M5" s="24">
        <f t="shared" si="0"/>
        <v>0</v>
      </c>
      <c r="N5" s="25">
        <f>SUM(D5:M5)</f>
        <v>2734555</v>
      </c>
      <c r="O5" s="30">
        <f aca="true" t="shared" si="1" ref="O5:O22">(N5/O$24)</f>
        <v>675.8662876915472</v>
      </c>
      <c r="P5" s="6"/>
    </row>
    <row r="6" spans="1:16" ht="15">
      <c r="A6" s="12"/>
      <c r="B6" s="42">
        <v>511</v>
      </c>
      <c r="C6" s="19" t="s">
        <v>19</v>
      </c>
      <c r="D6" s="43">
        <v>10742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10742</v>
      </c>
      <c r="O6" s="44">
        <f t="shared" si="1"/>
        <v>2.6549678695007413</v>
      </c>
      <c r="P6" s="9"/>
    </row>
    <row r="7" spans="1:16" ht="15">
      <c r="A7" s="12"/>
      <c r="B7" s="42">
        <v>512</v>
      </c>
      <c r="C7" s="19" t="s">
        <v>20</v>
      </c>
      <c r="D7" s="43">
        <v>230247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230247</v>
      </c>
      <c r="O7" s="44">
        <f t="shared" si="1"/>
        <v>56.90731586752348</v>
      </c>
      <c r="P7" s="9"/>
    </row>
    <row r="8" spans="1:16" ht="15">
      <c r="A8" s="12"/>
      <c r="B8" s="42">
        <v>513</v>
      </c>
      <c r="C8" s="19" t="s">
        <v>21</v>
      </c>
      <c r="D8" s="43">
        <v>300533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300533</v>
      </c>
      <c r="O8" s="44">
        <f t="shared" si="1"/>
        <v>74.27904102817598</v>
      </c>
      <c r="P8" s="9"/>
    </row>
    <row r="9" spans="1:16" ht="15">
      <c r="A9" s="12"/>
      <c r="B9" s="42">
        <v>514</v>
      </c>
      <c r="C9" s="19" t="s">
        <v>22</v>
      </c>
      <c r="D9" s="43">
        <v>492642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492642</v>
      </c>
      <c r="O9" s="44">
        <f t="shared" si="1"/>
        <v>121.76025704399407</v>
      </c>
      <c r="P9" s="9"/>
    </row>
    <row r="10" spans="1:16" ht="15">
      <c r="A10" s="12"/>
      <c r="B10" s="42">
        <v>515</v>
      </c>
      <c r="C10" s="19" t="s">
        <v>23</v>
      </c>
      <c r="D10" s="43">
        <v>9048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9048</v>
      </c>
      <c r="O10" s="44">
        <f t="shared" si="1"/>
        <v>2.236282748393475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869597</v>
      </c>
      <c r="L11" s="43">
        <v>0</v>
      </c>
      <c r="M11" s="43">
        <v>0</v>
      </c>
      <c r="N11" s="43">
        <f t="shared" si="2"/>
        <v>869597</v>
      </c>
      <c r="O11" s="44">
        <f t="shared" si="1"/>
        <v>214.927582797825</v>
      </c>
      <c r="P11" s="9"/>
    </row>
    <row r="12" spans="1:16" ht="15">
      <c r="A12" s="12"/>
      <c r="B12" s="42">
        <v>519</v>
      </c>
      <c r="C12" s="19" t="s">
        <v>57</v>
      </c>
      <c r="D12" s="43">
        <v>766262</v>
      </c>
      <c r="E12" s="43">
        <v>55484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821746</v>
      </c>
      <c r="O12" s="44">
        <f t="shared" si="1"/>
        <v>203.10084033613447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3932421</v>
      </c>
      <c r="E13" s="29">
        <f t="shared" si="3"/>
        <v>345447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4277868</v>
      </c>
      <c r="O13" s="41">
        <f t="shared" si="1"/>
        <v>1057.3079584775087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345447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345447</v>
      </c>
      <c r="O14" s="44">
        <f t="shared" si="1"/>
        <v>85.37988136431044</v>
      </c>
      <c r="P14" s="9"/>
    </row>
    <row r="15" spans="1:16" ht="15">
      <c r="A15" s="12"/>
      <c r="B15" s="42">
        <v>529</v>
      </c>
      <c r="C15" s="19" t="s">
        <v>47</v>
      </c>
      <c r="D15" s="43">
        <v>3932421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3932421</v>
      </c>
      <c r="O15" s="44">
        <f t="shared" si="1"/>
        <v>971.9280771131982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16102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16102</v>
      </c>
      <c r="O16" s="41">
        <f t="shared" si="1"/>
        <v>3.9797330696984674</v>
      </c>
      <c r="P16" s="10"/>
    </row>
    <row r="17" spans="1:16" ht="15">
      <c r="A17" s="12"/>
      <c r="B17" s="42">
        <v>539</v>
      </c>
      <c r="C17" s="19" t="s">
        <v>29</v>
      </c>
      <c r="D17" s="43">
        <v>16102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16102</v>
      </c>
      <c r="O17" s="44">
        <f t="shared" si="1"/>
        <v>3.9797330696984674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72957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72957</v>
      </c>
      <c r="O18" s="41">
        <f t="shared" si="1"/>
        <v>18.031883341571923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72957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72957</v>
      </c>
      <c r="O19" s="44">
        <f t="shared" si="1"/>
        <v>18.031883341571923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18594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18594</v>
      </c>
      <c r="O20" s="41">
        <f t="shared" si="1"/>
        <v>4.595650024715769</v>
      </c>
      <c r="P20" s="9"/>
    </row>
    <row r="21" spans="1:16" ht="15.75" thickBot="1">
      <c r="A21" s="12"/>
      <c r="B21" s="42">
        <v>575</v>
      </c>
      <c r="C21" s="19" t="s">
        <v>64</v>
      </c>
      <c r="D21" s="43">
        <v>18594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18594</v>
      </c>
      <c r="O21" s="44">
        <f t="shared" si="1"/>
        <v>4.595650024715769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5776591</v>
      </c>
      <c r="E22" s="14">
        <f aca="true" t="shared" si="8" ref="E22:M22">SUM(E5,E13,E16,E18,E20)</f>
        <v>473888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869597</v>
      </c>
      <c r="L22" s="14">
        <f t="shared" si="8"/>
        <v>0</v>
      </c>
      <c r="M22" s="14">
        <f t="shared" si="8"/>
        <v>0</v>
      </c>
      <c r="N22" s="14">
        <f t="shared" si="4"/>
        <v>7120076</v>
      </c>
      <c r="O22" s="35">
        <f t="shared" si="1"/>
        <v>1759.781512605042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67</v>
      </c>
      <c r="M24" s="90"/>
      <c r="N24" s="90"/>
      <c r="O24" s="39">
        <v>4046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1866245</v>
      </c>
      <c r="E5" s="24">
        <f t="shared" si="0"/>
        <v>50106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871342</v>
      </c>
      <c r="L5" s="24">
        <f t="shared" si="0"/>
        <v>0</v>
      </c>
      <c r="M5" s="24">
        <f t="shared" si="0"/>
        <v>0</v>
      </c>
      <c r="N5" s="25">
        <f>SUM(D5:M5)</f>
        <v>2787693</v>
      </c>
      <c r="O5" s="30">
        <f aca="true" t="shared" si="1" ref="O5:O22">(N5/O$24)</f>
        <v>697.7954943679599</v>
      </c>
      <c r="P5" s="6"/>
    </row>
    <row r="6" spans="1:16" ht="15">
      <c r="A6" s="12"/>
      <c r="B6" s="42">
        <v>511</v>
      </c>
      <c r="C6" s="19" t="s">
        <v>19</v>
      </c>
      <c r="D6" s="43">
        <v>14147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14147</v>
      </c>
      <c r="O6" s="44">
        <f t="shared" si="1"/>
        <v>3.541176470588235</v>
      </c>
      <c r="P6" s="9"/>
    </row>
    <row r="7" spans="1:16" ht="15">
      <c r="A7" s="12"/>
      <c r="B7" s="42">
        <v>512</v>
      </c>
      <c r="C7" s="19" t="s">
        <v>20</v>
      </c>
      <c r="D7" s="43">
        <v>184661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184661</v>
      </c>
      <c r="O7" s="44">
        <f t="shared" si="1"/>
        <v>46.22302878598248</v>
      </c>
      <c r="P7" s="9"/>
    </row>
    <row r="8" spans="1:16" ht="15">
      <c r="A8" s="12"/>
      <c r="B8" s="42">
        <v>513</v>
      </c>
      <c r="C8" s="19" t="s">
        <v>21</v>
      </c>
      <c r="D8" s="43">
        <v>279581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279581</v>
      </c>
      <c r="O8" s="44">
        <f t="shared" si="1"/>
        <v>69.98272841051315</v>
      </c>
      <c r="P8" s="9"/>
    </row>
    <row r="9" spans="1:16" ht="15">
      <c r="A9" s="12"/>
      <c r="B9" s="42">
        <v>514</v>
      </c>
      <c r="C9" s="19" t="s">
        <v>22</v>
      </c>
      <c r="D9" s="43">
        <v>631194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631194</v>
      </c>
      <c r="O9" s="44">
        <f t="shared" si="1"/>
        <v>157.9959949937422</v>
      </c>
      <c r="P9" s="9"/>
    </row>
    <row r="10" spans="1:16" ht="15">
      <c r="A10" s="12"/>
      <c r="B10" s="42">
        <v>515</v>
      </c>
      <c r="C10" s="19" t="s">
        <v>23</v>
      </c>
      <c r="D10" s="43">
        <v>37618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37618</v>
      </c>
      <c r="O10" s="44">
        <f t="shared" si="1"/>
        <v>9.416270337922404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871342</v>
      </c>
      <c r="L11" s="43">
        <v>0</v>
      </c>
      <c r="M11" s="43">
        <v>0</v>
      </c>
      <c r="N11" s="43">
        <f t="shared" si="2"/>
        <v>871342</v>
      </c>
      <c r="O11" s="44">
        <f t="shared" si="1"/>
        <v>218.1081351689612</v>
      </c>
      <c r="P11" s="9"/>
    </row>
    <row r="12" spans="1:16" ht="15">
      <c r="A12" s="12"/>
      <c r="B12" s="42">
        <v>519</v>
      </c>
      <c r="C12" s="19" t="s">
        <v>57</v>
      </c>
      <c r="D12" s="43">
        <v>719044</v>
      </c>
      <c r="E12" s="43">
        <v>50106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769150</v>
      </c>
      <c r="O12" s="44">
        <f t="shared" si="1"/>
        <v>192.5281602002503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3416966</v>
      </c>
      <c r="E13" s="29">
        <f t="shared" si="3"/>
        <v>338821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3755787</v>
      </c>
      <c r="O13" s="41">
        <f t="shared" si="1"/>
        <v>940.1219023779724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338821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338821</v>
      </c>
      <c r="O14" s="44">
        <f t="shared" si="1"/>
        <v>84.81126408010013</v>
      </c>
      <c r="P14" s="9"/>
    </row>
    <row r="15" spans="1:16" ht="15">
      <c r="A15" s="12"/>
      <c r="B15" s="42">
        <v>529</v>
      </c>
      <c r="C15" s="19" t="s">
        <v>47</v>
      </c>
      <c r="D15" s="43">
        <v>3416966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3416966</v>
      </c>
      <c r="O15" s="44">
        <f t="shared" si="1"/>
        <v>855.3106382978723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10982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10982</v>
      </c>
      <c r="O16" s="41">
        <f t="shared" si="1"/>
        <v>2.748936170212766</v>
      </c>
      <c r="P16" s="10"/>
    </row>
    <row r="17" spans="1:16" ht="15">
      <c r="A17" s="12"/>
      <c r="B17" s="42">
        <v>539</v>
      </c>
      <c r="C17" s="19" t="s">
        <v>29</v>
      </c>
      <c r="D17" s="43">
        <v>10982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10982</v>
      </c>
      <c r="O17" s="44">
        <f t="shared" si="1"/>
        <v>2.748936170212766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179341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179341</v>
      </c>
      <c r="O18" s="41">
        <f t="shared" si="1"/>
        <v>44.89136420525657</v>
      </c>
      <c r="P18" s="10"/>
    </row>
    <row r="19" spans="1:16" ht="15">
      <c r="A19" s="12"/>
      <c r="B19" s="42">
        <v>541</v>
      </c>
      <c r="C19" s="19" t="s">
        <v>58</v>
      </c>
      <c r="D19" s="43">
        <v>0</v>
      </c>
      <c r="E19" s="43">
        <v>179341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179341</v>
      </c>
      <c r="O19" s="44">
        <f t="shared" si="1"/>
        <v>44.89136420525657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12567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12567</v>
      </c>
      <c r="O20" s="41">
        <f t="shared" si="1"/>
        <v>3.1456821026282853</v>
      </c>
      <c r="P20" s="9"/>
    </row>
    <row r="21" spans="1:16" ht="15.75" thickBot="1">
      <c r="A21" s="12"/>
      <c r="B21" s="42">
        <v>575</v>
      </c>
      <c r="C21" s="19" t="s">
        <v>64</v>
      </c>
      <c r="D21" s="43">
        <v>12567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12567</v>
      </c>
      <c r="O21" s="44">
        <f t="shared" si="1"/>
        <v>3.1456821026282853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5306760</v>
      </c>
      <c r="E22" s="14">
        <f aca="true" t="shared" si="8" ref="E22:M22">SUM(E5,E13,E16,E18,E20)</f>
        <v>568268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871342</v>
      </c>
      <c r="L22" s="14">
        <f t="shared" si="8"/>
        <v>0</v>
      </c>
      <c r="M22" s="14">
        <f t="shared" si="8"/>
        <v>0</v>
      </c>
      <c r="N22" s="14">
        <f t="shared" si="4"/>
        <v>6746370</v>
      </c>
      <c r="O22" s="35">
        <f t="shared" si="1"/>
        <v>1688.70337922403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65</v>
      </c>
      <c r="M24" s="90"/>
      <c r="N24" s="90"/>
      <c r="O24" s="39">
        <v>3995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1375276</v>
      </c>
      <c r="E5" s="56">
        <f t="shared" si="0"/>
        <v>51249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733677</v>
      </c>
      <c r="L5" s="56">
        <f t="shared" si="0"/>
        <v>0</v>
      </c>
      <c r="M5" s="56">
        <f t="shared" si="0"/>
        <v>0</v>
      </c>
      <c r="N5" s="57">
        <f>SUM(D5:M5)</f>
        <v>2160202</v>
      </c>
      <c r="O5" s="58">
        <f aca="true" t="shared" si="1" ref="O5:O22">(N5/O$24)</f>
        <v>545.2301867743564</v>
      </c>
      <c r="P5" s="59"/>
    </row>
    <row r="6" spans="1:16" ht="15">
      <c r="A6" s="61"/>
      <c r="B6" s="62">
        <v>511</v>
      </c>
      <c r="C6" s="63" t="s">
        <v>19</v>
      </c>
      <c r="D6" s="64">
        <v>7387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7387</v>
      </c>
      <c r="O6" s="65">
        <f t="shared" si="1"/>
        <v>1.864462392730944</v>
      </c>
      <c r="P6" s="66"/>
    </row>
    <row r="7" spans="1:16" ht="15">
      <c r="A7" s="61"/>
      <c r="B7" s="62">
        <v>512</v>
      </c>
      <c r="C7" s="63" t="s">
        <v>20</v>
      </c>
      <c r="D7" s="64">
        <v>227273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227273</v>
      </c>
      <c r="O7" s="65">
        <f t="shared" si="1"/>
        <v>57.363200403836444</v>
      </c>
      <c r="P7" s="66"/>
    </row>
    <row r="8" spans="1:16" ht="15">
      <c r="A8" s="61"/>
      <c r="B8" s="62">
        <v>513</v>
      </c>
      <c r="C8" s="63" t="s">
        <v>21</v>
      </c>
      <c r="D8" s="64">
        <v>261112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261112</v>
      </c>
      <c r="O8" s="65">
        <f t="shared" si="1"/>
        <v>65.90408884401818</v>
      </c>
      <c r="P8" s="66"/>
    </row>
    <row r="9" spans="1:16" ht="15">
      <c r="A9" s="61"/>
      <c r="B9" s="62">
        <v>514</v>
      </c>
      <c r="C9" s="63" t="s">
        <v>22</v>
      </c>
      <c r="D9" s="64">
        <v>344483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344483</v>
      </c>
      <c r="O9" s="65">
        <f t="shared" si="1"/>
        <v>86.9467440686522</v>
      </c>
      <c r="P9" s="66"/>
    </row>
    <row r="10" spans="1:16" ht="15">
      <c r="A10" s="61"/>
      <c r="B10" s="62">
        <v>515</v>
      </c>
      <c r="C10" s="63" t="s">
        <v>23</v>
      </c>
      <c r="D10" s="64">
        <v>24350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24350</v>
      </c>
      <c r="O10" s="65">
        <f t="shared" si="1"/>
        <v>6.145885916203937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733677</v>
      </c>
      <c r="L11" s="64">
        <v>0</v>
      </c>
      <c r="M11" s="64">
        <v>0</v>
      </c>
      <c r="N11" s="64">
        <f t="shared" si="2"/>
        <v>733677</v>
      </c>
      <c r="O11" s="65">
        <f t="shared" si="1"/>
        <v>185.17844522968198</v>
      </c>
      <c r="P11" s="66"/>
    </row>
    <row r="12" spans="1:16" ht="15">
      <c r="A12" s="61"/>
      <c r="B12" s="62">
        <v>519</v>
      </c>
      <c r="C12" s="63" t="s">
        <v>57</v>
      </c>
      <c r="D12" s="64">
        <v>510671</v>
      </c>
      <c r="E12" s="64">
        <v>51249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561920</v>
      </c>
      <c r="O12" s="65">
        <f t="shared" si="1"/>
        <v>141.82735991923272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SUM(D14:D15)</f>
        <v>4335840</v>
      </c>
      <c r="E13" s="70">
        <f t="shared" si="3"/>
        <v>311702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2">SUM(D13:M13)</f>
        <v>4647542</v>
      </c>
      <c r="O13" s="72">
        <f t="shared" si="1"/>
        <v>1173.0292781423523</v>
      </c>
      <c r="P13" s="73"/>
    </row>
    <row r="14" spans="1:16" ht="15">
      <c r="A14" s="61"/>
      <c r="B14" s="62">
        <v>524</v>
      </c>
      <c r="C14" s="63" t="s">
        <v>51</v>
      </c>
      <c r="D14" s="64">
        <v>0</v>
      </c>
      <c r="E14" s="64">
        <v>311702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311702</v>
      </c>
      <c r="O14" s="65">
        <f t="shared" si="1"/>
        <v>78.67289247854619</v>
      </c>
      <c r="P14" s="66"/>
    </row>
    <row r="15" spans="1:16" ht="15">
      <c r="A15" s="61"/>
      <c r="B15" s="62">
        <v>529</v>
      </c>
      <c r="C15" s="63" t="s">
        <v>47</v>
      </c>
      <c r="D15" s="64">
        <v>4335840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4335840</v>
      </c>
      <c r="O15" s="65">
        <f t="shared" si="1"/>
        <v>1094.3563856638061</v>
      </c>
      <c r="P15" s="66"/>
    </row>
    <row r="16" spans="1:16" ht="15.75">
      <c r="A16" s="67" t="s">
        <v>28</v>
      </c>
      <c r="B16" s="68"/>
      <c r="C16" s="69"/>
      <c r="D16" s="70">
        <f aca="true" t="shared" si="5" ref="D16:M16">SUM(D17:D17)</f>
        <v>25860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25860</v>
      </c>
      <c r="O16" s="72">
        <f t="shared" si="1"/>
        <v>6.527006562342251</v>
      </c>
      <c r="P16" s="73"/>
    </row>
    <row r="17" spans="1:16" ht="15">
      <c r="A17" s="61"/>
      <c r="B17" s="62">
        <v>539</v>
      </c>
      <c r="C17" s="63" t="s">
        <v>29</v>
      </c>
      <c r="D17" s="64">
        <v>25860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25860</v>
      </c>
      <c r="O17" s="65">
        <f t="shared" si="1"/>
        <v>6.527006562342251</v>
      </c>
      <c r="P17" s="66"/>
    </row>
    <row r="18" spans="1:16" ht="15.75">
      <c r="A18" s="67" t="s">
        <v>30</v>
      </c>
      <c r="B18" s="68"/>
      <c r="C18" s="69"/>
      <c r="D18" s="70">
        <f aca="true" t="shared" si="6" ref="D18:M18">SUM(D19:D19)</f>
        <v>0</v>
      </c>
      <c r="E18" s="70">
        <f t="shared" si="6"/>
        <v>31567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4"/>
        <v>31567</v>
      </c>
      <c r="O18" s="72">
        <f t="shared" si="1"/>
        <v>7.967440686521958</v>
      </c>
      <c r="P18" s="73"/>
    </row>
    <row r="19" spans="1:16" ht="15">
      <c r="A19" s="61"/>
      <c r="B19" s="62">
        <v>541</v>
      </c>
      <c r="C19" s="63" t="s">
        <v>58</v>
      </c>
      <c r="D19" s="64">
        <v>0</v>
      </c>
      <c r="E19" s="64">
        <v>31567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31567</v>
      </c>
      <c r="O19" s="65">
        <f t="shared" si="1"/>
        <v>7.967440686521958</v>
      </c>
      <c r="P19" s="66"/>
    </row>
    <row r="20" spans="1:16" ht="15.75">
      <c r="A20" s="67" t="s">
        <v>34</v>
      </c>
      <c r="B20" s="68"/>
      <c r="C20" s="69"/>
      <c r="D20" s="70">
        <f aca="true" t="shared" si="7" ref="D20:M20">SUM(D21:D21)</f>
        <v>9895</v>
      </c>
      <c r="E20" s="70">
        <f t="shared" si="7"/>
        <v>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4"/>
        <v>9895</v>
      </c>
      <c r="O20" s="72">
        <f t="shared" si="1"/>
        <v>2.4974760222110044</v>
      </c>
      <c r="P20" s="66"/>
    </row>
    <row r="21" spans="1:16" ht="15.75" thickBot="1">
      <c r="A21" s="61"/>
      <c r="B21" s="62">
        <v>572</v>
      </c>
      <c r="C21" s="63" t="s">
        <v>59</v>
      </c>
      <c r="D21" s="64">
        <v>9895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9895</v>
      </c>
      <c r="O21" s="65">
        <f t="shared" si="1"/>
        <v>2.4974760222110044</v>
      </c>
      <c r="P21" s="66"/>
    </row>
    <row r="22" spans="1:119" ht="16.5" thickBot="1">
      <c r="A22" s="74" t="s">
        <v>10</v>
      </c>
      <c r="B22" s="75"/>
      <c r="C22" s="76"/>
      <c r="D22" s="77">
        <f>SUM(D5,D13,D16,D18,D20)</f>
        <v>5746871</v>
      </c>
      <c r="E22" s="77">
        <f aca="true" t="shared" si="8" ref="E22:M22">SUM(E5,E13,E16,E18,E20)</f>
        <v>394518</v>
      </c>
      <c r="F22" s="77">
        <f t="shared" si="8"/>
        <v>0</v>
      </c>
      <c r="G22" s="77">
        <f t="shared" si="8"/>
        <v>0</v>
      </c>
      <c r="H22" s="77">
        <f t="shared" si="8"/>
        <v>0</v>
      </c>
      <c r="I22" s="77">
        <f t="shared" si="8"/>
        <v>0</v>
      </c>
      <c r="J22" s="77">
        <f t="shared" si="8"/>
        <v>0</v>
      </c>
      <c r="K22" s="77">
        <f t="shared" si="8"/>
        <v>733677</v>
      </c>
      <c r="L22" s="77">
        <f t="shared" si="8"/>
        <v>0</v>
      </c>
      <c r="M22" s="77">
        <f t="shared" si="8"/>
        <v>0</v>
      </c>
      <c r="N22" s="77">
        <f t="shared" si="4"/>
        <v>6875066</v>
      </c>
      <c r="O22" s="78">
        <f t="shared" si="1"/>
        <v>1735.251388187784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60</v>
      </c>
      <c r="M24" s="114"/>
      <c r="N24" s="114"/>
      <c r="O24" s="88">
        <v>3962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1337988</v>
      </c>
      <c r="E5" s="24">
        <f t="shared" si="0"/>
        <v>60670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1193103</v>
      </c>
      <c r="L5" s="24">
        <f t="shared" si="0"/>
        <v>0</v>
      </c>
      <c r="M5" s="24">
        <f t="shared" si="0"/>
        <v>0</v>
      </c>
      <c r="N5" s="25">
        <f>SUM(D5:M5)</f>
        <v>2591761</v>
      </c>
      <c r="O5" s="30">
        <f aca="true" t="shared" si="1" ref="O5:O22">(N5/O$24)</f>
        <v>657.8073604060913</v>
      </c>
      <c r="P5" s="6"/>
    </row>
    <row r="6" spans="1:16" ht="15">
      <c r="A6" s="12"/>
      <c r="B6" s="42">
        <v>511</v>
      </c>
      <c r="C6" s="19" t="s">
        <v>19</v>
      </c>
      <c r="D6" s="43">
        <v>9180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9180</v>
      </c>
      <c r="O6" s="44">
        <f t="shared" si="1"/>
        <v>2.3299492385786804</v>
      </c>
      <c r="P6" s="9"/>
    </row>
    <row r="7" spans="1:16" ht="15">
      <c r="A7" s="12"/>
      <c r="B7" s="42">
        <v>512</v>
      </c>
      <c r="C7" s="19" t="s">
        <v>20</v>
      </c>
      <c r="D7" s="43">
        <v>121411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121411</v>
      </c>
      <c r="O7" s="44">
        <f t="shared" si="1"/>
        <v>30.81497461928934</v>
      </c>
      <c r="P7" s="9"/>
    </row>
    <row r="8" spans="1:16" ht="15">
      <c r="A8" s="12"/>
      <c r="B8" s="42">
        <v>513</v>
      </c>
      <c r="C8" s="19" t="s">
        <v>21</v>
      </c>
      <c r="D8" s="43">
        <v>249950</v>
      </c>
      <c r="E8" s="43">
        <v>60670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310620</v>
      </c>
      <c r="O8" s="44">
        <f t="shared" si="1"/>
        <v>78.83756345177665</v>
      </c>
      <c r="P8" s="9"/>
    </row>
    <row r="9" spans="1:16" ht="15">
      <c r="A9" s="12"/>
      <c r="B9" s="42">
        <v>514</v>
      </c>
      <c r="C9" s="19" t="s">
        <v>22</v>
      </c>
      <c r="D9" s="43">
        <v>59674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59674</v>
      </c>
      <c r="O9" s="44">
        <f t="shared" si="1"/>
        <v>15.145685279187818</v>
      </c>
      <c r="P9" s="9"/>
    </row>
    <row r="10" spans="1:16" ht="15">
      <c r="A10" s="12"/>
      <c r="B10" s="42">
        <v>515</v>
      </c>
      <c r="C10" s="19" t="s">
        <v>23</v>
      </c>
      <c r="D10" s="43">
        <v>15043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15043</v>
      </c>
      <c r="O10" s="44">
        <f t="shared" si="1"/>
        <v>3.818020304568528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1193103</v>
      </c>
      <c r="L11" s="43">
        <v>0</v>
      </c>
      <c r="M11" s="43">
        <v>0</v>
      </c>
      <c r="N11" s="43">
        <f t="shared" si="2"/>
        <v>1193103</v>
      </c>
      <c r="O11" s="44">
        <f t="shared" si="1"/>
        <v>302.8180203045685</v>
      </c>
      <c r="P11" s="9"/>
    </row>
    <row r="12" spans="1:16" ht="15">
      <c r="A12" s="12"/>
      <c r="B12" s="42">
        <v>519</v>
      </c>
      <c r="C12" s="19" t="s">
        <v>25</v>
      </c>
      <c r="D12" s="43">
        <v>882730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882730</v>
      </c>
      <c r="O12" s="44">
        <f t="shared" si="1"/>
        <v>224.04314720812184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3060926</v>
      </c>
      <c r="E13" s="29">
        <f t="shared" si="3"/>
        <v>322711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3383637</v>
      </c>
      <c r="O13" s="41">
        <f t="shared" si="1"/>
        <v>858.791116751269</v>
      </c>
      <c r="P13" s="10"/>
    </row>
    <row r="14" spans="1:16" ht="15">
      <c r="A14" s="12"/>
      <c r="B14" s="42">
        <v>524</v>
      </c>
      <c r="C14" s="19" t="s">
        <v>51</v>
      </c>
      <c r="D14" s="43">
        <v>0</v>
      </c>
      <c r="E14" s="43">
        <v>322711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322711</v>
      </c>
      <c r="O14" s="44">
        <f t="shared" si="1"/>
        <v>81.90634517766497</v>
      </c>
      <c r="P14" s="9"/>
    </row>
    <row r="15" spans="1:16" ht="15">
      <c r="A15" s="12"/>
      <c r="B15" s="42">
        <v>529</v>
      </c>
      <c r="C15" s="19" t="s">
        <v>47</v>
      </c>
      <c r="D15" s="43">
        <v>3060926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3060926</v>
      </c>
      <c r="O15" s="44">
        <f t="shared" si="1"/>
        <v>776.8847715736041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7411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7411</v>
      </c>
      <c r="O16" s="41">
        <f t="shared" si="1"/>
        <v>1.8809644670050762</v>
      </c>
      <c r="P16" s="10"/>
    </row>
    <row r="17" spans="1:16" ht="15">
      <c r="A17" s="12"/>
      <c r="B17" s="42">
        <v>539</v>
      </c>
      <c r="C17" s="19" t="s">
        <v>29</v>
      </c>
      <c r="D17" s="43">
        <v>7411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7411</v>
      </c>
      <c r="O17" s="44">
        <f t="shared" si="1"/>
        <v>1.8809644670050762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10815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10815</v>
      </c>
      <c r="O18" s="41">
        <f t="shared" si="1"/>
        <v>2.74492385786802</v>
      </c>
      <c r="P18" s="10"/>
    </row>
    <row r="19" spans="1:16" ht="15">
      <c r="A19" s="12"/>
      <c r="B19" s="42">
        <v>541</v>
      </c>
      <c r="C19" s="19" t="s">
        <v>31</v>
      </c>
      <c r="D19" s="43">
        <v>0</v>
      </c>
      <c r="E19" s="43">
        <v>10815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10815</v>
      </c>
      <c r="O19" s="44">
        <f t="shared" si="1"/>
        <v>2.74492385786802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10214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10214</v>
      </c>
      <c r="O20" s="41">
        <f t="shared" si="1"/>
        <v>2.5923857868020304</v>
      </c>
      <c r="P20" s="9"/>
    </row>
    <row r="21" spans="1:16" ht="15.75" thickBot="1">
      <c r="A21" s="12"/>
      <c r="B21" s="42">
        <v>572</v>
      </c>
      <c r="C21" s="19" t="s">
        <v>54</v>
      </c>
      <c r="D21" s="43">
        <v>10214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10214</v>
      </c>
      <c r="O21" s="44">
        <f t="shared" si="1"/>
        <v>2.5923857868020304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4416539</v>
      </c>
      <c r="E22" s="14">
        <f aca="true" t="shared" si="8" ref="E22:M22">SUM(E5,E13,E16,E18,E20)</f>
        <v>394196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1193103</v>
      </c>
      <c r="L22" s="14">
        <f t="shared" si="8"/>
        <v>0</v>
      </c>
      <c r="M22" s="14">
        <f t="shared" si="8"/>
        <v>0</v>
      </c>
      <c r="N22" s="14">
        <f t="shared" si="4"/>
        <v>6003838</v>
      </c>
      <c r="O22" s="35">
        <f t="shared" si="1"/>
        <v>1523.8167512690354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55</v>
      </c>
      <c r="M24" s="90"/>
      <c r="N24" s="90"/>
      <c r="O24" s="39">
        <v>3940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2022-07-05T20:52:04Z</cp:lastPrinted>
  <dcterms:created xsi:type="dcterms:W3CDTF">2000-08-31T21:26:31Z</dcterms:created>
  <dcterms:modified xsi:type="dcterms:W3CDTF">2022-07-06T14:21:35Z</dcterms:modified>
  <cp:category/>
  <cp:version/>
  <cp:contentType/>
  <cp:contentStatus/>
</cp:coreProperties>
</file>