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38" r:id="rId1"/>
    <sheet name="2021" sheetId="37" r:id="rId2"/>
    <sheet name="2020" sheetId="35" r:id="rId3"/>
    <sheet name="2019" sheetId="34" r:id="rId4"/>
    <sheet name="2018" sheetId="33" r:id="rId5"/>
  </sheets>
  <definedNames>
    <definedName name="_xlnm.Print_Area" localSheetId="4">'2018'!$A$1:$O$15</definedName>
    <definedName name="_xlnm.Print_Area" localSheetId="3">'2019'!$A$1:$O$23</definedName>
    <definedName name="_xlnm.Print_Area" localSheetId="2">'2020'!$A$1:$O$22</definedName>
    <definedName name="_xlnm.Print_Area" localSheetId="1">'2021'!$A$1:$P$27</definedName>
    <definedName name="_xlnm.Print_Area" localSheetId="0">'2022'!$A$1:$P$27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3" i="38" l="1"/>
  <c r="F23" i="38"/>
  <c r="G23" i="38"/>
  <c r="H23" i="38"/>
  <c r="I23" i="38"/>
  <c r="J23" i="38"/>
  <c r="K23" i="38"/>
  <c r="L23" i="38"/>
  <c r="M23" i="38"/>
  <c r="N23" i="38"/>
  <c r="D23" i="38"/>
  <c r="O22" i="38" l="1"/>
  <c r="P22" i="38" s="1"/>
  <c r="O21" i="38"/>
  <c r="P21" i="38" s="1"/>
  <c r="N20" i="38"/>
  <c r="M20" i="38"/>
  <c r="L20" i="38"/>
  <c r="K20" i="38"/>
  <c r="J20" i="38"/>
  <c r="I20" i="38"/>
  <c r="H20" i="38"/>
  <c r="G20" i="38"/>
  <c r="F20" i="38"/>
  <c r="E20" i="38"/>
  <c r="D20" i="38"/>
  <c r="O19" i="38"/>
  <c r="P19" i="38" s="1"/>
  <c r="N18" i="38"/>
  <c r="M18" i="38"/>
  <c r="L18" i="38"/>
  <c r="K18" i="38"/>
  <c r="J18" i="38"/>
  <c r="I18" i="38"/>
  <c r="H18" i="38"/>
  <c r="G18" i="38"/>
  <c r="F18" i="38"/>
  <c r="E18" i="38"/>
  <c r="D18" i="38"/>
  <c r="O17" i="38"/>
  <c r="P17" i="38" s="1"/>
  <c r="N16" i="38"/>
  <c r="M16" i="38"/>
  <c r="L16" i="38"/>
  <c r="K16" i="38"/>
  <c r="J16" i="38"/>
  <c r="I16" i="38"/>
  <c r="H16" i="38"/>
  <c r="G16" i="38"/>
  <c r="F16" i="38"/>
  <c r="E16" i="38"/>
  <c r="D16" i="38"/>
  <c r="O15" i="38"/>
  <c r="P15" i="38" s="1"/>
  <c r="O14" i="38"/>
  <c r="P14" i="38" s="1"/>
  <c r="O13" i="38"/>
  <c r="P13" i="38" s="1"/>
  <c r="N12" i="38"/>
  <c r="M12" i="38"/>
  <c r="L12" i="38"/>
  <c r="K12" i="38"/>
  <c r="J12" i="38"/>
  <c r="I12" i="38"/>
  <c r="H12" i="38"/>
  <c r="G12" i="38"/>
  <c r="F12" i="38"/>
  <c r="E12" i="38"/>
  <c r="D12" i="38"/>
  <c r="O11" i="38"/>
  <c r="P11" i="38" s="1"/>
  <c r="O10" i="38"/>
  <c r="P10" i="38" s="1"/>
  <c r="O9" i="38"/>
  <c r="P9" i="38" s="1"/>
  <c r="O8" i="38"/>
  <c r="P8" i="38" s="1"/>
  <c r="O7" i="38"/>
  <c r="P7" i="38" s="1"/>
  <c r="O6" i="38"/>
  <c r="P6" i="38" s="1"/>
  <c r="N5" i="38"/>
  <c r="M5" i="38"/>
  <c r="L5" i="38"/>
  <c r="K5" i="38"/>
  <c r="J5" i="38"/>
  <c r="I5" i="38"/>
  <c r="H5" i="38"/>
  <c r="G5" i="38"/>
  <c r="F5" i="38"/>
  <c r="E5" i="38"/>
  <c r="D5" i="38"/>
  <c r="O16" i="38" l="1"/>
  <c r="P16" i="38" s="1"/>
  <c r="O20" i="38"/>
  <c r="P20" i="38" s="1"/>
  <c r="O18" i="38"/>
  <c r="P18" i="38" s="1"/>
  <c r="O12" i="38"/>
  <c r="P12" i="38" s="1"/>
  <c r="O5" i="38"/>
  <c r="P5" i="38" s="1"/>
  <c r="L23" i="37"/>
  <c r="M23" i="37"/>
  <c r="O22" i="37"/>
  <c r="P22" i="37" s="1"/>
  <c r="O21" i="37"/>
  <c r="P21" i="37"/>
  <c r="N20" i="37"/>
  <c r="M20" i="37"/>
  <c r="L20" i="37"/>
  <c r="K20" i="37"/>
  <c r="J20" i="37"/>
  <c r="I20" i="37"/>
  <c r="H20" i="37"/>
  <c r="G20" i="37"/>
  <c r="F20" i="37"/>
  <c r="O20" i="37" s="1"/>
  <c r="P20" i="37" s="1"/>
  <c r="E20" i="37"/>
  <c r="D20" i="37"/>
  <c r="O19" i="37"/>
  <c r="P19" i="37" s="1"/>
  <c r="N18" i="37"/>
  <c r="M18" i="37"/>
  <c r="L18" i="37"/>
  <c r="K18" i="37"/>
  <c r="J18" i="37"/>
  <c r="J23" i="37" s="1"/>
  <c r="I18" i="37"/>
  <c r="H18" i="37"/>
  <c r="G18" i="37"/>
  <c r="F18" i="37"/>
  <c r="E18" i="37"/>
  <c r="D18" i="37"/>
  <c r="O18" i="37" s="1"/>
  <c r="P18" i="37" s="1"/>
  <c r="O17" i="37"/>
  <c r="P17" i="37"/>
  <c r="N16" i="37"/>
  <c r="M16" i="37"/>
  <c r="L16" i="37"/>
  <c r="K16" i="37"/>
  <c r="K23" i="37" s="1"/>
  <c r="J16" i="37"/>
  <c r="I16" i="37"/>
  <c r="H16" i="37"/>
  <c r="O16" i="37" s="1"/>
  <c r="P16" i="37" s="1"/>
  <c r="G16" i="37"/>
  <c r="F16" i="37"/>
  <c r="E16" i="37"/>
  <c r="D16" i="37"/>
  <c r="O15" i="37"/>
  <c r="P15" i="37"/>
  <c r="O14" i="37"/>
  <c r="P14" i="37"/>
  <c r="O13" i="37"/>
  <c r="P13" i="37" s="1"/>
  <c r="N12" i="37"/>
  <c r="M12" i="37"/>
  <c r="L12" i="37"/>
  <c r="K12" i="37"/>
  <c r="J12" i="37"/>
  <c r="I12" i="37"/>
  <c r="H12" i="37"/>
  <c r="G12" i="37"/>
  <c r="F12" i="37"/>
  <c r="E12" i="37"/>
  <c r="D12" i="37"/>
  <c r="O12" i="37" s="1"/>
  <c r="P12" i="37" s="1"/>
  <c r="O11" i="37"/>
  <c r="P11" i="37" s="1"/>
  <c r="O10" i="37"/>
  <c r="P10" i="37" s="1"/>
  <c r="O9" i="37"/>
  <c r="P9" i="37"/>
  <c r="O8" i="37"/>
  <c r="P8" i="37"/>
  <c r="O7" i="37"/>
  <c r="P7" i="37"/>
  <c r="O6" i="37"/>
  <c r="P6" i="37"/>
  <c r="N5" i="37"/>
  <c r="N23" i="37" s="1"/>
  <c r="M5" i="37"/>
  <c r="L5" i="37"/>
  <c r="K5" i="37"/>
  <c r="J5" i="37"/>
  <c r="I5" i="37"/>
  <c r="I23" i="37" s="1"/>
  <c r="H5" i="37"/>
  <c r="H23" i="37" s="1"/>
  <c r="G5" i="37"/>
  <c r="G23" i="37" s="1"/>
  <c r="F5" i="37"/>
  <c r="F23" i="37" s="1"/>
  <c r="E5" i="37"/>
  <c r="E23" i="37" s="1"/>
  <c r="D5" i="37"/>
  <c r="D23" i="37" s="1"/>
  <c r="E18" i="35"/>
  <c r="H18" i="35"/>
  <c r="K18" i="35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/>
  <c r="M10" i="35"/>
  <c r="L10" i="35"/>
  <c r="K10" i="35"/>
  <c r="J10" i="35"/>
  <c r="I10" i="35"/>
  <c r="H10" i="35"/>
  <c r="G10" i="35"/>
  <c r="F10" i="35"/>
  <c r="E10" i="35"/>
  <c r="D10" i="35"/>
  <c r="N10" i="35" s="1"/>
  <c r="O10" i="35" s="1"/>
  <c r="N9" i="35"/>
  <c r="O9" i="35"/>
  <c r="M8" i="35"/>
  <c r="N8" i="35" s="1"/>
  <c r="O8" i="35" s="1"/>
  <c r="L8" i="35"/>
  <c r="K8" i="35"/>
  <c r="J8" i="35"/>
  <c r="I8" i="35"/>
  <c r="H8" i="35"/>
  <c r="G8" i="35"/>
  <c r="F8" i="35"/>
  <c r="E8" i="35"/>
  <c r="D8" i="35"/>
  <c r="N7" i="35"/>
  <c r="O7" i="35"/>
  <c r="N6" i="35"/>
  <c r="O6" i="35" s="1"/>
  <c r="M5" i="35"/>
  <c r="L5" i="35"/>
  <c r="L18" i="35" s="1"/>
  <c r="K5" i="35"/>
  <c r="J5" i="35"/>
  <c r="J18" i="35" s="1"/>
  <c r="I5" i="35"/>
  <c r="I18" i="35" s="1"/>
  <c r="H5" i="35"/>
  <c r="G5" i="35"/>
  <c r="G18" i="35" s="1"/>
  <c r="F5" i="35"/>
  <c r="F18" i="35" s="1"/>
  <c r="E5" i="35"/>
  <c r="D5" i="35"/>
  <c r="D18" i="35" s="1"/>
  <c r="E19" i="34"/>
  <c r="H19" i="34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/>
  <c r="M15" i="34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/>
  <c r="M11" i="34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/>
  <c r="N9" i="34"/>
  <c r="O9" i="34" s="1"/>
  <c r="N8" i="34"/>
  <c r="O8" i="34"/>
  <c r="N7" i="34"/>
  <c r="O7" i="34" s="1"/>
  <c r="N6" i="34"/>
  <c r="O6" i="34" s="1"/>
  <c r="M5" i="34"/>
  <c r="M19" i="34" s="1"/>
  <c r="L5" i="34"/>
  <c r="L19" i="34" s="1"/>
  <c r="K5" i="34"/>
  <c r="K19" i="34" s="1"/>
  <c r="J5" i="34"/>
  <c r="J19" i="34" s="1"/>
  <c r="I5" i="34"/>
  <c r="I19" i="34" s="1"/>
  <c r="H5" i="34"/>
  <c r="G5" i="34"/>
  <c r="G19" i="34" s="1"/>
  <c r="F5" i="34"/>
  <c r="F19" i="34" s="1"/>
  <c r="E5" i="34"/>
  <c r="D5" i="34"/>
  <c r="H11" i="33"/>
  <c r="I11" i="33"/>
  <c r="J11" i="33"/>
  <c r="K11" i="33"/>
  <c r="E9" i="33"/>
  <c r="F9" i="33"/>
  <c r="G9" i="33"/>
  <c r="H9" i="33"/>
  <c r="I9" i="33"/>
  <c r="J9" i="33"/>
  <c r="K9" i="33"/>
  <c r="L9" i="33"/>
  <c r="L11" i="33" s="1"/>
  <c r="M9" i="33"/>
  <c r="E5" i="33"/>
  <c r="E11" i="33" s="1"/>
  <c r="F5" i="33"/>
  <c r="F11" i="33" s="1"/>
  <c r="G5" i="33"/>
  <c r="G11" i="33" s="1"/>
  <c r="H5" i="33"/>
  <c r="I5" i="33"/>
  <c r="J5" i="33"/>
  <c r="K5" i="33"/>
  <c r="L5" i="33"/>
  <c r="M5" i="33"/>
  <c r="M11" i="33" s="1"/>
  <c r="D9" i="33"/>
  <c r="N9" i="33" s="1"/>
  <c r="O9" i="33" s="1"/>
  <c r="D5" i="33"/>
  <c r="N5" i="33" s="1"/>
  <c r="O5" i="33" s="1"/>
  <c r="N10" i="33"/>
  <c r="O10" i="33" s="1"/>
  <c r="N7" i="33"/>
  <c r="O7" i="33"/>
  <c r="N8" i="33"/>
  <c r="O8" i="33" s="1"/>
  <c r="N6" i="33"/>
  <c r="O6" i="33" s="1"/>
  <c r="N5" i="35"/>
  <c r="O5" i="35" s="1"/>
  <c r="O5" i="37"/>
  <c r="P5" i="37" s="1"/>
  <c r="O23" i="38" l="1"/>
  <c r="P23" i="38" s="1"/>
  <c r="O23" i="37"/>
  <c r="P23" i="37" s="1"/>
  <c r="D11" i="33"/>
  <c r="N11" i="33" s="1"/>
  <c r="O11" i="33" s="1"/>
  <c r="N5" i="34"/>
  <c r="O5" i="34" s="1"/>
  <c r="D19" i="34"/>
  <c r="N19" i="34" s="1"/>
  <c r="O19" i="34" s="1"/>
  <c r="M18" i="35"/>
  <c r="N18" i="35" s="1"/>
  <c r="O18" i="35" s="1"/>
</calcChain>
</file>

<file path=xl/sharedStrings.xml><?xml version="1.0" encoding="utf-8"?>
<sst xmlns="http://schemas.openxmlformats.org/spreadsheetml/2006/main" count="176" uniqueCount="62">
  <si>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</si>
  <si>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</si>
  <si>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</si>
  <si>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</si>
  <si>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</si>
  <si>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</si>
  <si>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</si>
  <si>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</si>
  <si>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</si>
  <si>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</si>
  <si>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</si>
  <si>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</si>
  <si>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</si>
  <si>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</si>
  <si>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</si>
  <si>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</si>
  <si>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</si>
  <si>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</si>
  <si>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</si>
  <si>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</si>
  <si>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Debt Service Payments</t>
  </si>
  <si>
    <t>Public Safety</t>
  </si>
  <si>
    <t>Protective Inspections</t>
  </si>
  <si>
    <t>Compiled from data obtained from the Florida Department of Financial Services, Division of Accounting and Auditing, Bureau of Local Government.</t>
  </si>
  <si>
    <t>Local Fiscal Year Ended September 30, 2018</t>
  </si>
  <si>
    <t>2018 Municipal Population:</t>
  </si>
  <si>
    <t>Indiantown Expenditures Reported by Account Code and Fund Type</t>
  </si>
  <si>
    <t>Local Fiscal Year Ended September 30, 2019</t>
  </si>
  <si>
    <t>Legal Counsel</t>
  </si>
  <si>
    <t>Comprehensive Planning</t>
  </si>
  <si>
    <t>Other General Government</t>
  </si>
  <si>
    <t>Ambulance and Rescue Services</t>
  </si>
  <si>
    <t>Physical Environment</t>
  </si>
  <si>
    <t>Flood Control / Stormwater Control</t>
  </si>
  <si>
    <t>Transportation</t>
  </si>
  <si>
    <t>Road / Street Facilities</t>
  </si>
  <si>
    <t>Culture / Recreation</t>
  </si>
  <si>
    <t>Parks / Recreation</t>
  </si>
  <si>
    <t>2019 Municipal Population:</t>
  </si>
  <si>
    <t>Local Fiscal Year Ended September 30, 2020</t>
  </si>
  <si>
    <t>Other Public Safety</t>
  </si>
  <si>
    <t>Other Physical Environment</t>
  </si>
  <si>
    <t>Other Uses</t>
  </si>
  <si>
    <t>Other Non-Operating Disbursements</t>
  </si>
  <si>
    <t>2020 Municipal Population:</t>
  </si>
  <si>
    <t>Local Fiscal Year Ended September 30, 2021</t>
  </si>
  <si>
    <t>Executive</t>
  </si>
  <si>
    <t>Water Utility Services</t>
  </si>
  <si>
    <t>Sewer / Wastewater Services</t>
  </si>
  <si>
    <t>2021 Municipal Population:</t>
  </si>
  <si>
    <t>Per Capita Account</t>
  </si>
  <si>
    <t>Custodial</t>
  </si>
  <si>
    <t>Total Account</t>
  </si>
  <si>
    <t>Other General Government Services</t>
  </si>
  <si>
    <t>Road and Street Facilities</t>
  </si>
  <si>
    <t>Parks and Recreation</t>
  </si>
  <si>
    <t>Other Uses and Non-Operating</t>
  </si>
  <si>
    <t>Inter-fund Group Transfers Out</t>
  </si>
  <si>
    <t>Proprietary - Non-Operating Interest Expense</t>
  </si>
  <si>
    <t>Local Fiscal Year Ended September 30, 2022</t>
  </si>
  <si>
    <t>Water-Sewer Combination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</si>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</sst>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2" xfId="0" applyNumberFormat="1" applyFont="1" applyFill="1" applyBorder="1" applyAlignment="1" applyProtection="1">
      <alignment horizontal="center" vertical="center" wrapText="1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5"/>
      <c r="M3" s="66"/>
      <c r="N3" s="33"/>
      <c r="O3" s="34"/>
      <c r="P3" s="67" t="s">
        <v>50</v>
      </c>
      <c r="Q3" s="11"/>
      <c r="R3"/>
    </row>
    <row r="4" spans="1:134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51</v>
      </c>
      <c r="N4" s="32" t="s">
        <v>5</v>
      </c>
      <c r="O4" s="32" t="s">
        <v>52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 t="shared" ref="D5:N5" si="0">SUM(D6:D11)</f>
        <v>2801629</v>
      </c>
      <c r="E5" s="24">
        <f t="shared" si="0"/>
        <v>48930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2850559</v>
      </c>
      <c r="P5" s="30">
        <f t="shared" ref="P5:P23" si="1">(O5/P$25)</f>
        <v>432.55827010622153</v>
      </c>
      <c r="Q5" s="6"/>
    </row>
    <row r="6" spans="1:134">
      <c r="A6" s="12"/>
      <c r="B6" s="42">
        <v>511</v>
      </c>
      <c r="C6" s="19" t="s">
        <v>18</v>
      </c>
      <c r="D6" s="43">
        <v>104922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104922</v>
      </c>
      <c r="P6" s="44">
        <f t="shared" si="1"/>
        <v>15.921396054628225</v>
      </c>
      <c r="Q6" s="9"/>
    </row>
    <row r="7" spans="1:134">
      <c r="A7" s="12"/>
      <c r="B7" s="42">
        <v>512</v>
      </c>
      <c r="C7" s="19" t="s">
        <v>46</v>
      </c>
      <c r="D7" s="43">
        <v>1634458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2">SUM(D7:N7)</f>
        <v>1634458</v>
      </c>
      <c r="P7" s="44">
        <f t="shared" si="1"/>
        <v>248.02094081942337</v>
      </c>
      <c r="Q7" s="9"/>
    </row>
    <row r="8" spans="1:134">
      <c r="A8" s="12"/>
      <c r="B8" s="42">
        <v>513</v>
      </c>
      <c r="C8" s="19" t="s">
        <v>19</v>
      </c>
      <c r="D8" s="43">
        <v>266770</v>
      </c>
      <c r="E8" s="43">
        <v>48930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315700</v>
      </c>
      <c r="P8" s="44">
        <f t="shared" si="1"/>
        <v>47.905918057663129</v>
      </c>
      <c r="Q8" s="9"/>
    </row>
    <row r="9" spans="1:134">
      <c r="A9" s="12"/>
      <c r="B9" s="42">
        <v>514</v>
      </c>
      <c r="C9" s="19" t="s">
        <v>28</v>
      </c>
      <c r="D9" s="43">
        <v>144000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144000</v>
      </c>
      <c r="P9" s="44">
        <f t="shared" si="1"/>
        <v>21.851289833080425</v>
      </c>
      <c r="Q9" s="9"/>
    </row>
    <row r="10" spans="1:134">
      <c r="A10" s="12"/>
      <c r="B10" s="42">
        <v>515</v>
      </c>
      <c r="C10" s="19" t="s">
        <v>29</v>
      </c>
      <c r="D10" s="43">
        <v>651406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651406</v>
      </c>
      <c r="P10" s="44">
        <f t="shared" si="1"/>
        <v>98.847647951441573</v>
      </c>
      <c r="Q10" s="9"/>
    </row>
    <row r="11" spans="1:134">
      <c r="A11" s="12"/>
      <c r="B11" s="42">
        <v>519</v>
      </c>
      <c r="C11" s="19" t="s">
        <v>53</v>
      </c>
      <c r="D11" s="43">
        <v>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73</v>
      </c>
      <c r="P11" s="44">
        <f t="shared" si="1"/>
        <v>1.1077389984825494E-2</v>
      </c>
      <c r="Q11" s="9"/>
    </row>
    <row r="12" spans="1:134" ht="15.75">
      <c r="A12" s="26" t="s">
        <v>32</v>
      </c>
      <c r="B12" s="27"/>
      <c r="C12" s="28"/>
      <c r="D12" s="29">
        <f t="shared" ref="D12:N12" si="3">SUM(D13:D15)</f>
        <v>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1841106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>SUM(D12:N12)</f>
        <v>1841106</v>
      </c>
      <c r="P12" s="41">
        <f t="shared" si="1"/>
        <v>279.37875569044007</v>
      </c>
      <c r="Q12" s="10"/>
    </row>
    <row r="13" spans="1:134">
      <c r="A13" s="12"/>
      <c r="B13" s="42">
        <v>533</v>
      </c>
      <c r="C13" s="19" t="s">
        <v>47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354257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9" si="4">SUM(D13:N13)</f>
        <v>354257</v>
      </c>
      <c r="P13" s="44">
        <f t="shared" si="1"/>
        <v>53.756752655538698</v>
      </c>
      <c r="Q13" s="9"/>
    </row>
    <row r="14" spans="1:134">
      <c r="A14" s="12"/>
      <c r="B14" s="42">
        <v>535</v>
      </c>
      <c r="C14" s="19" t="s">
        <v>48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578052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578052</v>
      </c>
      <c r="P14" s="44">
        <f t="shared" si="1"/>
        <v>87.716540212443093</v>
      </c>
      <c r="Q14" s="9"/>
    </row>
    <row r="15" spans="1:134">
      <c r="A15" s="12"/>
      <c r="B15" s="42">
        <v>536</v>
      </c>
      <c r="C15" s="19" t="s">
        <v>60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908797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908797</v>
      </c>
      <c r="P15" s="44">
        <f t="shared" si="1"/>
        <v>137.90546282245828</v>
      </c>
      <c r="Q15" s="9"/>
    </row>
    <row r="16" spans="1:134" ht="15.75">
      <c r="A16" s="26" t="s">
        <v>34</v>
      </c>
      <c r="B16" s="27"/>
      <c r="C16" s="28"/>
      <c r="D16" s="29">
        <f t="shared" ref="D16:N16" si="5">SUM(D17:D17)</f>
        <v>2565496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4"/>
        <v>2565496</v>
      </c>
      <c r="P16" s="41">
        <f t="shared" si="1"/>
        <v>389.30136570561456</v>
      </c>
      <c r="Q16" s="10"/>
    </row>
    <row r="17" spans="1:120">
      <c r="A17" s="12"/>
      <c r="B17" s="42">
        <v>541</v>
      </c>
      <c r="C17" s="19" t="s">
        <v>54</v>
      </c>
      <c r="D17" s="43">
        <v>2565496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2565496</v>
      </c>
      <c r="P17" s="44">
        <f t="shared" si="1"/>
        <v>389.30136570561456</v>
      </c>
      <c r="Q17" s="9"/>
    </row>
    <row r="18" spans="1:120" ht="15.75">
      <c r="A18" s="26" t="s">
        <v>36</v>
      </c>
      <c r="B18" s="27"/>
      <c r="C18" s="28"/>
      <c r="D18" s="29">
        <f t="shared" ref="D18:N18" si="6">SUM(D19:D19)</f>
        <v>519342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>SUM(D18:N18)</f>
        <v>519342</v>
      </c>
      <c r="P18" s="41">
        <f t="shared" si="1"/>
        <v>78.807587253414269</v>
      </c>
      <c r="Q18" s="9"/>
    </row>
    <row r="19" spans="1:120">
      <c r="A19" s="12"/>
      <c r="B19" s="42">
        <v>572</v>
      </c>
      <c r="C19" s="19" t="s">
        <v>55</v>
      </c>
      <c r="D19" s="43">
        <v>519342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519342</v>
      </c>
      <c r="P19" s="44">
        <f t="shared" si="1"/>
        <v>78.807587253414269</v>
      </c>
      <c r="Q19" s="9"/>
    </row>
    <row r="20" spans="1:120" ht="15.75">
      <c r="A20" s="26" t="s">
        <v>56</v>
      </c>
      <c r="B20" s="27"/>
      <c r="C20" s="28"/>
      <c r="D20" s="29">
        <f t="shared" ref="D20:N20" si="7">SUM(D21:D22)</f>
        <v>1297</v>
      </c>
      <c r="E20" s="29">
        <f t="shared" si="7"/>
        <v>383158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10211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  <c r="O20" s="29">
        <f>SUM(D20:N20)</f>
        <v>394666</v>
      </c>
      <c r="P20" s="41">
        <f t="shared" si="1"/>
        <v>59.888619119878605</v>
      </c>
      <c r="Q20" s="9"/>
    </row>
    <row r="21" spans="1:120">
      <c r="A21" s="12"/>
      <c r="B21" s="42">
        <v>581</v>
      </c>
      <c r="C21" s="19" t="s">
        <v>57</v>
      </c>
      <c r="D21" s="43">
        <v>1297</v>
      </c>
      <c r="E21" s="43">
        <v>383158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384455</v>
      </c>
      <c r="P21" s="44">
        <f t="shared" si="1"/>
        <v>58.339150227617601</v>
      </c>
      <c r="Q21" s="9"/>
    </row>
    <row r="22" spans="1:120" ht="15.75" thickBot="1">
      <c r="A22" s="12"/>
      <c r="B22" s="42">
        <v>591</v>
      </c>
      <c r="C22" s="19" t="s">
        <v>58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10211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ref="O22" si="8">SUM(D22:N22)</f>
        <v>10211</v>
      </c>
      <c r="P22" s="44">
        <f t="shared" si="1"/>
        <v>1.5494688922610016</v>
      </c>
      <c r="Q22" s="9"/>
    </row>
    <row r="23" spans="1:120" ht="16.5" thickBot="1">
      <c r="A23" s="13" t="s">
        <v>10</v>
      </c>
      <c r="B23" s="21"/>
      <c r="C23" s="20"/>
      <c r="D23" s="14">
        <f>SUM(D5,D12,D16,D18,D20)</f>
        <v>5887764</v>
      </c>
      <c r="E23" s="14">
        <f t="shared" ref="E23:N23" si="9">SUM(E5,E12,E16,E18,E20)</f>
        <v>432088</v>
      </c>
      <c r="F23" s="14">
        <f t="shared" si="9"/>
        <v>0</v>
      </c>
      <c r="G23" s="14">
        <f t="shared" si="9"/>
        <v>0</v>
      </c>
      <c r="H23" s="14">
        <f t="shared" si="9"/>
        <v>0</v>
      </c>
      <c r="I23" s="14">
        <f t="shared" si="9"/>
        <v>1851317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9"/>
        <v>0</v>
      </c>
      <c r="O23" s="14">
        <f>SUM(D23:N23)</f>
        <v>8171169</v>
      </c>
      <c r="P23" s="35">
        <f t="shared" si="1"/>
        <v>1239.9345978755691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45" t="s">
        <v>61</v>
      </c>
      <c r="N25" s="45"/>
      <c r="O25" s="45"/>
      <c r="P25" s="39">
        <v>6590</v>
      </c>
    </row>
    <row r="26" spans="1:120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</row>
    <row r="27" spans="1:120" ht="15.75" customHeight="1" thickBot="1">
      <c r="A27" s="49" t="s">
        <v>23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5"/>
      <c r="M3" s="66"/>
      <c r="N3" s="33"/>
      <c r="O3" s="34"/>
      <c r="P3" s="67" t="s">
        <v>50</v>
      </c>
      <c r="Q3" s="11"/>
      <c r="R3"/>
    </row>
    <row r="4" spans="1:134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51</v>
      </c>
      <c r="N4" s="32" t="s">
        <v>5</v>
      </c>
      <c r="O4" s="32" t="s">
        <v>52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 t="shared" ref="D5:N5" si="0">SUM(D6:D11)</f>
        <v>3160521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3" si="1">SUM(D5:N5)</f>
        <v>3160521</v>
      </c>
      <c r="P5" s="30">
        <f t="shared" ref="P5:P23" si="2">(O5/P$25)</f>
        <v>480.32234042553193</v>
      </c>
      <c r="Q5" s="6"/>
    </row>
    <row r="6" spans="1:134">
      <c r="A6" s="12"/>
      <c r="B6" s="42">
        <v>511</v>
      </c>
      <c r="C6" s="19" t="s">
        <v>18</v>
      </c>
      <c r="D6" s="43">
        <v>85883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85883</v>
      </c>
      <c r="P6" s="44">
        <f t="shared" si="2"/>
        <v>13.052127659574468</v>
      </c>
      <c r="Q6" s="9"/>
    </row>
    <row r="7" spans="1:134">
      <c r="A7" s="12"/>
      <c r="B7" s="42">
        <v>512</v>
      </c>
      <c r="C7" s="19" t="s">
        <v>46</v>
      </c>
      <c r="D7" s="43">
        <v>1976382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1976382</v>
      </c>
      <c r="P7" s="44">
        <f t="shared" si="2"/>
        <v>300.36200607902737</v>
      </c>
      <c r="Q7" s="9"/>
    </row>
    <row r="8" spans="1:134">
      <c r="A8" s="12"/>
      <c r="B8" s="42">
        <v>513</v>
      </c>
      <c r="C8" s="19" t="s">
        <v>19</v>
      </c>
      <c r="D8" s="43">
        <v>216637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216637</v>
      </c>
      <c r="P8" s="44">
        <f t="shared" si="2"/>
        <v>32.92355623100304</v>
      </c>
      <c r="Q8" s="9"/>
    </row>
    <row r="9" spans="1:134">
      <c r="A9" s="12"/>
      <c r="B9" s="42">
        <v>514</v>
      </c>
      <c r="C9" s="19" t="s">
        <v>28</v>
      </c>
      <c r="D9" s="43">
        <v>146490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146490</v>
      </c>
      <c r="P9" s="44">
        <f t="shared" si="2"/>
        <v>22.262917933130698</v>
      </c>
      <c r="Q9" s="9"/>
    </row>
    <row r="10" spans="1:134">
      <c r="A10" s="12"/>
      <c r="B10" s="42">
        <v>515</v>
      </c>
      <c r="C10" s="19" t="s">
        <v>29</v>
      </c>
      <c r="D10" s="43">
        <v>727291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727291</v>
      </c>
      <c r="P10" s="44">
        <f t="shared" si="2"/>
        <v>110.530547112462</v>
      </c>
      <c r="Q10" s="9"/>
    </row>
    <row r="11" spans="1:134">
      <c r="A11" s="12"/>
      <c r="B11" s="42">
        <v>519</v>
      </c>
      <c r="C11" s="19" t="s">
        <v>53</v>
      </c>
      <c r="D11" s="43">
        <v>7838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7838</v>
      </c>
      <c r="P11" s="44">
        <f t="shared" si="2"/>
        <v>1.1911854103343464</v>
      </c>
      <c r="Q11" s="9"/>
    </row>
    <row r="12" spans="1:134" ht="15.75">
      <c r="A12" s="26" t="s">
        <v>32</v>
      </c>
      <c r="B12" s="27"/>
      <c r="C12" s="28"/>
      <c r="D12" s="29">
        <f t="shared" ref="D12:N12" si="3">SUM(D13:D15)</f>
        <v>20579</v>
      </c>
      <c r="E12" s="29">
        <f t="shared" si="3"/>
        <v>65497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2227465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2313541</v>
      </c>
      <c r="P12" s="41">
        <f t="shared" si="2"/>
        <v>351.6019756838906</v>
      </c>
      <c r="Q12" s="10"/>
    </row>
    <row r="13" spans="1:134">
      <c r="A13" s="12"/>
      <c r="B13" s="42">
        <v>533</v>
      </c>
      <c r="C13" s="19" t="s">
        <v>47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1427922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1427922</v>
      </c>
      <c r="P13" s="44">
        <f t="shared" si="2"/>
        <v>217.00942249240123</v>
      </c>
      <c r="Q13" s="9"/>
    </row>
    <row r="14" spans="1:134">
      <c r="A14" s="12"/>
      <c r="B14" s="42">
        <v>535</v>
      </c>
      <c r="C14" s="19" t="s">
        <v>48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799543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799543</v>
      </c>
      <c r="P14" s="44">
        <f t="shared" si="2"/>
        <v>121.51109422492401</v>
      </c>
      <c r="Q14" s="9"/>
    </row>
    <row r="15" spans="1:134">
      <c r="A15" s="12"/>
      <c r="B15" s="42">
        <v>539</v>
      </c>
      <c r="C15" s="19" t="s">
        <v>41</v>
      </c>
      <c r="D15" s="43">
        <v>20579</v>
      </c>
      <c r="E15" s="43">
        <v>65497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86076</v>
      </c>
      <c r="P15" s="44">
        <f t="shared" si="2"/>
        <v>13.08145896656535</v>
      </c>
      <c r="Q15" s="9"/>
    </row>
    <row r="16" spans="1:134" ht="15.75">
      <c r="A16" s="26" t="s">
        <v>34</v>
      </c>
      <c r="B16" s="27"/>
      <c r="C16" s="28"/>
      <c r="D16" s="29">
        <f t="shared" ref="D16:N16" si="4">SUM(D17:D17)</f>
        <v>1074691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29">
        <f t="shared" si="1"/>
        <v>1074691</v>
      </c>
      <c r="P16" s="41">
        <f t="shared" si="2"/>
        <v>163.32689969604863</v>
      </c>
      <c r="Q16" s="10"/>
    </row>
    <row r="17" spans="1:120">
      <c r="A17" s="12"/>
      <c r="B17" s="42">
        <v>541</v>
      </c>
      <c r="C17" s="19" t="s">
        <v>54</v>
      </c>
      <c r="D17" s="43">
        <v>1074691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1074691</v>
      </c>
      <c r="P17" s="44">
        <f t="shared" si="2"/>
        <v>163.32689969604863</v>
      </c>
      <c r="Q17" s="9"/>
    </row>
    <row r="18" spans="1:120" ht="15.75">
      <c r="A18" s="26" t="s">
        <v>36</v>
      </c>
      <c r="B18" s="27"/>
      <c r="C18" s="28"/>
      <c r="D18" s="29">
        <f t="shared" ref="D18:N18" si="5">SUM(D19:D19)</f>
        <v>512521</v>
      </c>
      <c r="E18" s="29">
        <f t="shared" si="5"/>
        <v>128248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640769</v>
      </c>
      <c r="P18" s="41">
        <f t="shared" si="2"/>
        <v>97.381306990881455</v>
      </c>
      <c r="Q18" s="9"/>
    </row>
    <row r="19" spans="1:120">
      <c r="A19" s="12"/>
      <c r="B19" s="42">
        <v>572</v>
      </c>
      <c r="C19" s="19" t="s">
        <v>55</v>
      </c>
      <c r="D19" s="43">
        <v>512521</v>
      </c>
      <c r="E19" s="43">
        <v>128248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640769</v>
      </c>
      <c r="P19" s="44">
        <f t="shared" si="2"/>
        <v>97.381306990881455</v>
      </c>
      <c r="Q19" s="9"/>
    </row>
    <row r="20" spans="1:120" ht="15.75">
      <c r="A20" s="26" t="s">
        <v>56</v>
      </c>
      <c r="B20" s="27"/>
      <c r="C20" s="28"/>
      <c r="D20" s="29">
        <f t="shared" ref="D20:N20" si="6">SUM(D21:D22)</f>
        <v>192448</v>
      </c>
      <c r="E20" s="29">
        <f t="shared" si="6"/>
        <v>161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10782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203391</v>
      </c>
      <c r="P20" s="41">
        <f t="shared" si="2"/>
        <v>30.910486322188451</v>
      </c>
      <c r="Q20" s="9"/>
    </row>
    <row r="21" spans="1:120">
      <c r="A21" s="12"/>
      <c r="B21" s="42">
        <v>581</v>
      </c>
      <c r="C21" s="19" t="s">
        <v>57</v>
      </c>
      <c r="D21" s="43">
        <v>192448</v>
      </c>
      <c r="E21" s="43">
        <v>161</v>
      </c>
      <c r="F21" s="43">
        <v>0</v>
      </c>
      <c r="G21" s="43">
        <v>0</v>
      </c>
      <c r="H21" s="43">
        <v>0</v>
      </c>
      <c r="I21" s="43">
        <v>2788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195397</v>
      </c>
      <c r="P21" s="44">
        <f t="shared" si="2"/>
        <v>29.695592705167172</v>
      </c>
      <c r="Q21" s="9"/>
    </row>
    <row r="22" spans="1:120" ht="15.75" thickBot="1">
      <c r="A22" s="12"/>
      <c r="B22" s="42">
        <v>591</v>
      </c>
      <c r="C22" s="19" t="s">
        <v>58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7994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7994</v>
      </c>
      <c r="P22" s="44">
        <f t="shared" si="2"/>
        <v>1.2148936170212765</v>
      </c>
      <c r="Q22" s="9"/>
    </row>
    <row r="23" spans="1:120" ht="16.5" thickBot="1">
      <c r="A23" s="13" t="s">
        <v>10</v>
      </c>
      <c r="B23" s="21"/>
      <c r="C23" s="20"/>
      <c r="D23" s="14">
        <f>SUM(D5,D12,D16,D18,D20)</f>
        <v>4960760</v>
      </c>
      <c r="E23" s="14">
        <f t="shared" ref="E23:N23" si="7">SUM(E5,E12,E16,E18,E20)</f>
        <v>193906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2238247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7"/>
        <v>0</v>
      </c>
      <c r="O23" s="14">
        <f t="shared" si="1"/>
        <v>7392913</v>
      </c>
      <c r="P23" s="35">
        <f t="shared" si="2"/>
        <v>1123.543009118541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45" t="s">
        <v>49</v>
      </c>
      <c r="N25" s="45"/>
      <c r="O25" s="45"/>
      <c r="P25" s="39">
        <v>6580</v>
      </c>
    </row>
    <row r="26" spans="1:120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</row>
    <row r="27" spans="1:120" ht="15.75" customHeight="1" thickBot="1">
      <c r="A27" s="49" t="s">
        <v>23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16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3978599</v>
      </c>
      <c r="E5" s="24">
        <f t="shared" si="0"/>
        <v>38037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23732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4040368</v>
      </c>
      <c r="O5" s="30">
        <f t="shared" ref="O5:O18" si="2">(N5/O$20)</f>
        <v>592.25564350630316</v>
      </c>
      <c r="P5" s="6"/>
    </row>
    <row r="6" spans="1:133">
      <c r="A6" s="12"/>
      <c r="B6" s="42">
        <v>513</v>
      </c>
      <c r="C6" s="19" t="s">
        <v>19</v>
      </c>
      <c r="D6" s="43">
        <v>2410263</v>
      </c>
      <c r="E6" s="43">
        <v>38037</v>
      </c>
      <c r="F6" s="43">
        <v>0</v>
      </c>
      <c r="G6" s="43">
        <v>0</v>
      </c>
      <c r="H6" s="43">
        <v>0</v>
      </c>
      <c r="I6" s="43">
        <v>23732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2472032</v>
      </c>
      <c r="O6" s="44">
        <f t="shared" si="2"/>
        <v>362.36177074171798</v>
      </c>
      <c r="P6" s="9"/>
    </row>
    <row r="7" spans="1:133">
      <c r="A7" s="12"/>
      <c r="B7" s="42">
        <v>519</v>
      </c>
      <c r="C7" s="19" t="s">
        <v>30</v>
      </c>
      <c r="D7" s="43">
        <v>1568336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1568336</v>
      </c>
      <c r="O7" s="44">
        <f t="shared" si="2"/>
        <v>229.89387276458515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132753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132753</v>
      </c>
      <c r="O8" s="41">
        <f t="shared" si="2"/>
        <v>19.459542656112578</v>
      </c>
      <c r="P8" s="10"/>
    </row>
    <row r="9" spans="1:133">
      <c r="A9" s="12"/>
      <c r="B9" s="42">
        <v>529</v>
      </c>
      <c r="C9" s="19" t="s">
        <v>40</v>
      </c>
      <c r="D9" s="43">
        <v>132753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132753</v>
      </c>
      <c r="O9" s="44">
        <f t="shared" si="2"/>
        <v>19.459542656112578</v>
      </c>
      <c r="P9" s="9"/>
    </row>
    <row r="10" spans="1:133" ht="15.75">
      <c r="A10" s="26" t="s">
        <v>32</v>
      </c>
      <c r="B10" s="27"/>
      <c r="C10" s="28"/>
      <c r="D10" s="29">
        <f t="shared" ref="D10:M10" si="4">SUM(D11:D11)</f>
        <v>22099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22099</v>
      </c>
      <c r="O10" s="41">
        <f t="shared" si="2"/>
        <v>3.2393726180005862</v>
      </c>
      <c r="P10" s="10"/>
    </row>
    <row r="11" spans="1:133">
      <c r="A11" s="12"/>
      <c r="B11" s="42">
        <v>539</v>
      </c>
      <c r="C11" s="19" t="s">
        <v>41</v>
      </c>
      <c r="D11" s="43">
        <v>22099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22099</v>
      </c>
      <c r="O11" s="44">
        <f t="shared" si="2"/>
        <v>3.2393726180005862</v>
      </c>
      <c r="P11" s="9"/>
    </row>
    <row r="12" spans="1:133" ht="15.75">
      <c r="A12" s="26" t="s">
        <v>34</v>
      </c>
      <c r="B12" s="27"/>
      <c r="C12" s="28"/>
      <c r="D12" s="29">
        <f t="shared" ref="D12:M12" si="5">SUM(D13:D13)</f>
        <v>872439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872439</v>
      </c>
      <c r="O12" s="41">
        <f t="shared" si="2"/>
        <v>127.88610378188214</v>
      </c>
      <c r="P12" s="10"/>
    </row>
    <row r="13" spans="1:133">
      <c r="A13" s="12"/>
      <c r="B13" s="42">
        <v>541</v>
      </c>
      <c r="C13" s="19" t="s">
        <v>35</v>
      </c>
      <c r="D13" s="43">
        <v>872439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872439</v>
      </c>
      <c r="O13" s="44">
        <f t="shared" si="2"/>
        <v>127.88610378188214</v>
      </c>
      <c r="P13" s="9"/>
    </row>
    <row r="14" spans="1:133" ht="15.75">
      <c r="A14" s="26" t="s">
        <v>36</v>
      </c>
      <c r="B14" s="27"/>
      <c r="C14" s="28"/>
      <c r="D14" s="29">
        <f t="shared" ref="D14:M14" si="6">SUM(D15:D15)</f>
        <v>423909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423909</v>
      </c>
      <c r="O14" s="41">
        <f t="shared" si="2"/>
        <v>62.138522427440634</v>
      </c>
      <c r="P14" s="9"/>
    </row>
    <row r="15" spans="1:133">
      <c r="A15" s="12"/>
      <c r="B15" s="42">
        <v>572</v>
      </c>
      <c r="C15" s="19" t="s">
        <v>37</v>
      </c>
      <c r="D15" s="43">
        <v>423909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423909</v>
      </c>
      <c r="O15" s="44">
        <f t="shared" si="2"/>
        <v>62.138522427440634</v>
      </c>
      <c r="P15" s="9"/>
    </row>
    <row r="16" spans="1:133" ht="15.75">
      <c r="A16" s="26" t="s">
        <v>42</v>
      </c>
      <c r="B16" s="27"/>
      <c r="C16" s="28"/>
      <c r="D16" s="29">
        <f t="shared" ref="D16:M16" si="7">SUM(D17:D17)</f>
        <v>173707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0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173707</v>
      </c>
      <c r="O16" s="41">
        <f t="shared" si="2"/>
        <v>25.462767516857227</v>
      </c>
      <c r="P16" s="9"/>
    </row>
    <row r="17" spans="1:119" ht="15.75" thickBot="1">
      <c r="A17" s="12"/>
      <c r="B17" s="42">
        <v>590</v>
      </c>
      <c r="C17" s="19" t="s">
        <v>43</v>
      </c>
      <c r="D17" s="43">
        <v>173707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173707</v>
      </c>
      <c r="O17" s="44">
        <f t="shared" si="2"/>
        <v>25.462767516857227</v>
      </c>
      <c r="P17" s="9"/>
    </row>
    <row r="18" spans="1:119" ht="16.5" thickBot="1">
      <c r="A18" s="13" t="s">
        <v>10</v>
      </c>
      <c r="B18" s="21"/>
      <c r="C18" s="20"/>
      <c r="D18" s="14">
        <f>SUM(D5,D8,D10,D12,D14,D16)</f>
        <v>5603506</v>
      </c>
      <c r="E18" s="14">
        <f t="shared" ref="E18:M18" si="8">SUM(E5,E8,E10,E12,E14,E16)</f>
        <v>38037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23732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5665275</v>
      </c>
      <c r="O18" s="35">
        <f t="shared" si="2"/>
        <v>830.44195250659629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45" t="s">
        <v>44</v>
      </c>
      <c r="M20" s="45"/>
      <c r="N20" s="45"/>
      <c r="O20" s="39">
        <v>6822</v>
      </c>
    </row>
    <row r="21" spans="1:119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19" ht="15.75" customHeight="1" thickBot="1">
      <c r="A22" s="49" t="s">
        <v>23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16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1598736</v>
      </c>
      <c r="E5" s="24">
        <f t="shared" si="0"/>
        <v>7734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1606470</v>
      </c>
      <c r="O5" s="30">
        <f t="shared" ref="O5:O19" si="2">(N5/O$21)</f>
        <v>238.77378121284187</v>
      </c>
      <c r="P5" s="6"/>
    </row>
    <row r="6" spans="1:133">
      <c r="A6" s="12"/>
      <c r="B6" s="42">
        <v>513</v>
      </c>
      <c r="C6" s="19" t="s">
        <v>19</v>
      </c>
      <c r="D6" s="43">
        <v>203163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203163</v>
      </c>
      <c r="O6" s="44">
        <f t="shared" si="2"/>
        <v>30.196640903686088</v>
      </c>
      <c r="P6" s="9"/>
    </row>
    <row r="7" spans="1:133">
      <c r="A7" s="12"/>
      <c r="B7" s="42">
        <v>514</v>
      </c>
      <c r="C7" s="19" t="s">
        <v>28</v>
      </c>
      <c r="D7" s="43">
        <v>144000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144000</v>
      </c>
      <c r="O7" s="44">
        <f t="shared" si="2"/>
        <v>21.403091557669441</v>
      </c>
      <c r="P7" s="9"/>
    </row>
    <row r="8" spans="1:133">
      <c r="A8" s="12"/>
      <c r="B8" s="42">
        <v>515</v>
      </c>
      <c r="C8" s="19" t="s">
        <v>29</v>
      </c>
      <c r="D8" s="43">
        <v>354287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354287</v>
      </c>
      <c r="O8" s="44">
        <f t="shared" si="2"/>
        <v>52.658590963139119</v>
      </c>
      <c r="P8" s="9"/>
    </row>
    <row r="9" spans="1:133">
      <c r="A9" s="12"/>
      <c r="B9" s="42">
        <v>517</v>
      </c>
      <c r="C9" s="19" t="s">
        <v>20</v>
      </c>
      <c r="D9" s="43">
        <v>233602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233602</v>
      </c>
      <c r="O9" s="44">
        <f t="shared" si="2"/>
        <v>34.720868014268724</v>
      </c>
      <c r="P9" s="9"/>
    </row>
    <row r="10" spans="1:133">
      <c r="A10" s="12"/>
      <c r="B10" s="42">
        <v>519</v>
      </c>
      <c r="C10" s="19" t="s">
        <v>30</v>
      </c>
      <c r="D10" s="43">
        <v>663684</v>
      </c>
      <c r="E10" s="43">
        <v>7734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671418</v>
      </c>
      <c r="O10" s="44">
        <f t="shared" si="2"/>
        <v>99.794589774078474</v>
      </c>
      <c r="P10" s="9"/>
    </row>
    <row r="11" spans="1:133" ht="15.75">
      <c r="A11" s="26" t="s">
        <v>21</v>
      </c>
      <c r="B11" s="27"/>
      <c r="C11" s="28"/>
      <c r="D11" s="29">
        <f t="shared" ref="D11:M11" si="3">SUM(D12:D12)</f>
        <v>5988272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5988272</v>
      </c>
      <c r="O11" s="41">
        <f t="shared" si="2"/>
        <v>890.05231866825204</v>
      </c>
      <c r="P11" s="10"/>
    </row>
    <row r="12" spans="1:133">
      <c r="A12" s="12"/>
      <c r="B12" s="42">
        <v>526</v>
      </c>
      <c r="C12" s="19" t="s">
        <v>31</v>
      </c>
      <c r="D12" s="43">
        <v>5988272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5988272</v>
      </c>
      <c r="O12" s="44">
        <f t="shared" si="2"/>
        <v>890.05231866825204</v>
      </c>
      <c r="P12" s="9"/>
    </row>
    <row r="13" spans="1:133" ht="15.75">
      <c r="A13" s="26" t="s">
        <v>32</v>
      </c>
      <c r="B13" s="27"/>
      <c r="C13" s="28"/>
      <c r="D13" s="29">
        <f t="shared" ref="D13:M13" si="4">SUM(D14:D14)</f>
        <v>58983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58983</v>
      </c>
      <c r="O13" s="41">
        <f t="shared" si="2"/>
        <v>8.7667954815695595</v>
      </c>
      <c r="P13" s="10"/>
    </row>
    <row r="14" spans="1:133">
      <c r="A14" s="12"/>
      <c r="B14" s="42">
        <v>538</v>
      </c>
      <c r="C14" s="19" t="s">
        <v>33</v>
      </c>
      <c r="D14" s="43">
        <v>58983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58983</v>
      </c>
      <c r="O14" s="44">
        <f t="shared" si="2"/>
        <v>8.7667954815695595</v>
      </c>
      <c r="P14" s="9"/>
    </row>
    <row r="15" spans="1:133" ht="15.75">
      <c r="A15" s="26" t="s">
        <v>34</v>
      </c>
      <c r="B15" s="27"/>
      <c r="C15" s="28"/>
      <c r="D15" s="29">
        <f t="shared" ref="D15:M15" si="5">SUM(D16:D16)</f>
        <v>417419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417419</v>
      </c>
      <c r="O15" s="41">
        <f t="shared" si="2"/>
        <v>62.04206302021403</v>
      </c>
      <c r="P15" s="10"/>
    </row>
    <row r="16" spans="1:133">
      <c r="A16" s="12"/>
      <c r="B16" s="42">
        <v>541</v>
      </c>
      <c r="C16" s="19" t="s">
        <v>35</v>
      </c>
      <c r="D16" s="43">
        <v>417419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417419</v>
      </c>
      <c r="O16" s="44">
        <f t="shared" si="2"/>
        <v>62.04206302021403</v>
      </c>
      <c r="P16" s="9"/>
    </row>
    <row r="17" spans="1:119" ht="15.75">
      <c r="A17" s="26" t="s">
        <v>36</v>
      </c>
      <c r="B17" s="27"/>
      <c r="C17" s="28"/>
      <c r="D17" s="29">
        <f t="shared" ref="D17:M17" si="6">SUM(D18:D18)</f>
        <v>365667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365667</v>
      </c>
      <c r="O17" s="41">
        <f t="shared" si="2"/>
        <v>54.350029726516055</v>
      </c>
      <c r="P17" s="9"/>
    </row>
    <row r="18" spans="1:119" ht="15.75" thickBot="1">
      <c r="A18" s="12"/>
      <c r="B18" s="42">
        <v>572</v>
      </c>
      <c r="C18" s="19" t="s">
        <v>37</v>
      </c>
      <c r="D18" s="43">
        <v>365667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365667</v>
      </c>
      <c r="O18" s="44">
        <f t="shared" si="2"/>
        <v>54.350029726516055</v>
      </c>
      <c r="P18" s="9"/>
    </row>
    <row r="19" spans="1:119" ht="16.5" thickBot="1">
      <c r="A19" s="13" t="s">
        <v>10</v>
      </c>
      <c r="B19" s="21"/>
      <c r="C19" s="20"/>
      <c r="D19" s="14">
        <f>SUM(D5,D11,D13,D15,D17)</f>
        <v>8429077</v>
      </c>
      <c r="E19" s="14">
        <f t="shared" ref="E19:M19" si="7">SUM(E5,E11,E13,E15,E17)</f>
        <v>7734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8436811</v>
      </c>
      <c r="O19" s="35">
        <f t="shared" si="2"/>
        <v>1253.9849881093935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45" t="s">
        <v>38</v>
      </c>
      <c r="M21" s="45"/>
      <c r="N21" s="45"/>
      <c r="O21" s="39">
        <v>6728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customHeight="1" thickBot="1">
      <c r="A23" s="49" t="s">
        <v>23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16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SUM(D6:D8)</f>
        <v>490046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490046</v>
      </c>
      <c r="O5" s="30">
        <f t="shared" ref="O5:O11" si="2">(N5/O$13)</f>
        <v>73.064857611450719</v>
      </c>
      <c r="P5" s="6"/>
    </row>
    <row r="6" spans="1:133">
      <c r="A6" s="12"/>
      <c r="B6" s="42">
        <v>511</v>
      </c>
      <c r="C6" s="19" t="s">
        <v>18</v>
      </c>
      <c r="D6" s="43">
        <v>23731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23731</v>
      </c>
      <c r="O6" s="44">
        <f t="shared" si="2"/>
        <v>3.5382436260623229</v>
      </c>
      <c r="P6" s="9"/>
    </row>
    <row r="7" spans="1:133">
      <c r="A7" s="12"/>
      <c r="B7" s="42">
        <v>513</v>
      </c>
      <c r="C7" s="19" t="s">
        <v>19</v>
      </c>
      <c r="D7" s="43">
        <v>463170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463170</v>
      </c>
      <c r="O7" s="44">
        <f t="shared" si="2"/>
        <v>69.057700909497541</v>
      </c>
      <c r="P7" s="9"/>
    </row>
    <row r="8" spans="1:133">
      <c r="A8" s="12"/>
      <c r="B8" s="42">
        <v>517</v>
      </c>
      <c r="C8" s="19" t="s">
        <v>20</v>
      </c>
      <c r="D8" s="43">
        <v>3145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3145</v>
      </c>
      <c r="O8" s="44">
        <f t="shared" si="2"/>
        <v>0.46891307589086029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12360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12360</v>
      </c>
      <c r="O9" s="41">
        <f t="shared" si="2"/>
        <v>1.8428507529446847</v>
      </c>
      <c r="P9" s="10"/>
    </row>
    <row r="10" spans="1:133" ht="15.75" thickBot="1">
      <c r="A10" s="12"/>
      <c r="B10" s="42">
        <v>524</v>
      </c>
      <c r="C10" s="19" t="s">
        <v>22</v>
      </c>
      <c r="D10" s="43">
        <v>12360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12360</v>
      </c>
      <c r="O10" s="44">
        <f t="shared" si="2"/>
        <v>1.8428507529446847</v>
      </c>
      <c r="P10" s="9"/>
    </row>
    <row r="11" spans="1:133" ht="16.5" thickBot="1">
      <c r="A11" s="13" t="s">
        <v>10</v>
      </c>
      <c r="B11" s="21"/>
      <c r="C11" s="20"/>
      <c r="D11" s="14">
        <f>SUM(D5,D9)</f>
        <v>502406</v>
      </c>
      <c r="E11" s="14">
        <f t="shared" ref="E11:M11" si="4">SUM(E5,E9)</f>
        <v>0</v>
      </c>
      <c r="F11" s="14">
        <f t="shared" si="4"/>
        <v>0</v>
      </c>
      <c r="G11" s="14">
        <f t="shared" si="4"/>
        <v>0</v>
      </c>
      <c r="H11" s="14">
        <f t="shared" si="4"/>
        <v>0</v>
      </c>
      <c r="I11" s="14">
        <f t="shared" si="4"/>
        <v>0</v>
      </c>
      <c r="J11" s="14">
        <f t="shared" si="4"/>
        <v>0</v>
      </c>
      <c r="K11" s="14">
        <f t="shared" si="4"/>
        <v>0</v>
      </c>
      <c r="L11" s="14">
        <f t="shared" si="4"/>
        <v>0</v>
      </c>
      <c r="M11" s="14">
        <f t="shared" si="4"/>
        <v>0</v>
      </c>
      <c r="N11" s="14">
        <f t="shared" si="1"/>
        <v>502406</v>
      </c>
      <c r="O11" s="35">
        <f t="shared" si="2"/>
        <v>74.907708364395404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45" t="s">
        <v>25</v>
      </c>
      <c r="M13" s="45"/>
      <c r="N13" s="45"/>
      <c r="O13" s="39">
        <v>6707</v>
      </c>
    </row>
    <row r="14" spans="1:13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</row>
    <row r="15" spans="1:133" ht="15.75" customHeight="1" thickBot="1">
      <c r="A15" s="49" t="s">
        <v>23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</sheetData>
  <mergeCells count="10">
    <mergeCell ref="A15:O15"/>
    <mergeCell ref="A14:O14"/>
    <mergeCell ref="L13:N1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2022</vt:lpstr>
      <vt:lpstr>2021</vt:lpstr>
      <vt:lpstr>2020</vt:lpstr>
      <vt:lpstr>2019</vt:lpstr>
      <vt:lpstr>2018</vt:lpstr>
      <vt:lpstr>'2018'!Print_Area</vt:lpstr>
      <vt:lpstr>'2019'!Print_Area</vt:lpstr>
      <vt:lpstr>'2020'!Print_Area</vt:lpstr>
      <vt:lpstr>'2021'!Print_Area</vt:lpstr>
      <vt:lpstr>'2022'!Print_Area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2023-12-11T20:32:09Z</cp:lastPrinted>
  <dcterms:created xsi:type="dcterms:W3CDTF">2000-08-31T21:26:31Z</dcterms:created>
  <dcterms:modified xsi:type="dcterms:W3CDTF">2023-12-11T20:32:31Z</dcterms:modified>
</cp:coreProperties>
</file>