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  <sheet name="2007" sheetId="15" r:id="rId15"/>
  </sheets>
  <definedNames>
    <definedName name="_xlnm.Print_Area" localSheetId="14">'2007'!$A$1:$O$30</definedName>
    <definedName name="_xlnm.Print_Area" localSheetId="13">'2008'!$A$1:$O$30</definedName>
    <definedName name="_xlnm.Print_Area" localSheetId="12">'2009'!$A$1:$O$30</definedName>
    <definedName name="_xlnm.Print_Area" localSheetId="11">'2010'!$A$1:$O$30</definedName>
    <definedName name="_xlnm.Print_Area" localSheetId="10">'2011'!$A$1:$O$30</definedName>
    <definedName name="_xlnm.Print_Area" localSheetId="9">'2012'!$A$1:$O$32</definedName>
    <definedName name="_xlnm.Print_Area" localSheetId="8">'2013'!$A$1:$O$32</definedName>
    <definedName name="_xlnm.Print_Area" localSheetId="7">'2014'!$A$1:$O$33</definedName>
    <definedName name="_xlnm.Print_Area" localSheetId="6">'2015'!$A$1:$O$30</definedName>
    <definedName name="_xlnm.Print_Area" localSheetId="5">'2016'!$A$1:$O$30</definedName>
    <definedName name="_xlnm.Print_Area" localSheetId="4">'2017'!$A$1:$O$30</definedName>
    <definedName name="_xlnm.Print_Area" localSheetId="3">'2018'!$A$1:$O$30</definedName>
    <definedName name="_xlnm.Print_Area" localSheetId="2">'2019'!$A$1:$O$30</definedName>
    <definedName name="_xlnm.Print_Area" localSheetId="1">'2020'!$A$1:$O$30</definedName>
    <definedName name="_xlnm.Print_Area" localSheetId="0">'2021'!$A$1:$P$30</definedName>
    <definedName name="_xlnm.Print_Titles" localSheetId="14">'2007'!$1:$4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<sst xmlns="http://schemas.openxmlformats.org/spreadsheetml/2006/main" count="638" uniqueCount="83">
  <si>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</si>
  <si>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</si>
  <si>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</si>
  <si>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</si>
  <si>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</si>
  <si>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</si>
  <si>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</si>
  <si>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</si>
  <si>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</si>
  <si>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</si>
  <si>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</si>
  <si>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</si>
  <si>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</si>
  <si>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</si>
  <si>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</si>
  <si>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</si>
  <si>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</si>
  <si>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</si>
  <si>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</si>
  <si>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</si>
  <si>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</si>
  <si>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</si>
  <si>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</si>
  <si>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</si>
  <si>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Debt Service Payments</t>
  </si>
  <si>
    <t>Pension Benefits</t>
  </si>
  <si>
    <t>Other General Government Services</t>
  </si>
  <si>
    <t>Public Safety</t>
  </si>
  <si>
    <t>Law Enforcement</t>
  </si>
  <si>
    <t>Protective Inspections</t>
  </si>
  <si>
    <t>Physical Environment</t>
  </si>
  <si>
    <t>Water Utility Services</t>
  </si>
  <si>
    <t>Flood Control / Stormwater Management</t>
  </si>
  <si>
    <t>Transportation</t>
  </si>
  <si>
    <t>Road and Street Facilities</t>
  </si>
  <si>
    <t>Culture / Recreation</t>
  </si>
  <si>
    <t>Parks and Recreation</t>
  </si>
  <si>
    <t>Inter-Fund Group Transfers Out</t>
  </si>
  <si>
    <t>Other Uses and Non-Operating</t>
  </si>
  <si>
    <t>2009 Municipal Population:</t>
  </si>
  <si>
    <t>Jupiter Expenditures Reported by Account Code and Fund Type</t>
  </si>
  <si>
    <t>Local Fiscal Year Ended September 30, 2010</t>
  </si>
  <si>
    <t>2010 Municipal Census Population:</t>
  </si>
  <si>
    <t>Local Fiscal Year Ended September 30, 2011</t>
  </si>
  <si>
    <t>2011 Municipal Population:</t>
  </si>
  <si>
    <t>Compiled from data obtained from the Florida Department of Financial Services, Division of Accounting and Auditing, Bureau of Local Government.</t>
  </si>
  <si>
    <t>Local Fiscal Year Ended September 30, 2012</t>
  </si>
  <si>
    <t>Economic Environment</t>
  </si>
  <si>
    <t>Industry Development</t>
  </si>
  <si>
    <t>2012 Municipal Population:</t>
  </si>
  <si>
    <t>Local Fiscal Year Ended September 30, 2008</t>
  </si>
  <si>
    <t>2008 Municipal Population:</t>
  </si>
  <si>
    <t>Local Fiscal Year Ended September 30, 2013</t>
  </si>
  <si>
    <t>2013 Municipal Population:</t>
  </si>
  <si>
    <t>Local Fiscal Year Ended September 30, 2014</t>
  </si>
  <si>
    <t>Other General Government</t>
  </si>
  <si>
    <t>Fire Control</t>
  </si>
  <si>
    <t>Flood Control / Stormwater Control</t>
  </si>
  <si>
    <t>Road / Street Facilities</t>
  </si>
  <si>
    <t>Parks / Recreation</t>
  </si>
  <si>
    <t>Other Uses</t>
  </si>
  <si>
    <t>Interfund Transfers Out</t>
  </si>
  <si>
    <t>2014 Municipal Population:</t>
  </si>
  <si>
    <t>Local Fiscal Year Ended September 30, 2007</t>
  </si>
  <si>
    <t>2007 Municipal Population:</t>
  </si>
  <si>
    <t>Local Fiscal Year Ended September 30, 2015</t>
  </si>
  <si>
    <t>2015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</si>
  <si>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</si>
  <si>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</si>
  <si>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</si>
  <si>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</si>
  <si>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</si>
  <si>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</si>
  <si>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</si>
  <si>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</si>
  <si>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</si>
  <si>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</si>
  <si>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</si>
  <si>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2021 Municipal Population:</t>
  </si>
  <si>
    <t>Per Capita Account</t>
  </si>
  <si>
    <t>Custodial</t>
  </si>
  <si>
    <t>Total Account</t>
  </si>
  <si>
    <t>Inter-fund Group Transfers Out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</si>
</sst>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52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7" xfId="0" applyFont="1" applyFill="1" applyBorder="1" applyAlignment="1" applyProtection="1">
      <alignment vertical="center"/>
      <protection/>
    </xf>
    <xf numFmtId="42" fontId="2" fillId="33" borderId="18" xfId="0" applyNumberFormat="1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0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1" xfId="0" applyNumberFormat="1" applyFont="1" applyFill="1" applyBorder="1" applyAlignment="1" applyProtection="1">
      <alignment horizontal="center" vertical="center" wrapText="1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44" fontId="2" fillId="33" borderId="25" xfId="0" applyNumberFormat="1" applyFont="1" applyFill="1" applyBorder="1" applyAlignment="1" applyProtection="1">
      <alignment vertical="center"/>
      <protection/>
    </xf>
    <xf numFmtId="0" fontId="4" fillId="0" borderId="26" xfId="0" applyFont="1" applyBorder="1" applyAlignment="1" applyProtection="1">
      <alignment vertical="center"/>
      <protection/>
    </xf>
    <xf numFmtId="0" fontId="4" fillId="0" borderId="27" xfId="0" applyFont="1" applyBorder="1" applyAlignment="1" applyProtection="1">
      <alignment vertical="center"/>
      <protection/>
    </xf>
    <xf numFmtId="37" fontId="4" fillId="0" borderId="27" xfId="0" applyNumberFormat="1" applyFont="1" applyBorder="1" applyAlignment="1" applyProtection="1">
      <alignment vertical="center"/>
      <protection/>
    </xf>
    <xf numFmtId="41" fontId="4" fillId="0" borderId="28" xfId="0" applyNumberFormat="1" applyFont="1" applyBorder="1" applyAlignment="1" applyProtection="1">
      <alignment vertical="center"/>
      <protection/>
    </xf>
    <xf numFmtId="42" fontId="2" fillId="33" borderId="29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42" fontId="4" fillId="0" borderId="20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horizontal="center"/>
      <protection/>
    </xf>
    <xf numFmtId="0" fontId="1" fillId="0" borderId="0" xfId="0" applyFont="1" applyAlignment="1">
      <alignment/>
    </xf>
    <xf numFmtId="0" fontId="14" fillId="33" borderId="23" xfId="0" applyFont="1" applyFill="1" applyBorder="1" applyAlignment="1" applyProtection="1">
      <alignment horizontal="center" vertical="center"/>
      <protection/>
    </xf>
    <xf numFmtId="0" fontId="14" fillId="33" borderId="24" xfId="0" applyFont="1" applyFill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/>
      <protection/>
    </xf>
    <xf numFmtId="37" fontId="13" fillId="33" borderId="21" xfId="0" applyNumberFormat="1" applyFont="1" applyFill="1" applyBorder="1" applyAlignment="1" applyProtection="1">
      <alignment horizontal="center" vertical="center" wrapText="1"/>
      <protection/>
    </xf>
    <xf numFmtId="37" fontId="13" fillId="33" borderId="22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right"/>
      <protection/>
    </xf>
    <xf numFmtId="0" fontId="16" fillId="0" borderId="0" xfId="0" applyFont="1" applyAlignment="1" applyProtection="1">
      <alignment horizontal="center"/>
      <protection/>
    </xf>
    <xf numFmtId="0" fontId="13" fillId="33" borderId="13" xfId="0" applyFont="1" applyFill="1" applyBorder="1" applyAlignment="1" applyProtection="1">
      <alignment vertical="center"/>
      <protection/>
    </xf>
    <xf numFmtId="0" fontId="13" fillId="33" borderId="17" xfId="0" applyFont="1" applyFill="1" applyBorder="1" applyAlignment="1" applyProtection="1">
      <alignment vertical="center"/>
      <protection/>
    </xf>
    <xf numFmtId="42" fontId="13" fillId="33" borderId="18" xfId="0" applyNumberFormat="1" applyFont="1" applyFill="1" applyBorder="1" applyAlignment="1" applyProtection="1">
      <alignment vertical="center"/>
      <protection/>
    </xf>
    <xf numFmtId="42" fontId="13" fillId="33" borderId="19" xfId="0" applyNumberFormat="1" applyFont="1" applyFill="1" applyBorder="1" applyAlignment="1" applyProtection="1">
      <alignment vertical="center"/>
      <protection/>
    </xf>
    <xf numFmtId="44" fontId="13" fillId="33" borderId="14" xfId="0" applyNumberFormat="1" applyFont="1" applyFill="1" applyBorder="1" applyAlignment="1" applyProtection="1">
      <alignment vertical="center"/>
      <protection/>
    </xf>
    <xf numFmtId="44" fontId="16" fillId="0" borderId="0" xfId="0" applyNumberFormat="1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7" fillId="0" borderId="10" xfId="0" applyFont="1" applyBorder="1" applyAlignment="1" applyProtection="1">
      <alignment vertical="center"/>
      <protection/>
    </xf>
    <xf numFmtId="1" fontId="17" fillId="0" borderId="29" xfId="0" applyNumberFormat="1" applyFont="1" applyBorder="1" applyAlignment="1" applyProtection="1">
      <alignment horizontal="center" vertical="center"/>
      <protection/>
    </xf>
    <xf numFmtId="0" fontId="17" fillId="0" borderId="15" xfId="0" applyFont="1" applyBorder="1" applyAlignment="1" applyProtection="1">
      <alignment vertical="center"/>
      <protection/>
    </xf>
    <xf numFmtId="42" fontId="17" fillId="0" borderId="20" xfId="0" applyNumberFormat="1" applyFont="1" applyBorder="1" applyAlignment="1" applyProtection="1">
      <alignment vertical="center"/>
      <protection/>
    </xf>
    <xf numFmtId="44" fontId="17" fillId="0" borderId="30" xfId="0" applyNumberFormat="1" applyFont="1" applyBorder="1" applyAlignment="1" applyProtection="1">
      <alignment vertical="center"/>
      <protection/>
    </xf>
    <xf numFmtId="43" fontId="17" fillId="0" borderId="0" xfId="0" applyNumberFormat="1" applyFont="1" applyAlignment="1" applyProtection="1">
      <alignment/>
      <protection/>
    </xf>
    <xf numFmtId="0" fontId="13" fillId="33" borderId="10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vertical="center"/>
      <protection/>
    </xf>
    <xf numFmtId="0" fontId="13" fillId="33" borderId="15" xfId="0" applyFont="1" applyFill="1" applyBorder="1" applyAlignment="1" applyProtection="1">
      <alignment vertical="center"/>
      <protection/>
    </xf>
    <xf numFmtId="42" fontId="13" fillId="33" borderId="20" xfId="0" applyNumberFormat="1" applyFont="1" applyFill="1" applyBorder="1" applyAlignment="1" applyProtection="1">
      <alignment vertical="center"/>
      <protection/>
    </xf>
    <xf numFmtId="42" fontId="13" fillId="33" borderId="29" xfId="0" applyNumberFormat="1" applyFont="1" applyFill="1" applyBorder="1" applyAlignment="1" applyProtection="1">
      <alignment vertical="center"/>
      <protection/>
    </xf>
    <xf numFmtId="44" fontId="13" fillId="33" borderId="30" xfId="0" applyNumberFormat="1" applyFont="1" applyFill="1" applyBorder="1" applyAlignment="1" applyProtection="1">
      <alignment vertical="center"/>
      <protection/>
    </xf>
    <xf numFmtId="43" fontId="16" fillId="0" borderId="0" xfId="0" applyNumberFormat="1" applyFont="1" applyAlignment="1" applyProtection="1">
      <alignment/>
      <protection/>
    </xf>
    <xf numFmtId="0" fontId="13" fillId="33" borderId="11" xfId="0" applyFont="1" applyFill="1" applyBorder="1" applyAlignment="1" applyProtection="1">
      <alignment vertical="center"/>
      <protection/>
    </xf>
    <xf numFmtId="0" fontId="13" fillId="33" borderId="12" xfId="0" applyFont="1" applyFill="1" applyBorder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vertical="center"/>
      <protection/>
    </xf>
    <xf numFmtId="42" fontId="13" fillId="33" borderId="12" xfId="0" applyNumberFormat="1" applyFont="1" applyFill="1" applyBorder="1" applyAlignment="1" applyProtection="1">
      <alignment vertical="center"/>
      <protection/>
    </xf>
    <xf numFmtId="44" fontId="13" fillId="33" borderId="25" xfId="0" applyNumberFormat="1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7" fillId="0" borderId="13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37" fontId="17" fillId="0" borderId="0" xfId="0" applyNumberFormat="1" applyFont="1" applyBorder="1" applyAlignment="1" applyProtection="1">
      <alignment vertical="center"/>
      <protection/>
    </xf>
    <xf numFmtId="0" fontId="17" fillId="0" borderId="14" xfId="0" applyFont="1" applyBorder="1" applyAlignment="1" applyProtection="1">
      <alignment vertical="center"/>
      <protection/>
    </xf>
    <xf numFmtId="0" fontId="17" fillId="0" borderId="26" xfId="0" applyFont="1" applyBorder="1" applyAlignment="1" applyProtection="1">
      <alignment vertical="center"/>
      <protection/>
    </xf>
    <xf numFmtId="0" fontId="17" fillId="0" borderId="27" xfId="0" applyFont="1" applyBorder="1" applyAlignment="1" applyProtection="1">
      <alignment vertical="center"/>
      <protection/>
    </xf>
    <xf numFmtId="37" fontId="17" fillId="0" borderId="27" xfId="0" applyNumberFormat="1" applyFont="1" applyBorder="1" applyAlignment="1" applyProtection="1">
      <alignment vertical="center"/>
      <protection/>
    </xf>
    <xf numFmtId="41" fontId="17" fillId="0" borderId="28" xfId="0" applyNumberFormat="1" applyFont="1" applyBorder="1" applyAlignment="1" applyProtection="1">
      <alignment vertical="center"/>
      <protection/>
    </xf>
    <xf numFmtId="37" fontId="17" fillId="0" borderId="0" xfId="0" applyNumberFormat="1" applyFont="1" applyAlignment="1" applyProtection="1">
      <alignment/>
      <protection/>
    </xf>
    <xf numFmtId="37" fontId="4" fillId="0" borderId="27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3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7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  <xf numFmtId="37" fontId="17" fillId="0" borderId="27" xfId="0" applyNumberFormat="1" applyFont="1" applyBorder="1" applyAlignment="1" applyProtection="1">
      <alignment horizontal="right" vertical="center"/>
      <protection/>
    </xf>
    <xf numFmtId="0" fontId="17" fillId="0" borderId="31" xfId="0" applyFont="1" applyBorder="1" applyAlignment="1" applyProtection="1">
      <alignment vertical="center" wrapText="1"/>
      <protection/>
    </xf>
    <xf numFmtId="0" fontId="1" fillId="0" borderId="32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17" fillId="0" borderId="34" xfId="0" applyFont="1" applyBorder="1" applyAlignment="1" applyProtection="1">
      <alignment horizontal="left" vertical="center" wrapText="1"/>
      <protection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1" fillId="0" borderId="37" xfId="0" applyFont="1" applyBorder="1" applyAlignment="1" applyProtection="1">
      <alignment horizontal="center" vertical="center"/>
      <protection/>
    </xf>
    <xf numFmtId="0" fontId="11" fillId="0" borderId="23" xfId="0" applyFont="1" applyBorder="1" applyAlignment="1" applyProtection="1">
      <alignment horizontal="center" vertical="center"/>
      <protection/>
    </xf>
    <xf numFmtId="0" fontId="11" fillId="0" borderId="38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/>
      <protection/>
    </xf>
    <xf numFmtId="0" fontId="13" fillId="33" borderId="37" xfId="0" applyFont="1" applyFill="1" applyBorder="1" applyAlignment="1" applyProtection="1">
      <alignment horizontal="left" vertical="center" wrapText="1"/>
      <protection/>
    </xf>
    <xf numFmtId="0" fontId="1" fillId="0" borderId="23" xfId="0" applyFont="1" applyBorder="1" applyAlignment="1">
      <alignment vertical="center" wrapText="1"/>
    </xf>
    <xf numFmtId="0" fontId="1" fillId="0" borderId="39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4" fillId="33" borderId="40" xfId="0" applyFont="1" applyFill="1" applyBorder="1" applyAlignment="1" applyProtection="1">
      <alignment horizontal="center" vertical="center"/>
      <protection/>
    </xf>
    <xf numFmtId="0" fontId="14" fillId="33" borderId="17" xfId="0" applyFont="1" applyFill="1" applyBorder="1" applyAlignment="1" applyProtection="1">
      <alignment horizontal="center" vertical="center"/>
      <protection/>
    </xf>
    <xf numFmtId="0" fontId="14" fillId="33" borderId="41" xfId="0" applyFont="1" applyFill="1" applyBorder="1" applyAlignment="1" applyProtection="1">
      <alignment horizontal="center" vertical="center"/>
      <protection/>
    </xf>
    <xf numFmtId="37" fontId="13" fillId="33" borderId="42" xfId="0" applyNumberFormat="1" applyFont="1" applyFill="1" applyBorder="1" applyAlignment="1" applyProtection="1">
      <alignment horizontal="center" vertical="center" wrapText="1"/>
      <protection/>
    </xf>
    <xf numFmtId="0" fontId="1" fillId="0" borderId="43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30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100" t="s">
        <v>40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8" ht="24" thickBot="1">
      <c r="A2" s="103" t="s">
        <v>77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8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3"/>
      <c r="O3" s="34"/>
      <c r="P3" s="115" t="s">
        <v>79</v>
      </c>
      <c r="Q3" s="11"/>
      <c r="R3"/>
    </row>
    <row r="4" spans="1:134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80</v>
      </c>
      <c r="N4" s="32" t="s">
        <v>5</v>
      </c>
      <c r="O4" s="32" t="s">
        <v>81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2" t="s">
        <v>18</v>
      </c>
      <c r="B5" s="23"/>
      <c r="C5" s="23"/>
      <c r="D5" s="24">
        <f aca="true" t="shared" si="0" ref="D5:N5">SUM(D6:D13)</f>
        <v>19853499</v>
      </c>
      <c r="E5" s="24">
        <f t="shared" si="0"/>
        <v>0</v>
      </c>
      <c r="F5" s="24">
        <f t="shared" si="0"/>
        <v>6649181</v>
      </c>
      <c r="G5" s="24">
        <f t="shared" si="0"/>
        <v>197620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4891759</v>
      </c>
      <c r="L5" s="24">
        <f t="shared" si="0"/>
        <v>0</v>
      </c>
      <c r="M5" s="24">
        <f t="shared" si="0"/>
        <v>0</v>
      </c>
      <c r="N5" s="24">
        <f t="shared" si="0"/>
        <v>1547617</v>
      </c>
      <c r="O5" s="25">
        <f>SUM(D5:N5)</f>
        <v>33139676</v>
      </c>
      <c r="P5" s="30">
        <f aca="true" t="shared" si="1" ref="P5:P26">(O5/P$28)</f>
        <v>542.1978697992506</v>
      </c>
      <c r="Q5" s="6"/>
    </row>
    <row r="6" spans="1:17" ht="15">
      <c r="A6" s="12"/>
      <c r="B6" s="42">
        <v>511</v>
      </c>
      <c r="C6" s="19" t="s">
        <v>19</v>
      </c>
      <c r="D6" s="43">
        <v>266608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266608</v>
      </c>
      <c r="P6" s="44">
        <f t="shared" si="1"/>
        <v>4.361970517498078</v>
      </c>
      <c r="Q6" s="9"/>
    </row>
    <row r="7" spans="1:17" ht="15">
      <c r="A7" s="12"/>
      <c r="B7" s="42">
        <v>512</v>
      </c>
      <c r="C7" s="19" t="s">
        <v>20</v>
      </c>
      <c r="D7" s="43">
        <v>1875713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aca="true" t="shared" si="2" ref="O7:O13">SUM(D7:N7)</f>
        <v>1875713</v>
      </c>
      <c r="P7" s="44">
        <f t="shared" si="1"/>
        <v>30.688519494118225</v>
      </c>
      <c r="Q7" s="9"/>
    </row>
    <row r="8" spans="1:17" ht="15">
      <c r="A8" s="12"/>
      <c r="B8" s="42">
        <v>513</v>
      </c>
      <c r="C8" s="19" t="s">
        <v>21</v>
      </c>
      <c r="D8" s="43">
        <v>4441526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2"/>
        <v>4441526</v>
      </c>
      <c r="P8" s="44">
        <f t="shared" si="1"/>
        <v>72.66775739925721</v>
      </c>
      <c r="Q8" s="9"/>
    </row>
    <row r="9" spans="1:17" ht="15">
      <c r="A9" s="12"/>
      <c r="B9" s="42">
        <v>514</v>
      </c>
      <c r="C9" s="19" t="s">
        <v>22</v>
      </c>
      <c r="D9" s="43">
        <v>504504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2"/>
        <v>504504</v>
      </c>
      <c r="P9" s="44">
        <f t="shared" si="1"/>
        <v>8.254184322900477</v>
      </c>
      <c r="Q9" s="9"/>
    </row>
    <row r="10" spans="1:17" ht="15">
      <c r="A10" s="12"/>
      <c r="B10" s="42">
        <v>515</v>
      </c>
      <c r="C10" s="19" t="s">
        <v>23</v>
      </c>
      <c r="D10" s="43">
        <v>2119526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2"/>
        <v>2119526</v>
      </c>
      <c r="P10" s="44">
        <f t="shared" si="1"/>
        <v>34.677541270594396</v>
      </c>
      <c r="Q10" s="9"/>
    </row>
    <row r="11" spans="1:17" ht="15">
      <c r="A11" s="12"/>
      <c r="B11" s="42">
        <v>517</v>
      </c>
      <c r="C11" s="19" t="s">
        <v>24</v>
      </c>
      <c r="D11" s="43">
        <v>48001</v>
      </c>
      <c r="E11" s="43">
        <v>0</v>
      </c>
      <c r="F11" s="43">
        <v>6649181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si="2"/>
        <v>6697182</v>
      </c>
      <c r="P11" s="44">
        <f t="shared" si="1"/>
        <v>109.57252008311383</v>
      </c>
      <c r="Q11" s="9"/>
    </row>
    <row r="12" spans="1:17" ht="15">
      <c r="A12" s="12"/>
      <c r="B12" s="42">
        <v>518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4891759</v>
      </c>
      <c r="L12" s="43">
        <v>0</v>
      </c>
      <c r="M12" s="43">
        <v>0</v>
      </c>
      <c r="N12" s="43">
        <v>0</v>
      </c>
      <c r="O12" s="43">
        <f t="shared" si="2"/>
        <v>4891759</v>
      </c>
      <c r="P12" s="44">
        <f t="shared" si="1"/>
        <v>80.03401449583613</v>
      </c>
      <c r="Q12" s="9"/>
    </row>
    <row r="13" spans="1:17" ht="15">
      <c r="A13" s="12"/>
      <c r="B13" s="42">
        <v>519</v>
      </c>
      <c r="C13" s="19" t="s">
        <v>26</v>
      </c>
      <c r="D13" s="43">
        <v>10597621</v>
      </c>
      <c r="E13" s="43">
        <v>0</v>
      </c>
      <c r="F13" s="43">
        <v>0</v>
      </c>
      <c r="G13" s="43">
        <v>197620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1547617</v>
      </c>
      <c r="O13" s="43">
        <f t="shared" si="2"/>
        <v>12342858</v>
      </c>
      <c r="P13" s="44">
        <f t="shared" si="1"/>
        <v>201.94136221593234</v>
      </c>
      <c r="Q13" s="9"/>
    </row>
    <row r="14" spans="1:17" ht="15.75">
      <c r="A14" s="26" t="s">
        <v>27</v>
      </c>
      <c r="B14" s="27"/>
      <c r="C14" s="28"/>
      <c r="D14" s="29">
        <f aca="true" t="shared" si="3" ref="D14:N14">SUM(D15:D16)</f>
        <v>23727884</v>
      </c>
      <c r="E14" s="29">
        <f t="shared" si="3"/>
        <v>19167</v>
      </c>
      <c r="F14" s="29">
        <f t="shared" si="3"/>
        <v>0</v>
      </c>
      <c r="G14" s="29">
        <f t="shared" si="3"/>
        <v>0</v>
      </c>
      <c r="H14" s="29">
        <f t="shared" si="3"/>
        <v>0</v>
      </c>
      <c r="I14" s="29">
        <f t="shared" si="3"/>
        <v>3464327</v>
      </c>
      <c r="J14" s="29">
        <f t="shared" si="3"/>
        <v>0</v>
      </c>
      <c r="K14" s="29">
        <f t="shared" si="3"/>
        <v>0</v>
      </c>
      <c r="L14" s="29">
        <f t="shared" si="3"/>
        <v>0</v>
      </c>
      <c r="M14" s="29">
        <f t="shared" si="3"/>
        <v>0</v>
      </c>
      <c r="N14" s="29">
        <f t="shared" si="3"/>
        <v>0</v>
      </c>
      <c r="O14" s="40">
        <f aca="true" t="shared" si="4" ref="O14:O26">SUM(D14:N14)</f>
        <v>27211378</v>
      </c>
      <c r="P14" s="41">
        <f t="shared" si="1"/>
        <v>445.2050522733594</v>
      </c>
      <c r="Q14" s="10"/>
    </row>
    <row r="15" spans="1:17" ht="15">
      <c r="A15" s="12"/>
      <c r="B15" s="42">
        <v>521</v>
      </c>
      <c r="C15" s="19" t="s">
        <v>28</v>
      </c>
      <c r="D15" s="43">
        <v>23197200</v>
      </c>
      <c r="E15" s="43">
        <v>19167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si="4"/>
        <v>23216367</v>
      </c>
      <c r="P15" s="44">
        <f t="shared" si="1"/>
        <v>379.8427218141064</v>
      </c>
      <c r="Q15" s="9"/>
    </row>
    <row r="16" spans="1:17" ht="15">
      <c r="A16" s="12"/>
      <c r="B16" s="42">
        <v>524</v>
      </c>
      <c r="C16" s="19" t="s">
        <v>29</v>
      </c>
      <c r="D16" s="43">
        <v>530684</v>
      </c>
      <c r="E16" s="43">
        <v>0</v>
      </c>
      <c r="F16" s="43">
        <v>0</v>
      </c>
      <c r="G16" s="43">
        <v>0</v>
      </c>
      <c r="H16" s="43">
        <v>0</v>
      </c>
      <c r="I16" s="43">
        <v>3464327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si="4"/>
        <v>3995011</v>
      </c>
      <c r="P16" s="44">
        <f t="shared" si="1"/>
        <v>65.36233045925296</v>
      </c>
      <c r="Q16" s="9"/>
    </row>
    <row r="17" spans="1:17" ht="15.75">
      <c r="A17" s="26" t="s">
        <v>30</v>
      </c>
      <c r="B17" s="27"/>
      <c r="C17" s="28"/>
      <c r="D17" s="29">
        <f aca="true" t="shared" si="5" ref="D17:N17">SUM(D18:D19)</f>
        <v>0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25926291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5"/>
        <v>0</v>
      </c>
      <c r="O17" s="40">
        <f t="shared" si="4"/>
        <v>25926291</v>
      </c>
      <c r="P17" s="41">
        <f t="shared" si="1"/>
        <v>424.17975818458467</v>
      </c>
      <c r="Q17" s="10"/>
    </row>
    <row r="18" spans="1:17" ht="15">
      <c r="A18" s="12"/>
      <c r="B18" s="42">
        <v>533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22957236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 t="shared" si="4"/>
        <v>22957236</v>
      </c>
      <c r="P18" s="44">
        <f t="shared" si="1"/>
        <v>375.6030824103009</v>
      </c>
      <c r="Q18" s="9"/>
    </row>
    <row r="19" spans="1:17" ht="15">
      <c r="A19" s="12"/>
      <c r="B19" s="42">
        <v>538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2969055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 t="shared" si="4"/>
        <v>2969055</v>
      </c>
      <c r="P19" s="44">
        <f t="shared" si="1"/>
        <v>48.5766757742838</v>
      </c>
      <c r="Q19" s="9"/>
    </row>
    <row r="20" spans="1:17" ht="15.75">
      <c r="A20" s="26" t="s">
        <v>33</v>
      </c>
      <c r="B20" s="27"/>
      <c r="C20" s="28"/>
      <c r="D20" s="29">
        <f aca="true" t="shared" si="6" ref="D20:N20">SUM(D21:D21)</f>
        <v>7612921</v>
      </c>
      <c r="E20" s="29">
        <f t="shared" si="6"/>
        <v>0</v>
      </c>
      <c r="F20" s="29">
        <f t="shared" si="6"/>
        <v>0</v>
      </c>
      <c r="G20" s="29">
        <f t="shared" si="6"/>
        <v>3202497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6"/>
        <v>0</v>
      </c>
      <c r="O20" s="29">
        <f t="shared" si="4"/>
        <v>10815418</v>
      </c>
      <c r="P20" s="41">
        <f t="shared" si="1"/>
        <v>176.95093339441436</v>
      </c>
      <c r="Q20" s="10"/>
    </row>
    <row r="21" spans="1:17" ht="15">
      <c r="A21" s="12"/>
      <c r="B21" s="42">
        <v>541</v>
      </c>
      <c r="C21" s="19" t="s">
        <v>34</v>
      </c>
      <c r="D21" s="43">
        <v>7612921</v>
      </c>
      <c r="E21" s="43">
        <v>0</v>
      </c>
      <c r="F21" s="43">
        <v>0</v>
      </c>
      <c r="G21" s="43">
        <v>3202497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 t="shared" si="4"/>
        <v>10815418</v>
      </c>
      <c r="P21" s="44">
        <f t="shared" si="1"/>
        <v>176.95093339441436</v>
      </c>
      <c r="Q21" s="9"/>
    </row>
    <row r="22" spans="1:17" ht="15.75">
      <c r="A22" s="26" t="s">
        <v>35</v>
      </c>
      <c r="B22" s="27"/>
      <c r="C22" s="28"/>
      <c r="D22" s="29">
        <f aca="true" t="shared" si="7" ref="D22:N22">SUM(D23:D23)</f>
        <v>1865658</v>
      </c>
      <c r="E22" s="29">
        <f t="shared" si="7"/>
        <v>0</v>
      </c>
      <c r="F22" s="29">
        <f t="shared" si="7"/>
        <v>0</v>
      </c>
      <c r="G22" s="29">
        <f t="shared" si="7"/>
        <v>2799278</v>
      </c>
      <c r="H22" s="29">
        <f t="shared" si="7"/>
        <v>0</v>
      </c>
      <c r="I22" s="29">
        <f t="shared" si="7"/>
        <v>0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7"/>
        <v>0</v>
      </c>
      <c r="O22" s="29">
        <f t="shared" si="4"/>
        <v>4664936</v>
      </c>
      <c r="P22" s="41">
        <f t="shared" si="1"/>
        <v>76.32296592006021</v>
      </c>
      <c r="Q22" s="9"/>
    </row>
    <row r="23" spans="1:17" ht="15">
      <c r="A23" s="12"/>
      <c r="B23" s="42">
        <v>572</v>
      </c>
      <c r="C23" s="19" t="s">
        <v>36</v>
      </c>
      <c r="D23" s="43">
        <v>1865658</v>
      </c>
      <c r="E23" s="43">
        <v>0</v>
      </c>
      <c r="F23" s="43">
        <v>0</v>
      </c>
      <c r="G23" s="43">
        <v>2799278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f t="shared" si="4"/>
        <v>4664936</v>
      </c>
      <c r="P23" s="44">
        <f t="shared" si="1"/>
        <v>76.32296592006021</v>
      </c>
      <c r="Q23" s="9"/>
    </row>
    <row r="24" spans="1:17" ht="15.75">
      <c r="A24" s="26" t="s">
        <v>38</v>
      </c>
      <c r="B24" s="27"/>
      <c r="C24" s="28"/>
      <c r="D24" s="29">
        <f aca="true" t="shared" si="8" ref="D24:N24">SUM(D25:D25)</f>
        <v>2157612</v>
      </c>
      <c r="E24" s="29">
        <f t="shared" si="8"/>
        <v>387184</v>
      </c>
      <c r="F24" s="29">
        <f t="shared" si="8"/>
        <v>0</v>
      </c>
      <c r="G24" s="29">
        <f t="shared" si="8"/>
        <v>119500</v>
      </c>
      <c r="H24" s="29">
        <f t="shared" si="8"/>
        <v>0</v>
      </c>
      <c r="I24" s="29">
        <f t="shared" si="8"/>
        <v>0</v>
      </c>
      <c r="J24" s="29">
        <f t="shared" si="8"/>
        <v>0</v>
      </c>
      <c r="K24" s="29">
        <f t="shared" si="8"/>
        <v>0</v>
      </c>
      <c r="L24" s="29">
        <f t="shared" si="8"/>
        <v>0</v>
      </c>
      <c r="M24" s="29">
        <f t="shared" si="8"/>
        <v>0</v>
      </c>
      <c r="N24" s="29">
        <f t="shared" si="8"/>
        <v>0</v>
      </c>
      <c r="O24" s="29">
        <f t="shared" si="4"/>
        <v>2664296</v>
      </c>
      <c r="P24" s="41">
        <f t="shared" si="1"/>
        <v>43.59051717085781</v>
      </c>
      <c r="Q24" s="9"/>
    </row>
    <row r="25" spans="1:17" ht="15.75" thickBot="1">
      <c r="A25" s="12"/>
      <c r="B25" s="42">
        <v>581</v>
      </c>
      <c r="C25" s="19" t="s">
        <v>82</v>
      </c>
      <c r="D25" s="43">
        <v>2157612</v>
      </c>
      <c r="E25" s="43">
        <v>387184</v>
      </c>
      <c r="F25" s="43">
        <v>0</v>
      </c>
      <c r="G25" s="43">
        <v>119500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f t="shared" si="4"/>
        <v>2664296</v>
      </c>
      <c r="P25" s="44">
        <f t="shared" si="1"/>
        <v>43.59051717085781</v>
      </c>
      <c r="Q25" s="9"/>
    </row>
    <row r="26" spans="1:120" ht="16.5" thickBot="1">
      <c r="A26" s="13" t="s">
        <v>10</v>
      </c>
      <c r="B26" s="21"/>
      <c r="C26" s="20"/>
      <c r="D26" s="14">
        <f>SUM(D5,D14,D17,D20,D22,D24)</f>
        <v>55217574</v>
      </c>
      <c r="E26" s="14">
        <f aca="true" t="shared" si="9" ref="E26:N26">SUM(E5,E14,E17,E20,E22,E24)</f>
        <v>406351</v>
      </c>
      <c r="F26" s="14">
        <f t="shared" si="9"/>
        <v>6649181</v>
      </c>
      <c r="G26" s="14">
        <f t="shared" si="9"/>
        <v>6318895</v>
      </c>
      <c r="H26" s="14">
        <f t="shared" si="9"/>
        <v>0</v>
      </c>
      <c r="I26" s="14">
        <f t="shared" si="9"/>
        <v>29390618</v>
      </c>
      <c r="J26" s="14">
        <f t="shared" si="9"/>
        <v>0</v>
      </c>
      <c r="K26" s="14">
        <f t="shared" si="9"/>
        <v>4891759</v>
      </c>
      <c r="L26" s="14">
        <f t="shared" si="9"/>
        <v>0</v>
      </c>
      <c r="M26" s="14">
        <f t="shared" si="9"/>
        <v>0</v>
      </c>
      <c r="N26" s="14">
        <f t="shared" si="9"/>
        <v>1547617</v>
      </c>
      <c r="O26" s="14">
        <f t="shared" si="4"/>
        <v>104421995</v>
      </c>
      <c r="P26" s="35">
        <f t="shared" si="1"/>
        <v>1708.447096742527</v>
      </c>
      <c r="Q26" s="6"/>
      <c r="R26" s="2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</row>
    <row r="27" spans="1:16" ht="15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8"/>
    </row>
    <row r="28" spans="1:16" ht="15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38"/>
      <c r="M28" s="93" t="s">
        <v>78</v>
      </c>
      <c r="N28" s="93"/>
      <c r="O28" s="93"/>
      <c r="P28" s="39">
        <v>61121</v>
      </c>
    </row>
    <row r="29" spans="1:16" ht="15">
      <c r="A29" s="94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6"/>
    </row>
    <row r="30" spans="1:16" ht="15.75" customHeight="1" thickBot="1">
      <c r="A30" s="97" t="s">
        <v>45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9"/>
    </row>
  </sheetData>
  <sheetProtection/>
  <mergeCells count="10">
    <mergeCell ref="M28:O28"/>
    <mergeCell ref="A29:P29"/>
    <mergeCell ref="A30:P30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3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46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SUM(D6:D13)</f>
        <v>12426104</v>
      </c>
      <c r="E5" s="24">
        <f t="shared" si="0"/>
        <v>118330</v>
      </c>
      <c r="F5" s="24">
        <f t="shared" si="0"/>
        <v>3229405</v>
      </c>
      <c r="G5" s="24">
        <f t="shared" si="0"/>
        <v>1900259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2222152</v>
      </c>
      <c r="L5" s="24">
        <f t="shared" si="0"/>
        <v>0</v>
      </c>
      <c r="M5" s="24">
        <f t="shared" si="0"/>
        <v>2448266</v>
      </c>
      <c r="N5" s="25">
        <f>SUM(D5:M5)</f>
        <v>22344516</v>
      </c>
      <c r="O5" s="30">
        <f aca="true" t="shared" si="1" ref="O5:O28">(N5/O$30)</f>
        <v>396.6223973587518</v>
      </c>
      <c r="P5" s="6"/>
    </row>
    <row r="6" spans="1:16" ht="15">
      <c r="A6" s="12"/>
      <c r="B6" s="42">
        <v>511</v>
      </c>
      <c r="C6" s="19" t="s">
        <v>19</v>
      </c>
      <c r="D6" s="43">
        <v>144072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144072</v>
      </c>
      <c r="O6" s="44">
        <f t="shared" si="1"/>
        <v>2.557324671175249</v>
      </c>
      <c r="P6" s="9"/>
    </row>
    <row r="7" spans="1:16" ht="15">
      <c r="A7" s="12"/>
      <c r="B7" s="42">
        <v>512</v>
      </c>
      <c r="C7" s="19" t="s">
        <v>20</v>
      </c>
      <c r="D7" s="43">
        <v>1565315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3">SUM(D7:M7)</f>
        <v>1565315</v>
      </c>
      <c r="O7" s="44">
        <f t="shared" si="1"/>
        <v>27.784848323481903</v>
      </c>
      <c r="P7" s="9"/>
    </row>
    <row r="8" spans="1:16" ht="15">
      <c r="A8" s="12"/>
      <c r="B8" s="42">
        <v>513</v>
      </c>
      <c r="C8" s="19" t="s">
        <v>21</v>
      </c>
      <c r="D8" s="43">
        <v>3492199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3492199</v>
      </c>
      <c r="O8" s="44">
        <f t="shared" si="1"/>
        <v>61.98766352485933</v>
      </c>
      <c r="P8" s="9"/>
    </row>
    <row r="9" spans="1:16" ht="15">
      <c r="A9" s="12"/>
      <c r="B9" s="42">
        <v>514</v>
      </c>
      <c r="C9" s="19" t="s">
        <v>22</v>
      </c>
      <c r="D9" s="43">
        <v>365879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365879</v>
      </c>
      <c r="O9" s="44">
        <f t="shared" si="1"/>
        <v>6.494470774091627</v>
      </c>
      <c r="P9" s="9"/>
    </row>
    <row r="10" spans="1:16" ht="15">
      <c r="A10" s="12"/>
      <c r="B10" s="42">
        <v>515</v>
      </c>
      <c r="C10" s="19" t="s">
        <v>23</v>
      </c>
      <c r="D10" s="43">
        <v>1138370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1138370</v>
      </c>
      <c r="O10" s="44">
        <f t="shared" si="1"/>
        <v>20.206436267461882</v>
      </c>
      <c r="P10" s="9"/>
    </row>
    <row r="11" spans="1:16" ht="15">
      <c r="A11" s="12"/>
      <c r="B11" s="42">
        <v>517</v>
      </c>
      <c r="C11" s="19" t="s">
        <v>24</v>
      </c>
      <c r="D11" s="43">
        <v>0</v>
      </c>
      <c r="E11" s="43">
        <v>0</v>
      </c>
      <c r="F11" s="43">
        <v>3229405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3229405</v>
      </c>
      <c r="O11" s="44">
        <f t="shared" si="1"/>
        <v>57.322984894474324</v>
      </c>
      <c r="P11" s="9"/>
    </row>
    <row r="12" spans="1:16" ht="15">
      <c r="A12" s="12"/>
      <c r="B12" s="42">
        <v>518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2222152</v>
      </c>
      <c r="L12" s="43">
        <v>0</v>
      </c>
      <c r="M12" s="43">
        <v>0</v>
      </c>
      <c r="N12" s="43">
        <f t="shared" si="2"/>
        <v>2222152</v>
      </c>
      <c r="O12" s="44">
        <f t="shared" si="1"/>
        <v>39.44391785150079</v>
      </c>
      <c r="P12" s="9"/>
    </row>
    <row r="13" spans="1:16" ht="15">
      <c r="A13" s="12"/>
      <c r="B13" s="42">
        <v>519</v>
      </c>
      <c r="C13" s="19" t="s">
        <v>26</v>
      </c>
      <c r="D13" s="43">
        <v>5720269</v>
      </c>
      <c r="E13" s="43">
        <v>118330</v>
      </c>
      <c r="F13" s="43">
        <v>0</v>
      </c>
      <c r="G13" s="43">
        <v>1900259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2448266</v>
      </c>
      <c r="N13" s="43">
        <f t="shared" si="2"/>
        <v>10187124</v>
      </c>
      <c r="O13" s="44">
        <f t="shared" si="1"/>
        <v>180.8247510517067</v>
      </c>
      <c r="P13" s="9"/>
    </row>
    <row r="14" spans="1:16" ht="15.75">
      <c r="A14" s="26" t="s">
        <v>27</v>
      </c>
      <c r="B14" s="27"/>
      <c r="C14" s="28"/>
      <c r="D14" s="29">
        <f aca="true" t="shared" si="3" ref="D14:M14">SUM(D15:D16)</f>
        <v>17390089</v>
      </c>
      <c r="E14" s="29">
        <f t="shared" si="3"/>
        <v>138319</v>
      </c>
      <c r="F14" s="29">
        <f t="shared" si="3"/>
        <v>0</v>
      </c>
      <c r="G14" s="29">
        <f t="shared" si="3"/>
        <v>0</v>
      </c>
      <c r="H14" s="29">
        <f t="shared" si="3"/>
        <v>0</v>
      </c>
      <c r="I14" s="29">
        <f t="shared" si="3"/>
        <v>1957962</v>
      </c>
      <c r="J14" s="29">
        <f t="shared" si="3"/>
        <v>0</v>
      </c>
      <c r="K14" s="29">
        <f t="shared" si="3"/>
        <v>0</v>
      </c>
      <c r="L14" s="29">
        <f t="shared" si="3"/>
        <v>0</v>
      </c>
      <c r="M14" s="29">
        <f t="shared" si="3"/>
        <v>0</v>
      </c>
      <c r="N14" s="40">
        <f aca="true" t="shared" si="4" ref="N14:N28">SUM(D14:M14)</f>
        <v>19486370</v>
      </c>
      <c r="O14" s="41">
        <f t="shared" si="1"/>
        <v>345.8893799811847</v>
      </c>
      <c r="P14" s="10"/>
    </row>
    <row r="15" spans="1:16" ht="15">
      <c r="A15" s="12"/>
      <c r="B15" s="42">
        <v>521</v>
      </c>
      <c r="C15" s="19" t="s">
        <v>28</v>
      </c>
      <c r="D15" s="43">
        <v>16938667</v>
      </c>
      <c r="E15" s="43">
        <v>138319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17076986</v>
      </c>
      <c r="O15" s="44">
        <f t="shared" si="1"/>
        <v>303.12203347711096</v>
      </c>
      <c r="P15" s="9"/>
    </row>
    <row r="16" spans="1:16" ht="15">
      <c r="A16" s="12"/>
      <c r="B16" s="42">
        <v>524</v>
      </c>
      <c r="C16" s="19" t="s">
        <v>29</v>
      </c>
      <c r="D16" s="43">
        <v>451422</v>
      </c>
      <c r="E16" s="43">
        <v>0</v>
      </c>
      <c r="F16" s="43">
        <v>0</v>
      </c>
      <c r="G16" s="43">
        <v>0</v>
      </c>
      <c r="H16" s="43">
        <v>0</v>
      </c>
      <c r="I16" s="43">
        <v>1957962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2409384</v>
      </c>
      <c r="O16" s="44">
        <f t="shared" si="1"/>
        <v>42.7673465040737</v>
      </c>
      <c r="P16" s="9"/>
    </row>
    <row r="17" spans="1:16" ht="15.75">
      <c r="A17" s="26" t="s">
        <v>30</v>
      </c>
      <c r="B17" s="27"/>
      <c r="C17" s="28"/>
      <c r="D17" s="29">
        <f aca="true" t="shared" si="5" ref="D17:M17">SUM(D18:D19)</f>
        <v>0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20121691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20121691</v>
      </c>
      <c r="O17" s="41">
        <f t="shared" si="1"/>
        <v>357.1665335392371</v>
      </c>
      <c r="P17" s="10"/>
    </row>
    <row r="18" spans="1:16" ht="15">
      <c r="A18" s="12"/>
      <c r="B18" s="42">
        <v>533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18403380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18403380</v>
      </c>
      <c r="O18" s="44">
        <f t="shared" si="1"/>
        <v>326.6659566537089</v>
      </c>
      <c r="P18" s="9"/>
    </row>
    <row r="19" spans="1:16" ht="15">
      <c r="A19" s="12"/>
      <c r="B19" s="42">
        <v>538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1718311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1718311</v>
      </c>
      <c r="O19" s="44">
        <f t="shared" si="1"/>
        <v>30.50057688552816</v>
      </c>
      <c r="P19" s="9"/>
    </row>
    <row r="20" spans="1:16" ht="15.75">
      <c r="A20" s="26" t="s">
        <v>33</v>
      </c>
      <c r="B20" s="27"/>
      <c r="C20" s="28"/>
      <c r="D20" s="29">
        <f aca="true" t="shared" si="6" ref="D20:M20">SUM(D21:D21)</f>
        <v>4876593</v>
      </c>
      <c r="E20" s="29">
        <f t="shared" si="6"/>
        <v>0</v>
      </c>
      <c r="F20" s="29">
        <f t="shared" si="6"/>
        <v>0</v>
      </c>
      <c r="G20" s="29">
        <f t="shared" si="6"/>
        <v>248125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4"/>
        <v>5124718</v>
      </c>
      <c r="O20" s="41">
        <f t="shared" si="1"/>
        <v>90.9654046186343</v>
      </c>
      <c r="P20" s="10"/>
    </row>
    <row r="21" spans="1:16" ht="15">
      <c r="A21" s="12"/>
      <c r="B21" s="42">
        <v>541</v>
      </c>
      <c r="C21" s="19" t="s">
        <v>34</v>
      </c>
      <c r="D21" s="43">
        <v>4876593</v>
      </c>
      <c r="E21" s="43">
        <v>0</v>
      </c>
      <c r="F21" s="43">
        <v>0</v>
      </c>
      <c r="G21" s="43">
        <v>248125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5124718</v>
      </c>
      <c r="O21" s="44">
        <f t="shared" si="1"/>
        <v>90.9654046186343</v>
      </c>
      <c r="P21" s="9"/>
    </row>
    <row r="22" spans="1:16" ht="15.75">
      <c r="A22" s="26" t="s">
        <v>47</v>
      </c>
      <c r="B22" s="27"/>
      <c r="C22" s="28"/>
      <c r="D22" s="29">
        <f aca="true" t="shared" si="7" ref="D22:M22">SUM(D23:D23)</f>
        <v>418165</v>
      </c>
      <c r="E22" s="29">
        <f t="shared" si="7"/>
        <v>0</v>
      </c>
      <c r="F22" s="29">
        <f t="shared" si="7"/>
        <v>0</v>
      </c>
      <c r="G22" s="29">
        <f t="shared" si="7"/>
        <v>0</v>
      </c>
      <c r="H22" s="29">
        <f t="shared" si="7"/>
        <v>0</v>
      </c>
      <c r="I22" s="29">
        <f t="shared" si="7"/>
        <v>0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4"/>
        <v>418165</v>
      </c>
      <c r="O22" s="41">
        <f t="shared" si="1"/>
        <v>7.422564211796865</v>
      </c>
      <c r="P22" s="10"/>
    </row>
    <row r="23" spans="1:16" ht="15">
      <c r="A23" s="45"/>
      <c r="B23" s="46">
        <v>552</v>
      </c>
      <c r="C23" s="47" t="s">
        <v>48</v>
      </c>
      <c r="D23" s="43">
        <v>418165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418165</v>
      </c>
      <c r="O23" s="44">
        <f t="shared" si="1"/>
        <v>7.422564211796865</v>
      </c>
      <c r="P23" s="9"/>
    </row>
    <row r="24" spans="1:16" ht="15.75">
      <c r="A24" s="26" t="s">
        <v>35</v>
      </c>
      <c r="B24" s="27"/>
      <c r="C24" s="28"/>
      <c r="D24" s="29">
        <f aca="true" t="shared" si="8" ref="D24:M24">SUM(D25:D25)</f>
        <v>1865544</v>
      </c>
      <c r="E24" s="29">
        <f t="shared" si="8"/>
        <v>0</v>
      </c>
      <c r="F24" s="29">
        <f t="shared" si="8"/>
        <v>0</v>
      </c>
      <c r="G24" s="29">
        <f t="shared" si="8"/>
        <v>1668724</v>
      </c>
      <c r="H24" s="29">
        <f t="shared" si="8"/>
        <v>0</v>
      </c>
      <c r="I24" s="29">
        <f t="shared" si="8"/>
        <v>0</v>
      </c>
      <c r="J24" s="29">
        <f t="shared" si="8"/>
        <v>0</v>
      </c>
      <c r="K24" s="29">
        <f t="shared" si="8"/>
        <v>0</v>
      </c>
      <c r="L24" s="29">
        <f t="shared" si="8"/>
        <v>0</v>
      </c>
      <c r="M24" s="29">
        <f t="shared" si="8"/>
        <v>0</v>
      </c>
      <c r="N24" s="29">
        <f t="shared" si="4"/>
        <v>3534268</v>
      </c>
      <c r="O24" s="41">
        <f t="shared" si="1"/>
        <v>62.734401902834726</v>
      </c>
      <c r="P24" s="9"/>
    </row>
    <row r="25" spans="1:16" ht="15">
      <c r="A25" s="12"/>
      <c r="B25" s="42">
        <v>572</v>
      </c>
      <c r="C25" s="19" t="s">
        <v>36</v>
      </c>
      <c r="D25" s="43">
        <v>1865544</v>
      </c>
      <c r="E25" s="43">
        <v>0</v>
      </c>
      <c r="F25" s="43">
        <v>0</v>
      </c>
      <c r="G25" s="43">
        <v>1668724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3534268</v>
      </c>
      <c r="O25" s="44">
        <f t="shared" si="1"/>
        <v>62.734401902834726</v>
      </c>
      <c r="P25" s="9"/>
    </row>
    <row r="26" spans="1:16" ht="15.75">
      <c r="A26" s="26" t="s">
        <v>38</v>
      </c>
      <c r="B26" s="27"/>
      <c r="C26" s="28"/>
      <c r="D26" s="29">
        <f aca="true" t="shared" si="9" ref="D26:M26">SUM(D27:D27)</f>
        <v>0</v>
      </c>
      <c r="E26" s="29">
        <f t="shared" si="9"/>
        <v>164730</v>
      </c>
      <c r="F26" s="29">
        <f t="shared" si="9"/>
        <v>2200000</v>
      </c>
      <c r="G26" s="29">
        <f t="shared" si="9"/>
        <v>101500</v>
      </c>
      <c r="H26" s="29">
        <f t="shared" si="9"/>
        <v>0</v>
      </c>
      <c r="I26" s="29">
        <f t="shared" si="9"/>
        <v>241267</v>
      </c>
      <c r="J26" s="29">
        <f t="shared" si="9"/>
        <v>0</v>
      </c>
      <c r="K26" s="29">
        <f t="shared" si="9"/>
        <v>0</v>
      </c>
      <c r="L26" s="29">
        <f t="shared" si="9"/>
        <v>0</v>
      </c>
      <c r="M26" s="29">
        <f t="shared" si="9"/>
        <v>140000</v>
      </c>
      <c r="N26" s="29">
        <f t="shared" si="4"/>
        <v>2847497</v>
      </c>
      <c r="O26" s="41">
        <f t="shared" si="1"/>
        <v>50.543994177893744</v>
      </c>
      <c r="P26" s="9"/>
    </row>
    <row r="27" spans="1:16" ht="15.75" thickBot="1">
      <c r="A27" s="12"/>
      <c r="B27" s="42">
        <v>581</v>
      </c>
      <c r="C27" s="19" t="s">
        <v>37</v>
      </c>
      <c r="D27" s="43">
        <v>0</v>
      </c>
      <c r="E27" s="43">
        <v>164730</v>
      </c>
      <c r="F27" s="43">
        <v>2200000</v>
      </c>
      <c r="G27" s="43">
        <v>101500</v>
      </c>
      <c r="H27" s="43">
        <v>0</v>
      </c>
      <c r="I27" s="43">
        <v>241267</v>
      </c>
      <c r="J27" s="43">
        <v>0</v>
      </c>
      <c r="K27" s="43">
        <v>0</v>
      </c>
      <c r="L27" s="43">
        <v>0</v>
      </c>
      <c r="M27" s="43">
        <v>140000</v>
      </c>
      <c r="N27" s="43">
        <f t="shared" si="4"/>
        <v>2847497</v>
      </c>
      <c r="O27" s="44">
        <f t="shared" si="1"/>
        <v>50.543994177893744</v>
      </c>
      <c r="P27" s="9"/>
    </row>
    <row r="28" spans="1:119" ht="16.5" thickBot="1">
      <c r="A28" s="13" t="s">
        <v>10</v>
      </c>
      <c r="B28" s="21"/>
      <c r="C28" s="20"/>
      <c r="D28" s="14">
        <f>SUM(D5,D14,D17,D20,D22,D24,D26)</f>
        <v>36976495</v>
      </c>
      <c r="E28" s="14">
        <f aca="true" t="shared" si="10" ref="E28:M28">SUM(E5,E14,E17,E20,E22,E24,E26)</f>
        <v>421379</v>
      </c>
      <c r="F28" s="14">
        <f t="shared" si="10"/>
        <v>5429405</v>
      </c>
      <c r="G28" s="14">
        <f t="shared" si="10"/>
        <v>3918608</v>
      </c>
      <c r="H28" s="14">
        <f t="shared" si="10"/>
        <v>0</v>
      </c>
      <c r="I28" s="14">
        <f t="shared" si="10"/>
        <v>22320920</v>
      </c>
      <c r="J28" s="14">
        <f t="shared" si="10"/>
        <v>0</v>
      </c>
      <c r="K28" s="14">
        <f t="shared" si="10"/>
        <v>2222152</v>
      </c>
      <c r="L28" s="14">
        <f t="shared" si="10"/>
        <v>0</v>
      </c>
      <c r="M28" s="14">
        <f t="shared" si="10"/>
        <v>2588266</v>
      </c>
      <c r="N28" s="14">
        <f t="shared" si="4"/>
        <v>73877225</v>
      </c>
      <c r="O28" s="35">
        <f t="shared" si="1"/>
        <v>1311.3446757903332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5" ht="15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/>
    </row>
    <row r="30" spans="1:15" ht="15">
      <c r="A30" s="36"/>
      <c r="B30" s="37"/>
      <c r="C30" s="37"/>
      <c r="D30" s="38"/>
      <c r="E30" s="38"/>
      <c r="F30" s="38"/>
      <c r="G30" s="38"/>
      <c r="H30" s="38"/>
      <c r="I30" s="38"/>
      <c r="J30" s="38"/>
      <c r="K30" s="38"/>
      <c r="L30" s="93" t="s">
        <v>49</v>
      </c>
      <c r="M30" s="93"/>
      <c r="N30" s="93"/>
      <c r="O30" s="39">
        <v>56337</v>
      </c>
    </row>
    <row r="31" spans="1:15" ht="15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  <row r="32" spans="1:15" ht="15.75" customHeight="1" thickBot="1">
      <c r="A32" s="97" t="s">
        <v>45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9"/>
    </row>
  </sheetData>
  <sheetProtection/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43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SUM(D6:D13)</f>
        <v>12991733</v>
      </c>
      <c r="E5" s="24">
        <f t="shared" si="0"/>
        <v>107746</v>
      </c>
      <c r="F5" s="24">
        <f t="shared" si="0"/>
        <v>3233368</v>
      </c>
      <c r="G5" s="24">
        <f t="shared" si="0"/>
        <v>8688339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2112659</v>
      </c>
      <c r="L5" s="24">
        <f t="shared" si="0"/>
        <v>0</v>
      </c>
      <c r="M5" s="24">
        <f t="shared" si="0"/>
        <v>1104734</v>
      </c>
      <c r="N5" s="25">
        <f>SUM(D5:M5)</f>
        <v>28238579</v>
      </c>
      <c r="O5" s="30">
        <f aca="true" t="shared" si="1" ref="O5:O26">(N5/O$28)</f>
        <v>508.4184761081704</v>
      </c>
      <c r="P5" s="6"/>
    </row>
    <row r="6" spans="1:16" ht="15">
      <c r="A6" s="12"/>
      <c r="B6" s="42">
        <v>511</v>
      </c>
      <c r="C6" s="19" t="s">
        <v>19</v>
      </c>
      <c r="D6" s="43">
        <v>157950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157950</v>
      </c>
      <c r="O6" s="44">
        <f t="shared" si="1"/>
        <v>2.843793885708113</v>
      </c>
      <c r="P6" s="9"/>
    </row>
    <row r="7" spans="1:16" ht="15">
      <c r="A7" s="12"/>
      <c r="B7" s="42">
        <v>512</v>
      </c>
      <c r="C7" s="19" t="s">
        <v>20</v>
      </c>
      <c r="D7" s="43">
        <v>1560107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3">SUM(D7:M7)</f>
        <v>1560107</v>
      </c>
      <c r="O7" s="44">
        <f t="shared" si="1"/>
        <v>28.088779662237584</v>
      </c>
      <c r="P7" s="9"/>
    </row>
    <row r="8" spans="1:16" ht="15">
      <c r="A8" s="12"/>
      <c r="B8" s="42">
        <v>513</v>
      </c>
      <c r="C8" s="19" t="s">
        <v>21</v>
      </c>
      <c r="D8" s="43">
        <v>3970290</v>
      </c>
      <c r="E8" s="43">
        <v>0</v>
      </c>
      <c r="F8" s="43">
        <v>0</v>
      </c>
      <c r="G8" s="43">
        <v>236462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4206752</v>
      </c>
      <c r="O8" s="44">
        <f t="shared" si="1"/>
        <v>75.74001656404162</v>
      </c>
      <c r="P8" s="9"/>
    </row>
    <row r="9" spans="1:16" ht="15">
      <c r="A9" s="12"/>
      <c r="B9" s="42">
        <v>514</v>
      </c>
      <c r="C9" s="19" t="s">
        <v>22</v>
      </c>
      <c r="D9" s="43">
        <v>327246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327246</v>
      </c>
      <c r="O9" s="44">
        <f t="shared" si="1"/>
        <v>5.891865615210111</v>
      </c>
      <c r="P9" s="9"/>
    </row>
    <row r="10" spans="1:16" ht="15">
      <c r="A10" s="12"/>
      <c r="B10" s="42">
        <v>515</v>
      </c>
      <c r="C10" s="19" t="s">
        <v>23</v>
      </c>
      <c r="D10" s="43">
        <v>1175177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922234</v>
      </c>
      <c r="N10" s="43">
        <f t="shared" si="2"/>
        <v>2097411</v>
      </c>
      <c r="O10" s="44">
        <f t="shared" si="1"/>
        <v>37.76261207734687</v>
      </c>
      <c r="P10" s="9"/>
    </row>
    <row r="11" spans="1:16" ht="15">
      <c r="A11" s="12"/>
      <c r="B11" s="42">
        <v>517</v>
      </c>
      <c r="C11" s="19" t="s">
        <v>24</v>
      </c>
      <c r="D11" s="43">
        <v>0</v>
      </c>
      <c r="E11" s="43">
        <v>0</v>
      </c>
      <c r="F11" s="43">
        <v>3233368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182500</v>
      </c>
      <c r="N11" s="43">
        <f t="shared" si="2"/>
        <v>3415868</v>
      </c>
      <c r="O11" s="44">
        <f t="shared" si="1"/>
        <v>61.50063015375752</v>
      </c>
      <c r="P11" s="9"/>
    </row>
    <row r="12" spans="1:16" ht="15">
      <c r="A12" s="12"/>
      <c r="B12" s="42">
        <v>518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2112659</v>
      </c>
      <c r="L12" s="43">
        <v>0</v>
      </c>
      <c r="M12" s="43">
        <v>0</v>
      </c>
      <c r="N12" s="43">
        <f t="shared" si="2"/>
        <v>2112659</v>
      </c>
      <c r="O12" s="44">
        <f t="shared" si="1"/>
        <v>38.03714306290735</v>
      </c>
      <c r="P12" s="9"/>
    </row>
    <row r="13" spans="1:16" ht="15">
      <c r="A13" s="12"/>
      <c r="B13" s="42">
        <v>519</v>
      </c>
      <c r="C13" s="19" t="s">
        <v>26</v>
      </c>
      <c r="D13" s="43">
        <v>5800963</v>
      </c>
      <c r="E13" s="43">
        <v>107746</v>
      </c>
      <c r="F13" s="43">
        <v>0</v>
      </c>
      <c r="G13" s="43">
        <v>8451877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2"/>
        <v>14360586</v>
      </c>
      <c r="O13" s="44">
        <f t="shared" si="1"/>
        <v>258.5536350869612</v>
      </c>
      <c r="P13" s="9"/>
    </row>
    <row r="14" spans="1:16" ht="15.75">
      <c r="A14" s="26" t="s">
        <v>27</v>
      </c>
      <c r="B14" s="27"/>
      <c r="C14" s="28"/>
      <c r="D14" s="29">
        <f aca="true" t="shared" si="3" ref="D14:M14">SUM(D15:D16)</f>
        <v>20062208</v>
      </c>
      <c r="E14" s="29">
        <f t="shared" si="3"/>
        <v>94272</v>
      </c>
      <c r="F14" s="29">
        <f t="shared" si="3"/>
        <v>0</v>
      </c>
      <c r="G14" s="29">
        <f t="shared" si="3"/>
        <v>0</v>
      </c>
      <c r="H14" s="29">
        <f t="shared" si="3"/>
        <v>0</v>
      </c>
      <c r="I14" s="29">
        <f t="shared" si="3"/>
        <v>2098838</v>
      </c>
      <c r="J14" s="29">
        <f t="shared" si="3"/>
        <v>0</v>
      </c>
      <c r="K14" s="29">
        <f t="shared" si="3"/>
        <v>0</v>
      </c>
      <c r="L14" s="29">
        <f t="shared" si="3"/>
        <v>0</v>
      </c>
      <c r="M14" s="29">
        <f t="shared" si="3"/>
        <v>0</v>
      </c>
      <c r="N14" s="40">
        <f aca="true" t="shared" si="4" ref="N14:N26">SUM(D14:M14)</f>
        <v>22255318</v>
      </c>
      <c r="O14" s="41">
        <f t="shared" si="1"/>
        <v>400.6934932123438</v>
      </c>
      <c r="P14" s="10"/>
    </row>
    <row r="15" spans="1:16" ht="15">
      <c r="A15" s="12"/>
      <c r="B15" s="42">
        <v>521</v>
      </c>
      <c r="C15" s="19" t="s">
        <v>28</v>
      </c>
      <c r="D15" s="43">
        <v>19529956</v>
      </c>
      <c r="E15" s="43">
        <v>94272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19624228</v>
      </c>
      <c r="O15" s="44">
        <f t="shared" si="1"/>
        <v>353.3223146447733</v>
      </c>
      <c r="P15" s="9"/>
    </row>
    <row r="16" spans="1:16" ht="15">
      <c r="A16" s="12"/>
      <c r="B16" s="42">
        <v>524</v>
      </c>
      <c r="C16" s="19" t="s">
        <v>29</v>
      </c>
      <c r="D16" s="43">
        <v>532252</v>
      </c>
      <c r="E16" s="43">
        <v>0</v>
      </c>
      <c r="F16" s="43">
        <v>0</v>
      </c>
      <c r="G16" s="43">
        <v>0</v>
      </c>
      <c r="H16" s="43">
        <v>0</v>
      </c>
      <c r="I16" s="43">
        <v>2098838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2631090</v>
      </c>
      <c r="O16" s="44">
        <f t="shared" si="1"/>
        <v>47.37117856757049</v>
      </c>
      <c r="P16" s="9"/>
    </row>
    <row r="17" spans="1:16" ht="15.75">
      <c r="A17" s="26" t="s">
        <v>30</v>
      </c>
      <c r="B17" s="27"/>
      <c r="C17" s="28"/>
      <c r="D17" s="29">
        <f aca="true" t="shared" si="5" ref="D17:M17">SUM(D18:D19)</f>
        <v>0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21475318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21475318</v>
      </c>
      <c r="O17" s="41">
        <f t="shared" si="1"/>
        <v>386.6500666162544</v>
      </c>
      <c r="P17" s="10"/>
    </row>
    <row r="18" spans="1:16" ht="15">
      <c r="A18" s="12"/>
      <c r="B18" s="42">
        <v>533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19661000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19661000</v>
      </c>
      <c r="O18" s="44">
        <f t="shared" si="1"/>
        <v>353.9843721868136</v>
      </c>
      <c r="P18" s="9"/>
    </row>
    <row r="19" spans="1:16" ht="15">
      <c r="A19" s="12"/>
      <c r="B19" s="42">
        <v>538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1814318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1814318</v>
      </c>
      <c r="O19" s="44">
        <f t="shared" si="1"/>
        <v>32.665694429440784</v>
      </c>
      <c r="P19" s="9"/>
    </row>
    <row r="20" spans="1:16" ht="15.75">
      <c r="A20" s="26" t="s">
        <v>33</v>
      </c>
      <c r="B20" s="27"/>
      <c r="C20" s="28"/>
      <c r="D20" s="29">
        <f aca="true" t="shared" si="6" ref="D20:M20">SUM(D21:D21)</f>
        <v>4959660</v>
      </c>
      <c r="E20" s="29">
        <f t="shared" si="6"/>
        <v>0</v>
      </c>
      <c r="F20" s="29">
        <f t="shared" si="6"/>
        <v>0</v>
      </c>
      <c r="G20" s="29">
        <f t="shared" si="6"/>
        <v>1083615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4"/>
        <v>6043275</v>
      </c>
      <c r="O20" s="41">
        <f t="shared" si="1"/>
        <v>108.80549854164416</v>
      </c>
      <c r="P20" s="10"/>
    </row>
    <row r="21" spans="1:16" ht="15">
      <c r="A21" s="12"/>
      <c r="B21" s="42">
        <v>541</v>
      </c>
      <c r="C21" s="19" t="s">
        <v>34</v>
      </c>
      <c r="D21" s="43">
        <v>4959660</v>
      </c>
      <c r="E21" s="43">
        <v>0</v>
      </c>
      <c r="F21" s="43">
        <v>0</v>
      </c>
      <c r="G21" s="43">
        <v>1083615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6043275</v>
      </c>
      <c r="O21" s="44">
        <f t="shared" si="1"/>
        <v>108.80549854164416</v>
      </c>
      <c r="P21" s="9"/>
    </row>
    <row r="22" spans="1:16" ht="15.75">
      <c r="A22" s="26" t="s">
        <v>35</v>
      </c>
      <c r="B22" s="27"/>
      <c r="C22" s="28"/>
      <c r="D22" s="29">
        <f aca="true" t="shared" si="7" ref="D22:M22">SUM(D23:D23)</f>
        <v>1862338</v>
      </c>
      <c r="E22" s="29">
        <f t="shared" si="7"/>
        <v>0</v>
      </c>
      <c r="F22" s="29">
        <f t="shared" si="7"/>
        <v>0</v>
      </c>
      <c r="G22" s="29">
        <f t="shared" si="7"/>
        <v>341309</v>
      </c>
      <c r="H22" s="29">
        <f t="shared" si="7"/>
        <v>0</v>
      </c>
      <c r="I22" s="29">
        <f t="shared" si="7"/>
        <v>0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4"/>
        <v>2203647</v>
      </c>
      <c r="O22" s="41">
        <f t="shared" si="1"/>
        <v>39.675326779734256</v>
      </c>
      <c r="P22" s="9"/>
    </row>
    <row r="23" spans="1:16" ht="15">
      <c r="A23" s="12"/>
      <c r="B23" s="42">
        <v>572</v>
      </c>
      <c r="C23" s="19" t="s">
        <v>36</v>
      </c>
      <c r="D23" s="43">
        <v>1862338</v>
      </c>
      <c r="E23" s="43">
        <v>0</v>
      </c>
      <c r="F23" s="43">
        <v>0</v>
      </c>
      <c r="G23" s="43">
        <v>341309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2203647</v>
      </c>
      <c r="O23" s="44">
        <f t="shared" si="1"/>
        <v>39.675326779734256</v>
      </c>
      <c r="P23" s="9"/>
    </row>
    <row r="24" spans="1:16" ht="15.75">
      <c r="A24" s="26" t="s">
        <v>38</v>
      </c>
      <c r="B24" s="27"/>
      <c r="C24" s="28"/>
      <c r="D24" s="29">
        <f aca="true" t="shared" si="8" ref="D24:M24">SUM(D25:D25)</f>
        <v>700000</v>
      </c>
      <c r="E24" s="29">
        <f t="shared" si="8"/>
        <v>707738</v>
      </c>
      <c r="F24" s="29">
        <f t="shared" si="8"/>
        <v>1900000</v>
      </c>
      <c r="G24" s="29">
        <f t="shared" si="8"/>
        <v>155798</v>
      </c>
      <c r="H24" s="29">
        <f t="shared" si="8"/>
        <v>0</v>
      </c>
      <c r="I24" s="29">
        <f t="shared" si="8"/>
        <v>38388</v>
      </c>
      <c r="J24" s="29">
        <f t="shared" si="8"/>
        <v>0</v>
      </c>
      <c r="K24" s="29">
        <f t="shared" si="8"/>
        <v>0</v>
      </c>
      <c r="L24" s="29">
        <f t="shared" si="8"/>
        <v>0</v>
      </c>
      <c r="M24" s="29">
        <f t="shared" si="8"/>
        <v>140000</v>
      </c>
      <c r="N24" s="29">
        <f t="shared" si="4"/>
        <v>3641924</v>
      </c>
      <c r="O24" s="41">
        <f t="shared" si="1"/>
        <v>65.5706312340211</v>
      </c>
      <c r="P24" s="9"/>
    </row>
    <row r="25" spans="1:16" ht="15.75" thickBot="1">
      <c r="A25" s="12"/>
      <c r="B25" s="42">
        <v>581</v>
      </c>
      <c r="C25" s="19" t="s">
        <v>37</v>
      </c>
      <c r="D25" s="43">
        <v>700000</v>
      </c>
      <c r="E25" s="43">
        <v>707738</v>
      </c>
      <c r="F25" s="43">
        <v>1900000</v>
      </c>
      <c r="G25" s="43">
        <v>155798</v>
      </c>
      <c r="H25" s="43">
        <v>0</v>
      </c>
      <c r="I25" s="43">
        <v>38388</v>
      </c>
      <c r="J25" s="43">
        <v>0</v>
      </c>
      <c r="K25" s="43">
        <v>0</v>
      </c>
      <c r="L25" s="43">
        <v>0</v>
      </c>
      <c r="M25" s="43">
        <v>140000</v>
      </c>
      <c r="N25" s="43">
        <f t="shared" si="4"/>
        <v>3641924</v>
      </c>
      <c r="O25" s="44">
        <f t="shared" si="1"/>
        <v>65.5706312340211</v>
      </c>
      <c r="P25" s="9"/>
    </row>
    <row r="26" spans="1:119" ht="16.5" thickBot="1">
      <c r="A26" s="13" t="s">
        <v>10</v>
      </c>
      <c r="B26" s="21"/>
      <c r="C26" s="20"/>
      <c r="D26" s="14">
        <f>SUM(D5,D14,D17,D20,D22,D24)</f>
        <v>40575939</v>
      </c>
      <c r="E26" s="14">
        <f aca="true" t="shared" si="9" ref="E26:M26">SUM(E5,E14,E17,E20,E22,E24)</f>
        <v>909756</v>
      </c>
      <c r="F26" s="14">
        <f t="shared" si="9"/>
        <v>5133368</v>
      </c>
      <c r="G26" s="14">
        <f t="shared" si="9"/>
        <v>10269061</v>
      </c>
      <c r="H26" s="14">
        <f t="shared" si="9"/>
        <v>0</v>
      </c>
      <c r="I26" s="14">
        <f t="shared" si="9"/>
        <v>23612544</v>
      </c>
      <c r="J26" s="14">
        <f t="shared" si="9"/>
        <v>0</v>
      </c>
      <c r="K26" s="14">
        <f t="shared" si="9"/>
        <v>2112659</v>
      </c>
      <c r="L26" s="14">
        <f t="shared" si="9"/>
        <v>0</v>
      </c>
      <c r="M26" s="14">
        <f t="shared" si="9"/>
        <v>1244734</v>
      </c>
      <c r="N26" s="14">
        <f t="shared" si="4"/>
        <v>83858061</v>
      </c>
      <c r="O26" s="35">
        <f t="shared" si="1"/>
        <v>1509.813492492168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5" ht="15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5" ht="15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3" t="s">
        <v>44</v>
      </c>
      <c r="M28" s="93"/>
      <c r="N28" s="93"/>
      <c r="O28" s="39">
        <v>55542</v>
      </c>
    </row>
    <row r="29" spans="1:15" ht="15">
      <c r="A29" s="94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  <row r="30" spans="1:15" ht="15.75" customHeight="1" thickBot="1">
      <c r="A30" s="97" t="s">
        <v>45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9"/>
    </row>
  </sheetData>
  <sheetProtection/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41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>SUM(D6:D13)</f>
        <v>12853661</v>
      </c>
      <c r="E5" s="24">
        <f aca="true" t="shared" si="0" ref="E5:M5">SUM(E6:E13)</f>
        <v>37744</v>
      </c>
      <c r="F5" s="24">
        <f t="shared" si="0"/>
        <v>3227897</v>
      </c>
      <c r="G5" s="24">
        <f t="shared" si="0"/>
        <v>544485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1752532</v>
      </c>
      <c r="L5" s="24">
        <f t="shared" si="0"/>
        <v>0</v>
      </c>
      <c r="M5" s="24">
        <f t="shared" si="0"/>
        <v>774691</v>
      </c>
      <c r="N5" s="25">
        <f>SUM(D5:M5)</f>
        <v>19191010</v>
      </c>
      <c r="O5" s="30">
        <f aca="true" t="shared" si="1" ref="O5:O26">(N5/O$28)</f>
        <v>347.9405685691493</v>
      </c>
      <c r="P5" s="6"/>
    </row>
    <row r="6" spans="1:16" ht="15">
      <c r="A6" s="12"/>
      <c r="B6" s="42">
        <v>511</v>
      </c>
      <c r="C6" s="19" t="s">
        <v>19</v>
      </c>
      <c r="D6" s="43">
        <v>175747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175747</v>
      </c>
      <c r="O6" s="44">
        <f t="shared" si="1"/>
        <v>3.1863623177895426</v>
      </c>
      <c r="P6" s="9"/>
    </row>
    <row r="7" spans="1:16" ht="15">
      <c r="A7" s="12"/>
      <c r="B7" s="42">
        <v>512</v>
      </c>
      <c r="C7" s="19" t="s">
        <v>20</v>
      </c>
      <c r="D7" s="43">
        <v>1646568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3">SUM(D7:M7)</f>
        <v>1646568</v>
      </c>
      <c r="O7" s="44">
        <f t="shared" si="1"/>
        <v>29.852926245558052</v>
      </c>
      <c r="P7" s="9"/>
    </row>
    <row r="8" spans="1:16" ht="15">
      <c r="A8" s="12"/>
      <c r="B8" s="42">
        <v>513</v>
      </c>
      <c r="C8" s="19" t="s">
        <v>21</v>
      </c>
      <c r="D8" s="43">
        <v>3741539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3741539</v>
      </c>
      <c r="O8" s="44">
        <f t="shared" si="1"/>
        <v>67.83557545869897</v>
      </c>
      <c r="P8" s="9"/>
    </row>
    <row r="9" spans="1:16" ht="15">
      <c r="A9" s="12"/>
      <c r="B9" s="42">
        <v>514</v>
      </c>
      <c r="C9" s="19" t="s">
        <v>22</v>
      </c>
      <c r="D9" s="43">
        <v>314163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314163</v>
      </c>
      <c r="O9" s="44">
        <f t="shared" si="1"/>
        <v>5.695898904924215</v>
      </c>
      <c r="P9" s="9"/>
    </row>
    <row r="10" spans="1:16" ht="15">
      <c r="A10" s="12"/>
      <c r="B10" s="42">
        <v>515</v>
      </c>
      <c r="C10" s="19" t="s">
        <v>23</v>
      </c>
      <c r="D10" s="43">
        <v>1237928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774691</v>
      </c>
      <c r="N10" s="43">
        <f t="shared" si="2"/>
        <v>2012619</v>
      </c>
      <c r="O10" s="44">
        <f t="shared" si="1"/>
        <v>36.489575023569515</v>
      </c>
      <c r="P10" s="9"/>
    </row>
    <row r="11" spans="1:16" ht="15">
      <c r="A11" s="12"/>
      <c r="B11" s="42">
        <v>517</v>
      </c>
      <c r="C11" s="19" t="s">
        <v>24</v>
      </c>
      <c r="D11" s="43">
        <v>0</v>
      </c>
      <c r="E11" s="43">
        <v>0</v>
      </c>
      <c r="F11" s="43">
        <v>3227897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3227897</v>
      </c>
      <c r="O11" s="44">
        <f t="shared" si="1"/>
        <v>58.523043730509826</v>
      </c>
      <c r="P11" s="9"/>
    </row>
    <row r="12" spans="1:16" ht="15">
      <c r="A12" s="12"/>
      <c r="B12" s="42">
        <v>518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1752532</v>
      </c>
      <c r="L12" s="43">
        <v>0</v>
      </c>
      <c r="M12" s="43">
        <v>0</v>
      </c>
      <c r="N12" s="43">
        <f t="shared" si="2"/>
        <v>1752532</v>
      </c>
      <c r="O12" s="44">
        <f t="shared" si="1"/>
        <v>31.77409529334977</v>
      </c>
      <c r="P12" s="9"/>
    </row>
    <row r="13" spans="1:16" ht="15">
      <c r="A13" s="12"/>
      <c r="B13" s="42">
        <v>519</v>
      </c>
      <c r="C13" s="19" t="s">
        <v>26</v>
      </c>
      <c r="D13" s="43">
        <v>5737716</v>
      </c>
      <c r="E13" s="43">
        <v>37744</v>
      </c>
      <c r="F13" s="43">
        <v>0</v>
      </c>
      <c r="G13" s="43">
        <v>544485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2"/>
        <v>6319945</v>
      </c>
      <c r="O13" s="44">
        <f t="shared" si="1"/>
        <v>114.58309159474943</v>
      </c>
      <c r="P13" s="9"/>
    </row>
    <row r="14" spans="1:16" ht="15.75">
      <c r="A14" s="26" t="s">
        <v>27</v>
      </c>
      <c r="B14" s="27"/>
      <c r="C14" s="28"/>
      <c r="D14" s="29">
        <f aca="true" t="shared" si="3" ref="D14:M14">SUM(D15:D16)</f>
        <v>18855866</v>
      </c>
      <c r="E14" s="29">
        <f t="shared" si="3"/>
        <v>61736</v>
      </c>
      <c r="F14" s="29">
        <f t="shared" si="3"/>
        <v>0</v>
      </c>
      <c r="G14" s="29">
        <f t="shared" si="3"/>
        <v>0</v>
      </c>
      <c r="H14" s="29">
        <f t="shared" si="3"/>
        <v>0</v>
      </c>
      <c r="I14" s="29">
        <f t="shared" si="3"/>
        <v>2442584</v>
      </c>
      <c r="J14" s="29">
        <f t="shared" si="3"/>
        <v>0</v>
      </c>
      <c r="K14" s="29">
        <f t="shared" si="3"/>
        <v>0</v>
      </c>
      <c r="L14" s="29">
        <f t="shared" si="3"/>
        <v>0</v>
      </c>
      <c r="M14" s="29">
        <f t="shared" si="3"/>
        <v>0</v>
      </c>
      <c r="N14" s="40">
        <f aca="true" t="shared" si="4" ref="N14:N26">SUM(D14:M14)</f>
        <v>21360186</v>
      </c>
      <c r="O14" s="41">
        <f t="shared" si="1"/>
        <v>387.26858365363694</v>
      </c>
      <c r="P14" s="10"/>
    </row>
    <row r="15" spans="1:16" ht="15">
      <c r="A15" s="12"/>
      <c r="B15" s="42">
        <v>521</v>
      </c>
      <c r="C15" s="19" t="s">
        <v>28</v>
      </c>
      <c r="D15" s="43">
        <v>18332551</v>
      </c>
      <c r="E15" s="43">
        <v>61736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18394287</v>
      </c>
      <c r="O15" s="44">
        <f t="shared" si="1"/>
        <v>333.4956668358837</v>
      </c>
      <c r="P15" s="9"/>
    </row>
    <row r="16" spans="1:16" ht="15">
      <c r="A16" s="12"/>
      <c r="B16" s="42">
        <v>524</v>
      </c>
      <c r="C16" s="19" t="s">
        <v>29</v>
      </c>
      <c r="D16" s="43">
        <v>523315</v>
      </c>
      <c r="E16" s="43">
        <v>0</v>
      </c>
      <c r="F16" s="43">
        <v>0</v>
      </c>
      <c r="G16" s="43">
        <v>0</v>
      </c>
      <c r="H16" s="43">
        <v>0</v>
      </c>
      <c r="I16" s="43">
        <v>2442584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2965899</v>
      </c>
      <c r="O16" s="44">
        <f t="shared" si="1"/>
        <v>53.772916817753284</v>
      </c>
      <c r="P16" s="9"/>
    </row>
    <row r="17" spans="1:16" ht="15.75">
      <c r="A17" s="26" t="s">
        <v>30</v>
      </c>
      <c r="B17" s="27"/>
      <c r="C17" s="28"/>
      <c r="D17" s="29">
        <f aca="true" t="shared" si="5" ref="D17:M17">SUM(D18:D19)</f>
        <v>0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21121011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21121011</v>
      </c>
      <c r="O17" s="41">
        <f t="shared" si="1"/>
        <v>382.93224671839874</v>
      </c>
      <c r="P17" s="10"/>
    </row>
    <row r="18" spans="1:16" ht="15">
      <c r="A18" s="12"/>
      <c r="B18" s="42">
        <v>533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19415867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19415867</v>
      </c>
      <c r="O18" s="44">
        <f t="shared" si="1"/>
        <v>352.0173145260715</v>
      </c>
      <c r="P18" s="9"/>
    </row>
    <row r="19" spans="1:16" ht="15">
      <c r="A19" s="12"/>
      <c r="B19" s="42">
        <v>538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1705144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1705144</v>
      </c>
      <c r="O19" s="44">
        <f t="shared" si="1"/>
        <v>30.914932192327218</v>
      </c>
      <c r="P19" s="9"/>
    </row>
    <row r="20" spans="1:16" ht="15.75">
      <c r="A20" s="26" t="s">
        <v>33</v>
      </c>
      <c r="B20" s="27"/>
      <c r="C20" s="28"/>
      <c r="D20" s="29">
        <f aca="true" t="shared" si="6" ref="D20:M20">SUM(D21:D21)</f>
        <v>3838756</v>
      </c>
      <c r="E20" s="29">
        <f t="shared" si="6"/>
        <v>0</v>
      </c>
      <c r="F20" s="29">
        <f t="shared" si="6"/>
        <v>0</v>
      </c>
      <c r="G20" s="29">
        <f t="shared" si="6"/>
        <v>1149841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4"/>
        <v>4988597</v>
      </c>
      <c r="O20" s="41">
        <f t="shared" si="1"/>
        <v>90.4452280803539</v>
      </c>
      <c r="P20" s="10"/>
    </row>
    <row r="21" spans="1:16" ht="15">
      <c r="A21" s="12"/>
      <c r="B21" s="42">
        <v>541</v>
      </c>
      <c r="C21" s="19" t="s">
        <v>34</v>
      </c>
      <c r="D21" s="43">
        <v>3838756</v>
      </c>
      <c r="E21" s="43">
        <v>0</v>
      </c>
      <c r="F21" s="43">
        <v>0</v>
      </c>
      <c r="G21" s="43">
        <v>1149841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4988597</v>
      </c>
      <c r="O21" s="44">
        <f t="shared" si="1"/>
        <v>90.4452280803539</v>
      </c>
      <c r="P21" s="9"/>
    </row>
    <row r="22" spans="1:16" ht="15.75">
      <c r="A22" s="26" t="s">
        <v>35</v>
      </c>
      <c r="B22" s="27"/>
      <c r="C22" s="28"/>
      <c r="D22" s="29">
        <f aca="true" t="shared" si="7" ref="D22:M22">SUM(D23:D23)</f>
        <v>3430220</v>
      </c>
      <c r="E22" s="29">
        <f t="shared" si="7"/>
        <v>0</v>
      </c>
      <c r="F22" s="29">
        <f t="shared" si="7"/>
        <v>0</v>
      </c>
      <c r="G22" s="29">
        <f t="shared" si="7"/>
        <v>354992</v>
      </c>
      <c r="H22" s="29">
        <f t="shared" si="7"/>
        <v>0</v>
      </c>
      <c r="I22" s="29">
        <f t="shared" si="7"/>
        <v>0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4"/>
        <v>3785212</v>
      </c>
      <c r="O22" s="41">
        <f t="shared" si="1"/>
        <v>68.62738414678367</v>
      </c>
      <c r="P22" s="9"/>
    </row>
    <row r="23" spans="1:16" ht="15">
      <c r="A23" s="12"/>
      <c r="B23" s="42">
        <v>572</v>
      </c>
      <c r="C23" s="19" t="s">
        <v>36</v>
      </c>
      <c r="D23" s="43">
        <v>3430220</v>
      </c>
      <c r="E23" s="43">
        <v>0</v>
      </c>
      <c r="F23" s="43">
        <v>0</v>
      </c>
      <c r="G23" s="43">
        <v>354992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3785212</v>
      </c>
      <c r="O23" s="44">
        <f t="shared" si="1"/>
        <v>68.62738414678367</v>
      </c>
      <c r="P23" s="9"/>
    </row>
    <row r="24" spans="1:16" ht="15.75">
      <c r="A24" s="26" t="s">
        <v>38</v>
      </c>
      <c r="B24" s="27"/>
      <c r="C24" s="28"/>
      <c r="D24" s="29">
        <f aca="true" t="shared" si="8" ref="D24:M24">SUM(D25:D25)</f>
        <v>595000</v>
      </c>
      <c r="E24" s="29">
        <f t="shared" si="8"/>
        <v>15000</v>
      </c>
      <c r="F24" s="29">
        <f t="shared" si="8"/>
        <v>1900000</v>
      </c>
      <c r="G24" s="29">
        <f t="shared" si="8"/>
        <v>39730</v>
      </c>
      <c r="H24" s="29">
        <f t="shared" si="8"/>
        <v>0</v>
      </c>
      <c r="I24" s="29">
        <f t="shared" si="8"/>
        <v>1066612</v>
      </c>
      <c r="J24" s="29">
        <f t="shared" si="8"/>
        <v>0</v>
      </c>
      <c r="K24" s="29">
        <f t="shared" si="8"/>
        <v>0</v>
      </c>
      <c r="L24" s="29">
        <f t="shared" si="8"/>
        <v>0</v>
      </c>
      <c r="M24" s="29">
        <f t="shared" si="8"/>
        <v>4043200</v>
      </c>
      <c r="N24" s="29">
        <f t="shared" si="4"/>
        <v>7659542</v>
      </c>
      <c r="O24" s="41">
        <f t="shared" si="1"/>
        <v>138.87051272753644</v>
      </c>
      <c r="P24" s="9"/>
    </row>
    <row r="25" spans="1:16" ht="15.75" thickBot="1">
      <c r="A25" s="12"/>
      <c r="B25" s="42">
        <v>581</v>
      </c>
      <c r="C25" s="19" t="s">
        <v>37</v>
      </c>
      <c r="D25" s="43">
        <v>595000</v>
      </c>
      <c r="E25" s="43">
        <v>15000</v>
      </c>
      <c r="F25" s="43">
        <v>1900000</v>
      </c>
      <c r="G25" s="43">
        <v>39730</v>
      </c>
      <c r="H25" s="43">
        <v>0</v>
      </c>
      <c r="I25" s="43">
        <v>1066612</v>
      </c>
      <c r="J25" s="43">
        <v>0</v>
      </c>
      <c r="K25" s="43">
        <v>0</v>
      </c>
      <c r="L25" s="43">
        <v>0</v>
      </c>
      <c r="M25" s="43">
        <v>4043200</v>
      </c>
      <c r="N25" s="43">
        <f t="shared" si="4"/>
        <v>7659542</v>
      </c>
      <c r="O25" s="44">
        <f t="shared" si="1"/>
        <v>138.87051272753644</v>
      </c>
      <c r="P25" s="9"/>
    </row>
    <row r="26" spans="1:119" ht="16.5" thickBot="1">
      <c r="A26" s="13" t="s">
        <v>10</v>
      </c>
      <c r="B26" s="21"/>
      <c r="C26" s="20"/>
      <c r="D26" s="14">
        <f>SUM(D5,D14,D17,D20,D22,D24)</f>
        <v>39573503</v>
      </c>
      <c r="E26" s="14">
        <f aca="true" t="shared" si="9" ref="E26:M26">SUM(E5,E14,E17,E20,E22,E24)</f>
        <v>114480</v>
      </c>
      <c r="F26" s="14">
        <f t="shared" si="9"/>
        <v>5127897</v>
      </c>
      <c r="G26" s="14">
        <f t="shared" si="9"/>
        <v>2089048</v>
      </c>
      <c r="H26" s="14">
        <f t="shared" si="9"/>
        <v>0</v>
      </c>
      <c r="I26" s="14">
        <f t="shared" si="9"/>
        <v>24630207</v>
      </c>
      <c r="J26" s="14">
        <f t="shared" si="9"/>
        <v>0</v>
      </c>
      <c r="K26" s="14">
        <f t="shared" si="9"/>
        <v>1752532</v>
      </c>
      <c r="L26" s="14">
        <f t="shared" si="9"/>
        <v>0</v>
      </c>
      <c r="M26" s="14">
        <f t="shared" si="9"/>
        <v>4817891</v>
      </c>
      <c r="N26" s="14">
        <f t="shared" si="4"/>
        <v>78105558</v>
      </c>
      <c r="O26" s="35">
        <f t="shared" si="1"/>
        <v>1416.084523895859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5" ht="15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5" ht="15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3" t="s">
        <v>42</v>
      </c>
      <c r="M28" s="93"/>
      <c r="N28" s="93"/>
      <c r="O28" s="39">
        <v>55156</v>
      </c>
    </row>
    <row r="29" spans="1:15" ht="15">
      <c r="A29" s="94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  <row r="30" spans="1:15" ht="15.75" thickBot="1">
      <c r="A30" s="97" t="s">
        <v>45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9"/>
    </row>
  </sheetData>
  <sheetProtection/>
  <mergeCells count="10">
    <mergeCell ref="A30:O30"/>
    <mergeCell ref="L28:N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>SUM(D6:D13)</f>
        <v>13900978</v>
      </c>
      <c r="E5" s="24">
        <f aca="true" t="shared" si="0" ref="E5:M5">SUM(E6:E13)</f>
        <v>1539583</v>
      </c>
      <c r="F5" s="24">
        <f t="shared" si="0"/>
        <v>5025936</v>
      </c>
      <c r="G5" s="24">
        <f t="shared" si="0"/>
        <v>1025626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1523597</v>
      </c>
      <c r="L5" s="24">
        <f t="shared" si="0"/>
        <v>0</v>
      </c>
      <c r="M5" s="24">
        <f t="shared" si="0"/>
        <v>0</v>
      </c>
      <c r="N5" s="25">
        <f>SUM(D5:M5)</f>
        <v>23015720</v>
      </c>
      <c r="O5" s="30">
        <f aca="true" t="shared" si="1" ref="O5:O26">(N5/O$28)</f>
        <v>457.7965191447041</v>
      </c>
      <c r="P5" s="6"/>
    </row>
    <row r="6" spans="1:16" ht="15">
      <c r="A6" s="12"/>
      <c r="B6" s="42">
        <v>511</v>
      </c>
      <c r="C6" s="19" t="s">
        <v>19</v>
      </c>
      <c r="D6" s="43">
        <v>172796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172796</v>
      </c>
      <c r="O6" s="44">
        <f t="shared" si="1"/>
        <v>3.437016409746395</v>
      </c>
      <c r="P6" s="9"/>
    </row>
    <row r="7" spans="1:16" ht="15">
      <c r="A7" s="12"/>
      <c r="B7" s="42">
        <v>512</v>
      </c>
      <c r="C7" s="19" t="s">
        <v>20</v>
      </c>
      <c r="D7" s="43">
        <v>2550903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3">SUM(D7:M7)</f>
        <v>2550903</v>
      </c>
      <c r="O7" s="44">
        <f t="shared" si="1"/>
        <v>50.73899552461462</v>
      </c>
      <c r="P7" s="9"/>
    </row>
    <row r="8" spans="1:16" ht="15">
      <c r="A8" s="12"/>
      <c r="B8" s="42">
        <v>513</v>
      </c>
      <c r="C8" s="19" t="s">
        <v>21</v>
      </c>
      <c r="D8" s="43">
        <v>3748479</v>
      </c>
      <c r="E8" s="43">
        <v>0</v>
      </c>
      <c r="F8" s="43">
        <v>0</v>
      </c>
      <c r="G8" s="43">
        <v>15057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3763536</v>
      </c>
      <c r="O8" s="44">
        <f t="shared" si="1"/>
        <v>74.85899552461461</v>
      </c>
      <c r="P8" s="9"/>
    </row>
    <row r="9" spans="1:16" ht="15">
      <c r="A9" s="12"/>
      <c r="B9" s="42">
        <v>514</v>
      </c>
      <c r="C9" s="19" t="s">
        <v>22</v>
      </c>
      <c r="D9" s="43">
        <v>362053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362053</v>
      </c>
      <c r="O9" s="44">
        <f t="shared" si="1"/>
        <v>7.201452013923421</v>
      </c>
      <c r="P9" s="9"/>
    </row>
    <row r="10" spans="1:16" ht="15">
      <c r="A10" s="12"/>
      <c r="B10" s="42">
        <v>515</v>
      </c>
      <c r="C10" s="19" t="s">
        <v>23</v>
      </c>
      <c r="D10" s="43">
        <v>1231026</v>
      </c>
      <c r="E10" s="43">
        <v>1539583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2770609</v>
      </c>
      <c r="O10" s="44">
        <f t="shared" si="1"/>
        <v>55.109080059671804</v>
      </c>
      <c r="P10" s="9"/>
    </row>
    <row r="11" spans="1:16" ht="15">
      <c r="A11" s="12"/>
      <c r="B11" s="42">
        <v>517</v>
      </c>
      <c r="C11" s="19" t="s">
        <v>24</v>
      </c>
      <c r="D11" s="43">
        <v>0</v>
      </c>
      <c r="E11" s="43">
        <v>0</v>
      </c>
      <c r="F11" s="43">
        <v>5025936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5025936</v>
      </c>
      <c r="O11" s="44">
        <f t="shared" si="1"/>
        <v>99.96889109895574</v>
      </c>
      <c r="P11" s="9"/>
    </row>
    <row r="12" spans="1:16" ht="15">
      <c r="A12" s="12"/>
      <c r="B12" s="42">
        <v>518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1523597</v>
      </c>
      <c r="L12" s="43">
        <v>0</v>
      </c>
      <c r="M12" s="43">
        <v>0</v>
      </c>
      <c r="N12" s="43">
        <f t="shared" si="2"/>
        <v>1523597</v>
      </c>
      <c r="O12" s="44">
        <f t="shared" si="1"/>
        <v>30.30526106414719</v>
      </c>
      <c r="P12" s="9"/>
    </row>
    <row r="13" spans="1:16" ht="15">
      <c r="A13" s="12"/>
      <c r="B13" s="42">
        <v>519</v>
      </c>
      <c r="C13" s="19" t="s">
        <v>26</v>
      </c>
      <c r="D13" s="43">
        <v>5835721</v>
      </c>
      <c r="E13" s="43">
        <v>0</v>
      </c>
      <c r="F13" s="43">
        <v>0</v>
      </c>
      <c r="G13" s="43">
        <v>1010569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2"/>
        <v>6846290</v>
      </c>
      <c r="O13" s="44">
        <f t="shared" si="1"/>
        <v>136.17682744903033</v>
      </c>
      <c r="P13" s="9"/>
    </row>
    <row r="14" spans="1:16" ht="15.75">
      <c r="A14" s="26" t="s">
        <v>27</v>
      </c>
      <c r="B14" s="27"/>
      <c r="C14" s="28"/>
      <c r="D14" s="29">
        <f aca="true" t="shared" si="3" ref="D14:M14">SUM(D15:D16)</f>
        <v>18717484</v>
      </c>
      <c r="E14" s="29">
        <f t="shared" si="3"/>
        <v>35480</v>
      </c>
      <c r="F14" s="29">
        <f t="shared" si="3"/>
        <v>0</v>
      </c>
      <c r="G14" s="29">
        <f t="shared" si="3"/>
        <v>0</v>
      </c>
      <c r="H14" s="29">
        <f t="shared" si="3"/>
        <v>0</v>
      </c>
      <c r="I14" s="29">
        <f t="shared" si="3"/>
        <v>3508053</v>
      </c>
      <c r="J14" s="29">
        <f t="shared" si="3"/>
        <v>0</v>
      </c>
      <c r="K14" s="29">
        <f t="shared" si="3"/>
        <v>0</v>
      </c>
      <c r="L14" s="29">
        <f t="shared" si="3"/>
        <v>0</v>
      </c>
      <c r="M14" s="29">
        <f t="shared" si="3"/>
        <v>0</v>
      </c>
      <c r="N14" s="40">
        <f aca="true" t="shared" si="4" ref="N14:N26">SUM(D14:M14)</f>
        <v>22261017</v>
      </c>
      <c r="O14" s="41">
        <f t="shared" si="1"/>
        <v>442.7850223769269</v>
      </c>
      <c r="P14" s="10"/>
    </row>
    <row r="15" spans="1:16" ht="15">
      <c r="A15" s="12"/>
      <c r="B15" s="42">
        <v>521</v>
      </c>
      <c r="C15" s="19" t="s">
        <v>28</v>
      </c>
      <c r="D15" s="43">
        <v>18202040</v>
      </c>
      <c r="E15" s="43">
        <v>35480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18237520</v>
      </c>
      <c r="O15" s="44">
        <f t="shared" si="1"/>
        <v>362.75524614619593</v>
      </c>
      <c r="P15" s="9"/>
    </row>
    <row r="16" spans="1:16" ht="15">
      <c r="A16" s="12"/>
      <c r="B16" s="42">
        <v>524</v>
      </c>
      <c r="C16" s="19" t="s">
        <v>29</v>
      </c>
      <c r="D16" s="43">
        <v>515444</v>
      </c>
      <c r="E16" s="43">
        <v>0</v>
      </c>
      <c r="F16" s="43">
        <v>0</v>
      </c>
      <c r="G16" s="43">
        <v>0</v>
      </c>
      <c r="H16" s="43">
        <v>0</v>
      </c>
      <c r="I16" s="43">
        <v>3508053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4023497</v>
      </c>
      <c r="O16" s="44">
        <f t="shared" si="1"/>
        <v>80.02977623073097</v>
      </c>
      <c r="P16" s="9"/>
    </row>
    <row r="17" spans="1:16" ht="15.75">
      <c r="A17" s="26" t="s">
        <v>30</v>
      </c>
      <c r="B17" s="27"/>
      <c r="C17" s="28"/>
      <c r="D17" s="29">
        <f aca="true" t="shared" si="5" ref="D17:M17">SUM(D18:D19)</f>
        <v>0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20677006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20677006</v>
      </c>
      <c r="O17" s="41">
        <f t="shared" si="1"/>
        <v>411.2780905022377</v>
      </c>
      <c r="P17" s="10"/>
    </row>
    <row r="18" spans="1:16" ht="15">
      <c r="A18" s="12"/>
      <c r="B18" s="42">
        <v>533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19081399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19081399</v>
      </c>
      <c r="O18" s="44">
        <f t="shared" si="1"/>
        <v>379.5405072103431</v>
      </c>
      <c r="P18" s="9"/>
    </row>
    <row r="19" spans="1:16" ht="15">
      <c r="A19" s="12"/>
      <c r="B19" s="42">
        <v>538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1595607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1595607</v>
      </c>
      <c r="O19" s="44">
        <f t="shared" si="1"/>
        <v>31.73758329189458</v>
      </c>
      <c r="P19" s="9"/>
    </row>
    <row r="20" spans="1:16" ht="15.75">
      <c r="A20" s="26" t="s">
        <v>33</v>
      </c>
      <c r="B20" s="27"/>
      <c r="C20" s="28"/>
      <c r="D20" s="29">
        <f aca="true" t="shared" si="6" ref="D20:M20">SUM(D21:D21)</f>
        <v>3827012</v>
      </c>
      <c r="E20" s="29">
        <f t="shared" si="6"/>
        <v>0</v>
      </c>
      <c r="F20" s="29">
        <f t="shared" si="6"/>
        <v>0</v>
      </c>
      <c r="G20" s="29">
        <f t="shared" si="6"/>
        <v>1037633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4"/>
        <v>4864645</v>
      </c>
      <c r="O20" s="41">
        <f t="shared" si="1"/>
        <v>96.76071606166086</v>
      </c>
      <c r="P20" s="10"/>
    </row>
    <row r="21" spans="1:16" ht="15">
      <c r="A21" s="12"/>
      <c r="B21" s="42">
        <v>541</v>
      </c>
      <c r="C21" s="19" t="s">
        <v>34</v>
      </c>
      <c r="D21" s="43">
        <v>3827012</v>
      </c>
      <c r="E21" s="43">
        <v>0</v>
      </c>
      <c r="F21" s="43">
        <v>0</v>
      </c>
      <c r="G21" s="43">
        <v>1037633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4864645</v>
      </c>
      <c r="O21" s="44">
        <f t="shared" si="1"/>
        <v>96.76071606166086</v>
      </c>
      <c r="P21" s="9"/>
    </row>
    <row r="22" spans="1:16" ht="15.75">
      <c r="A22" s="26" t="s">
        <v>35</v>
      </c>
      <c r="B22" s="27"/>
      <c r="C22" s="28"/>
      <c r="D22" s="29">
        <f aca="true" t="shared" si="7" ref="D22:M22">SUM(D23:D23)</f>
        <v>3536255</v>
      </c>
      <c r="E22" s="29">
        <f t="shared" si="7"/>
        <v>0</v>
      </c>
      <c r="F22" s="29">
        <f t="shared" si="7"/>
        <v>0</v>
      </c>
      <c r="G22" s="29">
        <f t="shared" si="7"/>
        <v>343496</v>
      </c>
      <c r="H22" s="29">
        <f t="shared" si="7"/>
        <v>0</v>
      </c>
      <c r="I22" s="29">
        <f t="shared" si="7"/>
        <v>0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4"/>
        <v>3879751</v>
      </c>
      <c r="O22" s="41">
        <f t="shared" si="1"/>
        <v>77.17058180009946</v>
      </c>
      <c r="P22" s="9"/>
    </row>
    <row r="23" spans="1:16" ht="15">
      <c r="A23" s="12"/>
      <c r="B23" s="42">
        <v>572</v>
      </c>
      <c r="C23" s="19" t="s">
        <v>36</v>
      </c>
      <c r="D23" s="43">
        <v>3536255</v>
      </c>
      <c r="E23" s="43">
        <v>0</v>
      </c>
      <c r="F23" s="43">
        <v>0</v>
      </c>
      <c r="G23" s="43">
        <v>343496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3879751</v>
      </c>
      <c r="O23" s="44">
        <f t="shared" si="1"/>
        <v>77.17058180009946</v>
      </c>
      <c r="P23" s="9"/>
    </row>
    <row r="24" spans="1:16" ht="15.75">
      <c r="A24" s="26" t="s">
        <v>38</v>
      </c>
      <c r="B24" s="27"/>
      <c r="C24" s="28"/>
      <c r="D24" s="29">
        <f aca="true" t="shared" si="8" ref="D24:M24">SUM(D25:D25)</f>
        <v>0</v>
      </c>
      <c r="E24" s="29">
        <f t="shared" si="8"/>
        <v>1832125</v>
      </c>
      <c r="F24" s="29">
        <f t="shared" si="8"/>
        <v>1650000</v>
      </c>
      <c r="G24" s="29">
        <f t="shared" si="8"/>
        <v>11750</v>
      </c>
      <c r="H24" s="29">
        <f t="shared" si="8"/>
        <v>0</v>
      </c>
      <c r="I24" s="29">
        <f t="shared" si="8"/>
        <v>157000</v>
      </c>
      <c r="J24" s="29">
        <f t="shared" si="8"/>
        <v>0</v>
      </c>
      <c r="K24" s="29">
        <f t="shared" si="8"/>
        <v>0</v>
      </c>
      <c r="L24" s="29">
        <f t="shared" si="8"/>
        <v>0</v>
      </c>
      <c r="M24" s="29">
        <f t="shared" si="8"/>
        <v>0</v>
      </c>
      <c r="N24" s="29">
        <f t="shared" si="4"/>
        <v>3650875</v>
      </c>
      <c r="O24" s="41">
        <f t="shared" si="1"/>
        <v>72.61810044753854</v>
      </c>
      <c r="P24" s="9"/>
    </row>
    <row r="25" spans="1:16" ht="15.75" thickBot="1">
      <c r="A25" s="12"/>
      <c r="B25" s="42">
        <v>581</v>
      </c>
      <c r="C25" s="19" t="s">
        <v>37</v>
      </c>
      <c r="D25" s="43">
        <v>0</v>
      </c>
      <c r="E25" s="43">
        <v>1832125</v>
      </c>
      <c r="F25" s="43">
        <v>1650000</v>
      </c>
      <c r="G25" s="43">
        <v>11750</v>
      </c>
      <c r="H25" s="43">
        <v>0</v>
      </c>
      <c r="I25" s="43">
        <v>157000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3650875</v>
      </c>
      <c r="O25" s="44">
        <f t="shared" si="1"/>
        <v>72.61810044753854</v>
      </c>
      <c r="P25" s="9"/>
    </row>
    <row r="26" spans="1:119" ht="16.5" thickBot="1">
      <c r="A26" s="13" t="s">
        <v>10</v>
      </c>
      <c r="B26" s="21"/>
      <c r="C26" s="20"/>
      <c r="D26" s="14">
        <f>SUM(D5,D14,D17,D20,D22,D24)</f>
        <v>39981729</v>
      </c>
      <c r="E26" s="14">
        <f aca="true" t="shared" si="9" ref="E26:M26">SUM(E5,E14,E17,E20,E22,E24)</f>
        <v>3407188</v>
      </c>
      <c r="F26" s="14">
        <f t="shared" si="9"/>
        <v>6675936</v>
      </c>
      <c r="G26" s="14">
        <f t="shared" si="9"/>
        <v>2418505</v>
      </c>
      <c r="H26" s="14">
        <f t="shared" si="9"/>
        <v>0</v>
      </c>
      <c r="I26" s="14">
        <f t="shared" si="9"/>
        <v>24342059</v>
      </c>
      <c r="J26" s="14">
        <f t="shared" si="9"/>
        <v>0</v>
      </c>
      <c r="K26" s="14">
        <f t="shared" si="9"/>
        <v>1523597</v>
      </c>
      <c r="L26" s="14">
        <f t="shared" si="9"/>
        <v>0</v>
      </c>
      <c r="M26" s="14">
        <f t="shared" si="9"/>
        <v>0</v>
      </c>
      <c r="N26" s="14">
        <f t="shared" si="4"/>
        <v>78349014</v>
      </c>
      <c r="O26" s="35">
        <f t="shared" si="1"/>
        <v>1558.4090303331675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5" ht="15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5" ht="15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3" t="s">
        <v>39</v>
      </c>
      <c r="M28" s="93"/>
      <c r="N28" s="93"/>
      <c r="O28" s="39">
        <v>50275</v>
      </c>
    </row>
    <row r="29" spans="1:15" ht="15">
      <c r="A29" s="94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  <row r="30" spans="1:15" ht="15.75" thickBot="1">
      <c r="A30" s="97" t="s">
        <v>45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9"/>
    </row>
  </sheetData>
  <sheetProtection/>
  <mergeCells count="10">
    <mergeCell ref="A30:O30"/>
    <mergeCell ref="A29:O29"/>
    <mergeCell ref="L28:N28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50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SUM(D6:D13)</f>
        <v>13135707</v>
      </c>
      <c r="E5" s="24">
        <f t="shared" si="0"/>
        <v>2036634</v>
      </c>
      <c r="F5" s="24">
        <f t="shared" si="0"/>
        <v>3257404</v>
      </c>
      <c r="G5" s="24">
        <f t="shared" si="0"/>
        <v>10700405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1474651</v>
      </c>
      <c r="L5" s="24">
        <f t="shared" si="0"/>
        <v>0</v>
      </c>
      <c r="M5" s="24">
        <f t="shared" si="0"/>
        <v>0</v>
      </c>
      <c r="N5" s="25">
        <f>SUM(D5:M5)</f>
        <v>30604801</v>
      </c>
      <c r="O5" s="30">
        <f aca="true" t="shared" si="1" ref="O5:O26">(N5/O$28)</f>
        <v>614.76409617741</v>
      </c>
      <c r="P5" s="6"/>
    </row>
    <row r="6" spans="1:16" ht="15">
      <c r="A6" s="12"/>
      <c r="B6" s="42">
        <v>511</v>
      </c>
      <c r="C6" s="19" t="s">
        <v>19</v>
      </c>
      <c r="D6" s="43">
        <v>200516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200516</v>
      </c>
      <c r="O6" s="44">
        <f t="shared" si="1"/>
        <v>4.027800654842014</v>
      </c>
      <c r="P6" s="9"/>
    </row>
    <row r="7" spans="1:16" ht="15">
      <c r="A7" s="12"/>
      <c r="B7" s="42">
        <v>512</v>
      </c>
      <c r="C7" s="19" t="s">
        <v>20</v>
      </c>
      <c r="D7" s="43">
        <v>1936427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3">SUM(D7:M7)</f>
        <v>1936427</v>
      </c>
      <c r="O7" s="44">
        <f t="shared" si="1"/>
        <v>38.89735451861077</v>
      </c>
      <c r="P7" s="9"/>
    </row>
    <row r="8" spans="1:16" ht="15">
      <c r="A8" s="12"/>
      <c r="B8" s="42">
        <v>513</v>
      </c>
      <c r="C8" s="19" t="s">
        <v>21</v>
      </c>
      <c r="D8" s="43">
        <v>3990718</v>
      </c>
      <c r="E8" s="43">
        <v>0</v>
      </c>
      <c r="F8" s="43">
        <v>0</v>
      </c>
      <c r="G8" s="43">
        <v>74536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4065254</v>
      </c>
      <c r="O8" s="44">
        <f t="shared" si="1"/>
        <v>81.65948215254203</v>
      </c>
      <c r="P8" s="9"/>
    </row>
    <row r="9" spans="1:16" ht="15">
      <c r="A9" s="12"/>
      <c r="B9" s="42">
        <v>514</v>
      </c>
      <c r="C9" s="19" t="s">
        <v>22</v>
      </c>
      <c r="D9" s="43">
        <v>351394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351394</v>
      </c>
      <c r="O9" s="44">
        <f t="shared" si="1"/>
        <v>7.0585139505453665</v>
      </c>
      <c r="P9" s="9"/>
    </row>
    <row r="10" spans="1:16" ht="15">
      <c r="A10" s="12"/>
      <c r="B10" s="42">
        <v>515</v>
      </c>
      <c r="C10" s="19" t="s">
        <v>23</v>
      </c>
      <c r="D10" s="43">
        <v>1359078</v>
      </c>
      <c r="E10" s="43">
        <v>2036634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3395712</v>
      </c>
      <c r="O10" s="44">
        <f t="shared" si="1"/>
        <v>68.21027258301027</v>
      </c>
      <c r="P10" s="9"/>
    </row>
    <row r="11" spans="1:16" ht="15">
      <c r="A11" s="12"/>
      <c r="B11" s="42">
        <v>517</v>
      </c>
      <c r="C11" s="19" t="s">
        <v>24</v>
      </c>
      <c r="D11" s="43">
        <v>0</v>
      </c>
      <c r="E11" s="43">
        <v>0</v>
      </c>
      <c r="F11" s="43">
        <v>3257404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3257404</v>
      </c>
      <c r="O11" s="44">
        <f t="shared" si="1"/>
        <v>65.43205511921741</v>
      </c>
      <c r="P11" s="9"/>
    </row>
    <row r="12" spans="1:16" ht="15">
      <c r="A12" s="12"/>
      <c r="B12" s="42">
        <v>518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1474651</v>
      </c>
      <c r="L12" s="43">
        <v>0</v>
      </c>
      <c r="M12" s="43">
        <v>0</v>
      </c>
      <c r="N12" s="43">
        <f t="shared" si="2"/>
        <v>1474651</v>
      </c>
      <c r="O12" s="44">
        <f t="shared" si="1"/>
        <v>29.621577646987927</v>
      </c>
      <c r="P12" s="9"/>
    </row>
    <row r="13" spans="1:16" ht="15">
      <c r="A13" s="12"/>
      <c r="B13" s="42">
        <v>519</v>
      </c>
      <c r="C13" s="19" t="s">
        <v>26</v>
      </c>
      <c r="D13" s="43">
        <v>5297574</v>
      </c>
      <c r="E13" s="43">
        <v>0</v>
      </c>
      <c r="F13" s="43">
        <v>0</v>
      </c>
      <c r="G13" s="43">
        <v>10625869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2"/>
        <v>15923443</v>
      </c>
      <c r="O13" s="44">
        <f t="shared" si="1"/>
        <v>319.85703955165417</v>
      </c>
      <c r="P13" s="9"/>
    </row>
    <row r="14" spans="1:16" ht="15.75">
      <c r="A14" s="26" t="s">
        <v>27</v>
      </c>
      <c r="B14" s="27"/>
      <c r="C14" s="28"/>
      <c r="D14" s="29">
        <f aca="true" t="shared" si="3" ref="D14:M14">SUM(D15:D16)</f>
        <v>18306899</v>
      </c>
      <c r="E14" s="29">
        <f t="shared" si="3"/>
        <v>142536</v>
      </c>
      <c r="F14" s="29">
        <f t="shared" si="3"/>
        <v>0</v>
      </c>
      <c r="G14" s="29">
        <f t="shared" si="3"/>
        <v>0</v>
      </c>
      <c r="H14" s="29">
        <f t="shared" si="3"/>
        <v>0</v>
      </c>
      <c r="I14" s="29">
        <f t="shared" si="3"/>
        <v>4043659</v>
      </c>
      <c r="J14" s="29">
        <f t="shared" si="3"/>
        <v>0</v>
      </c>
      <c r="K14" s="29">
        <f t="shared" si="3"/>
        <v>0</v>
      </c>
      <c r="L14" s="29">
        <f t="shared" si="3"/>
        <v>0</v>
      </c>
      <c r="M14" s="29">
        <f t="shared" si="3"/>
        <v>0</v>
      </c>
      <c r="N14" s="40">
        <f aca="true" t="shared" si="4" ref="N14:N26">SUM(D14:M14)</f>
        <v>22493094</v>
      </c>
      <c r="O14" s="41">
        <f t="shared" si="1"/>
        <v>451.8227909125605</v>
      </c>
      <c r="P14" s="10"/>
    </row>
    <row r="15" spans="1:16" ht="15">
      <c r="A15" s="12"/>
      <c r="B15" s="42">
        <v>521</v>
      </c>
      <c r="C15" s="19" t="s">
        <v>28</v>
      </c>
      <c r="D15" s="43">
        <v>17783301</v>
      </c>
      <c r="E15" s="43">
        <v>142536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17925837</v>
      </c>
      <c r="O15" s="44">
        <f t="shared" si="1"/>
        <v>360.079484964747</v>
      </c>
      <c r="P15" s="9"/>
    </row>
    <row r="16" spans="1:16" ht="15">
      <c r="A16" s="12"/>
      <c r="B16" s="42">
        <v>524</v>
      </c>
      <c r="C16" s="19" t="s">
        <v>29</v>
      </c>
      <c r="D16" s="43">
        <v>523598</v>
      </c>
      <c r="E16" s="43">
        <v>0</v>
      </c>
      <c r="F16" s="43">
        <v>0</v>
      </c>
      <c r="G16" s="43">
        <v>0</v>
      </c>
      <c r="H16" s="43">
        <v>0</v>
      </c>
      <c r="I16" s="43">
        <v>4043659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4567257</v>
      </c>
      <c r="O16" s="44">
        <f t="shared" si="1"/>
        <v>91.74330594781351</v>
      </c>
      <c r="P16" s="9"/>
    </row>
    <row r="17" spans="1:16" ht="15.75">
      <c r="A17" s="26" t="s">
        <v>30</v>
      </c>
      <c r="B17" s="27"/>
      <c r="C17" s="28"/>
      <c r="D17" s="29">
        <f aca="true" t="shared" si="5" ref="D17:M17">SUM(D18:D19)</f>
        <v>0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19813650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19813650</v>
      </c>
      <c r="O17" s="41">
        <f t="shared" si="1"/>
        <v>398.00032139485364</v>
      </c>
      <c r="P17" s="10"/>
    </row>
    <row r="18" spans="1:16" ht="15">
      <c r="A18" s="12"/>
      <c r="B18" s="42">
        <v>533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18226150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18226150</v>
      </c>
      <c r="O18" s="44">
        <f t="shared" si="1"/>
        <v>366.1119257577888</v>
      </c>
      <c r="P18" s="9"/>
    </row>
    <row r="19" spans="1:16" ht="15">
      <c r="A19" s="12"/>
      <c r="B19" s="42">
        <v>538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1587500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1587500</v>
      </c>
      <c r="O19" s="44">
        <f t="shared" si="1"/>
        <v>31.88839563706486</v>
      </c>
      <c r="P19" s="9"/>
    </row>
    <row r="20" spans="1:16" ht="15.75">
      <c r="A20" s="26" t="s">
        <v>33</v>
      </c>
      <c r="B20" s="27"/>
      <c r="C20" s="28"/>
      <c r="D20" s="29">
        <f aca="true" t="shared" si="6" ref="D20:M20">SUM(D21:D21)</f>
        <v>4542479</v>
      </c>
      <c r="E20" s="29">
        <f t="shared" si="6"/>
        <v>0</v>
      </c>
      <c r="F20" s="29">
        <f t="shared" si="6"/>
        <v>0</v>
      </c>
      <c r="G20" s="29">
        <f t="shared" si="6"/>
        <v>2410047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4"/>
        <v>6952526</v>
      </c>
      <c r="O20" s="41">
        <f t="shared" si="1"/>
        <v>139.65662977321577</v>
      </c>
      <c r="P20" s="10"/>
    </row>
    <row r="21" spans="1:16" ht="15">
      <c r="A21" s="12"/>
      <c r="B21" s="42">
        <v>541</v>
      </c>
      <c r="C21" s="19" t="s">
        <v>34</v>
      </c>
      <c r="D21" s="43">
        <v>4542479</v>
      </c>
      <c r="E21" s="43">
        <v>0</v>
      </c>
      <c r="F21" s="43">
        <v>0</v>
      </c>
      <c r="G21" s="43">
        <v>2410047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6952526</v>
      </c>
      <c r="O21" s="44">
        <f t="shared" si="1"/>
        <v>139.65662977321577</v>
      </c>
      <c r="P21" s="9"/>
    </row>
    <row r="22" spans="1:16" ht="15.75">
      <c r="A22" s="26" t="s">
        <v>35</v>
      </c>
      <c r="B22" s="27"/>
      <c r="C22" s="28"/>
      <c r="D22" s="29">
        <f aca="true" t="shared" si="7" ref="D22:M22">SUM(D23:D23)</f>
        <v>4056298</v>
      </c>
      <c r="E22" s="29">
        <f t="shared" si="7"/>
        <v>0</v>
      </c>
      <c r="F22" s="29">
        <f t="shared" si="7"/>
        <v>0</v>
      </c>
      <c r="G22" s="29">
        <f t="shared" si="7"/>
        <v>472969</v>
      </c>
      <c r="H22" s="29">
        <f t="shared" si="7"/>
        <v>0</v>
      </c>
      <c r="I22" s="29">
        <f t="shared" si="7"/>
        <v>0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4"/>
        <v>4529267</v>
      </c>
      <c r="O22" s="41">
        <f t="shared" si="1"/>
        <v>90.9801940421429</v>
      </c>
      <c r="P22" s="9"/>
    </row>
    <row r="23" spans="1:16" ht="15">
      <c r="A23" s="12"/>
      <c r="B23" s="42">
        <v>572</v>
      </c>
      <c r="C23" s="19" t="s">
        <v>36</v>
      </c>
      <c r="D23" s="43">
        <v>4056298</v>
      </c>
      <c r="E23" s="43">
        <v>0</v>
      </c>
      <c r="F23" s="43">
        <v>0</v>
      </c>
      <c r="G23" s="43">
        <v>472969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4529267</v>
      </c>
      <c r="O23" s="44">
        <f t="shared" si="1"/>
        <v>90.9801940421429</v>
      </c>
      <c r="P23" s="9"/>
    </row>
    <row r="24" spans="1:16" ht="15.75">
      <c r="A24" s="26" t="s">
        <v>38</v>
      </c>
      <c r="B24" s="27"/>
      <c r="C24" s="28"/>
      <c r="D24" s="29">
        <f aca="true" t="shared" si="8" ref="D24:M24">SUM(D25:D25)</f>
        <v>1002975</v>
      </c>
      <c r="E24" s="29">
        <f t="shared" si="8"/>
        <v>610875</v>
      </c>
      <c r="F24" s="29">
        <f t="shared" si="8"/>
        <v>2390000</v>
      </c>
      <c r="G24" s="29">
        <f t="shared" si="8"/>
        <v>70091</v>
      </c>
      <c r="H24" s="29">
        <f t="shared" si="8"/>
        <v>0</v>
      </c>
      <c r="I24" s="29">
        <f t="shared" si="8"/>
        <v>1344529</v>
      </c>
      <c r="J24" s="29">
        <f t="shared" si="8"/>
        <v>0</v>
      </c>
      <c r="K24" s="29">
        <f t="shared" si="8"/>
        <v>0</v>
      </c>
      <c r="L24" s="29">
        <f t="shared" si="8"/>
        <v>0</v>
      </c>
      <c r="M24" s="29">
        <f t="shared" si="8"/>
        <v>0</v>
      </c>
      <c r="N24" s="29">
        <f t="shared" si="4"/>
        <v>5418470</v>
      </c>
      <c r="O24" s="41">
        <f t="shared" si="1"/>
        <v>108.8417732961051</v>
      </c>
      <c r="P24" s="9"/>
    </row>
    <row r="25" spans="1:16" ht="15.75" thickBot="1">
      <c r="A25" s="12"/>
      <c r="B25" s="42">
        <v>581</v>
      </c>
      <c r="C25" s="19" t="s">
        <v>37</v>
      </c>
      <c r="D25" s="43">
        <v>1002975</v>
      </c>
      <c r="E25" s="43">
        <v>610875</v>
      </c>
      <c r="F25" s="43">
        <v>2390000</v>
      </c>
      <c r="G25" s="43">
        <v>70091</v>
      </c>
      <c r="H25" s="43">
        <v>0</v>
      </c>
      <c r="I25" s="43">
        <v>1344529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5418470</v>
      </c>
      <c r="O25" s="44">
        <f t="shared" si="1"/>
        <v>108.8417732961051</v>
      </c>
      <c r="P25" s="9"/>
    </row>
    <row r="26" spans="1:119" ht="16.5" thickBot="1">
      <c r="A26" s="13" t="s">
        <v>10</v>
      </c>
      <c r="B26" s="21"/>
      <c r="C26" s="20"/>
      <c r="D26" s="14">
        <f>SUM(D5,D14,D17,D20,D22,D24)</f>
        <v>41044358</v>
      </c>
      <c r="E26" s="14">
        <f aca="true" t="shared" si="9" ref="E26:M26">SUM(E5,E14,E17,E20,E22,E24)</f>
        <v>2790045</v>
      </c>
      <c r="F26" s="14">
        <f t="shared" si="9"/>
        <v>5647404</v>
      </c>
      <c r="G26" s="14">
        <f t="shared" si="9"/>
        <v>13653512</v>
      </c>
      <c r="H26" s="14">
        <f t="shared" si="9"/>
        <v>0</v>
      </c>
      <c r="I26" s="14">
        <f t="shared" si="9"/>
        <v>25201838</v>
      </c>
      <c r="J26" s="14">
        <f t="shared" si="9"/>
        <v>0</v>
      </c>
      <c r="K26" s="14">
        <f t="shared" si="9"/>
        <v>1474651</v>
      </c>
      <c r="L26" s="14">
        <f t="shared" si="9"/>
        <v>0</v>
      </c>
      <c r="M26" s="14">
        <f t="shared" si="9"/>
        <v>0</v>
      </c>
      <c r="N26" s="14">
        <f t="shared" si="4"/>
        <v>89811808</v>
      </c>
      <c r="O26" s="35">
        <f t="shared" si="1"/>
        <v>1804.0658055962879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5" ht="15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5" ht="15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3" t="s">
        <v>51</v>
      </c>
      <c r="M28" s="93"/>
      <c r="N28" s="93"/>
      <c r="O28" s="39">
        <v>49783</v>
      </c>
    </row>
    <row r="29" spans="1:15" ht="15">
      <c r="A29" s="94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  <row r="30" spans="1:15" ht="15.75" customHeight="1" thickBot="1">
      <c r="A30" s="97" t="s">
        <v>45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9"/>
    </row>
  </sheetData>
  <sheetProtection/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63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SUM(D6:D13)</f>
        <v>12711990</v>
      </c>
      <c r="E5" s="24">
        <f t="shared" si="0"/>
        <v>270091</v>
      </c>
      <c r="F5" s="24">
        <f t="shared" si="0"/>
        <v>3802704</v>
      </c>
      <c r="G5" s="24">
        <f t="shared" si="0"/>
        <v>430508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1402488</v>
      </c>
      <c r="L5" s="24">
        <f t="shared" si="0"/>
        <v>0</v>
      </c>
      <c r="M5" s="24">
        <f t="shared" si="0"/>
        <v>0</v>
      </c>
      <c r="N5" s="25">
        <f>SUM(D5:M5)</f>
        <v>18617781</v>
      </c>
      <c r="O5" s="30">
        <f aca="true" t="shared" si="1" ref="O5:O26">(N5/O$28)</f>
        <v>374.4224318236666</v>
      </c>
      <c r="P5" s="6"/>
    </row>
    <row r="6" spans="1:16" ht="15">
      <c r="A6" s="12"/>
      <c r="B6" s="42">
        <v>511</v>
      </c>
      <c r="C6" s="19" t="s">
        <v>19</v>
      </c>
      <c r="D6" s="43">
        <v>258000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258000</v>
      </c>
      <c r="O6" s="44">
        <f t="shared" si="1"/>
        <v>5.188641299975867</v>
      </c>
      <c r="P6" s="9"/>
    </row>
    <row r="7" spans="1:16" ht="15">
      <c r="A7" s="12"/>
      <c r="B7" s="42">
        <v>512</v>
      </c>
      <c r="C7" s="19" t="s">
        <v>20</v>
      </c>
      <c r="D7" s="43">
        <v>1745036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3">SUM(D7:M7)</f>
        <v>1745036</v>
      </c>
      <c r="O7" s="44">
        <f t="shared" si="1"/>
        <v>35.094441316064675</v>
      </c>
      <c r="P7" s="9"/>
    </row>
    <row r="8" spans="1:16" ht="15">
      <c r="A8" s="12"/>
      <c r="B8" s="42">
        <v>513</v>
      </c>
      <c r="C8" s="19" t="s">
        <v>21</v>
      </c>
      <c r="D8" s="43">
        <v>3995335</v>
      </c>
      <c r="E8" s="43">
        <v>0</v>
      </c>
      <c r="F8" s="43">
        <v>0</v>
      </c>
      <c r="G8" s="43">
        <v>16440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4011775</v>
      </c>
      <c r="O8" s="44">
        <f t="shared" si="1"/>
        <v>80.6808583380259</v>
      </c>
      <c r="P8" s="9"/>
    </row>
    <row r="9" spans="1:16" ht="15">
      <c r="A9" s="12"/>
      <c r="B9" s="42">
        <v>514</v>
      </c>
      <c r="C9" s="19" t="s">
        <v>22</v>
      </c>
      <c r="D9" s="43">
        <v>345967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345967</v>
      </c>
      <c r="O9" s="44">
        <f t="shared" si="1"/>
        <v>6.95774676212694</v>
      </c>
      <c r="P9" s="9"/>
    </row>
    <row r="10" spans="1:16" ht="15">
      <c r="A10" s="12"/>
      <c r="B10" s="42">
        <v>515</v>
      </c>
      <c r="C10" s="19" t="s">
        <v>23</v>
      </c>
      <c r="D10" s="43">
        <v>1278730</v>
      </c>
      <c r="E10" s="43">
        <v>270091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1548821</v>
      </c>
      <c r="O10" s="44">
        <f t="shared" si="1"/>
        <v>31.148358941356285</v>
      </c>
      <c r="P10" s="9"/>
    </row>
    <row r="11" spans="1:16" ht="15">
      <c r="A11" s="12"/>
      <c r="B11" s="42">
        <v>517</v>
      </c>
      <c r="C11" s="19" t="s">
        <v>24</v>
      </c>
      <c r="D11" s="43">
        <v>0</v>
      </c>
      <c r="E11" s="43">
        <v>0</v>
      </c>
      <c r="F11" s="43">
        <v>3802704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3802704</v>
      </c>
      <c r="O11" s="44">
        <f t="shared" si="1"/>
        <v>76.4762287828815</v>
      </c>
      <c r="P11" s="9"/>
    </row>
    <row r="12" spans="1:16" ht="15">
      <c r="A12" s="12"/>
      <c r="B12" s="42">
        <v>518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1402488</v>
      </c>
      <c r="L12" s="43">
        <v>0</v>
      </c>
      <c r="M12" s="43">
        <v>0</v>
      </c>
      <c r="N12" s="43">
        <f t="shared" si="2"/>
        <v>1402488</v>
      </c>
      <c r="O12" s="44">
        <f t="shared" si="1"/>
        <v>28.20545410666881</v>
      </c>
      <c r="P12" s="9"/>
    </row>
    <row r="13" spans="1:16" ht="15">
      <c r="A13" s="12"/>
      <c r="B13" s="42">
        <v>519</v>
      </c>
      <c r="C13" s="19" t="s">
        <v>26</v>
      </c>
      <c r="D13" s="43">
        <v>5088922</v>
      </c>
      <c r="E13" s="43">
        <v>0</v>
      </c>
      <c r="F13" s="43">
        <v>0</v>
      </c>
      <c r="G13" s="43">
        <v>414068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2"/>
        <v>5502990</v>
      </c>
      <c r="O13" s="44">
        <f t="shared" si="1"/>
        <v>110.67070227656664</v>
      </c>
      <c r="P13" s="9"/>
    </row>
    <row r="14" spans="1:16" ht="15.75">
      <c r="A14" s="26" t="s">
        <v>27</v>
      </c>
      <c r="B14" s="27"/>
      <c r="C14" s="28"/>
      <c r="D14" s="29">
        <f aca="true" t="shared" si="3" ref="D14:M14">SUM(D15:D16)</f>
        <v>16522713</v>
      </c>
      <c r="E14" s="29">
        <f t="shared" si="3"/>
        <v>324999</v>
      </c>
      <c r="F14" s="29">
        <f t="shared" si="3"/>
        <v>0</v>
      </c>
      <c r="G14" s="29">
        <f t="shared" si="3"/>
        <v>0</v>
      </c>
      <c r="H14" s="29">
        <f t="shared" si="3"/>
        <v>0</v>
      </c>
      <c r="I14" s="29">
        <f t="shared" si="3"/>
        <v>4141495</v>
      </c>
      <c r="J14" s="29">
        <f t="shared" si="3"/>
        <v>0</v>
      </c>
      <c r="K14" s="29">
        <f t="shared" si="3"/>
        <v>0</v>
      </c>
      <c r="L14" s="29">
        <f t="shared" si="3"/>
        <v>0</v>
      </c>
      <c r="M14" s="29">
        <f t="shared" si="3"/>
        <v>0</v>
      </c>
      <c r="N14" s="40">
        <f aca="true" t="shared" si="4" ref="N14:N26">SUM(D14:M14)</f>
        <v>20989207</v>
      </c>
      <c r="O14" s="41">
        <f t="shared" si="1"/>
        <v>422.11421044163785</v>
      </c>
      <c r="P14" s="10"/>
    </row>
    <row r="15" spans="1:16" ht="15">
      <c r="A15" s="12"/>
      <c r="B15" s="42">
        <v>521</v>
      </c>
      <c r="C15" s="19" t="s">
        <v>28</v>
      </c>
      <c r="D15" s="43">
        <v>15976341</v>
      </c>
      <c r="E15" s="43">
        <v>324999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16301340</v>
      </c>
      <c r="O15" s="44">
        <f t="shared" si="1"/>
        <v>327.8364572439868</v>
      </c>
      <c r="P15" s="9"/>
    </row>
    <row r="16" spans="1:16" ht="15">
      <c r="A16" s="12"/>
      <c r="B16" s="42">
        <v>524</v>
      </c>
      <c r="C16" s="19" t="s">
        <v>29</v>
      </c>
      <c r="D16" s="43">
        <v>546372</v>
      </c>
      <c r="E16" s="43">
        <v>0</v>
      </c>
      <c r="F16" s="43">
        <v>0</v>
      </c>
      <c r="G16" s="43">
        <v>0</v>
      </c>
      <c r="H16" s="43">
        <v>0</v>
      </c>
      <c r="I16" s="43">
        <v>4141495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4687867</v>
      </c>
      <c r="O16" s="44">
        <f t="shared" si="1"/>
        <v>94.27775319765104</v>
      </c>
      <c r="P16" s="9"/>
    </row>
    <row r="17" spans="1:16" ht="15.75">
      <c r="A17" s="26" t="s">
        <v>30</v>
      </c>
      <c r="B17" s="27"/>
      <c r="C17" s="28"/>
      <c r="D17" s="29">
        <f aca="true" t="shared" si="5" ref="D17:M17">SUM(D18:D19)</f>
        <v>0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20777262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20777262</v>
      </c>
      <c r="O17" s="41">
        <f t="shared" si="1"/>
        <v>417.8517818357332</v>
      </c>
      <c r="P17" s="10"/>
    </row>
    <row r="18" spans="1:16" ht="15">
      <c r="A18" s="12"/>
      <c r="B18" s="42">
        <v>533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19133384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19133384</v>
      </c>
      <c r="O18" s="44">
        <f t="shared" si="1"/>
        <v>384.7917303515405</v>
      </c>
      <c r="P18" s="9"/>
    </row>
    <row r="19" spans="1:16" ht="15">
      <c r="A19" s="12"/>
      <c r="B19" s="42">
        <v>538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1643878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1643878</v>
      </c>
      <c r="O19" s="44">
        <f t="shared" si="1"/>
        <v>33.06005148419274</v>
      </c>
      <c r="P19" s="9"/>
    </row>
    <row r="20" spans="1:16" ht="15.75">
      <c r="A20" s="26" t="s">
        <v>33</v>
      </c>
      <c r="B20" s="27"/>
      <c r="C20" s="28"/>
      <c r="D20" s="29">
        <f aca="true" t="shared" si="6" ref="D20:M20">SUM(D21:D21)</f>
        <v>4382617</v>
      </c>
      <c r="E20" s="29">
        <f t="shared" si="6"/>
        <v>0</v>
      </c>
      <c r="F20" s="29">
        <f t="shared" si="6"/>
        <v>0</v>
      </c>
      <c r="G20" s="29">
        <f t="shared" si="6"/>
        <v>3476614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4"/>
        <v>7859231</v>
      </c>
      <c r="O20" s="41">
        <f t="shared" si="1"/>
        <v>158.05709516531252</v>
      </c>
      <c r="P20" s="10"/>
    </row>
    <row r="21" spans="1:16" ht="15">
      <c r="A21" s="12"/>
      <c r="B21" s="42">
        <v>541</v>
      </c>
      <c r="C21" s="19" t="s">
        <v>34</v>
      </c>
      <c r="D21" s="43">
        <v>4382617</v>
      </c>
      <c r="E21" s="43">
        <v>0</v>
      </c>
      <c r="F21" s="43">
        <v>0</v>
      </c>
      <c r="G21" s="43">
        <v>3476614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7859231</v>
      </c>
      <c r="O21" s="44">
        <f t="shared" si="1"/>
        <v>158.05709516531252</v>
      </c>
      <c r="P21" s="9"/>
    </row>
    <row r="22" spans="1:16" ht="15.75">
      <c r="A22" s="26" t="s">
        <v>35</v>
      </c>
      <c r="B22" s="27"/>
      <c r="C22" s="28"/>
      <c r="D22" s="29">
        <f aca="true" t="shared" si="7" ref="D22:M22">SUM(D23:D23)</f>
        <v>3862434</v>
      </c>
      <c r="E22" s="29">
        <f t="shared" si="7"/>
        <v>0</v>
      </c>
      <c r="F22" s="29">
        <f t="shared" si="7"/>
        <v>0</v>
      </c>
      <c r="G22" s="29">
        <f t="shared" si="7"/>
        <v>2260296</v>
      </c>
      <c r="H22" s="29">
        <f t="shared" si="7"/>
        <v>0</v>
      </c>
      <c r="I22" s="29">
        <f t="shared" si="7"/>
        <v>0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4"/>
        <v>6122730</v>
      </c>
      <c r="O22" s="41">
        <f t="shared" si="1"/>
        <v>123.13430134341566</v>
      </c>
      <c r="P22" s="9"/>
    </row>
    <row r="23" spans="1:16" ht="15">
      <c r="A23" s="12"/>
      <c r="B23" s="42">
        <v>572</v>
      </c>
      <c r="C23" s="19" t="s">
        <v>36</v>
      </c>
      <c r="D23" s="43">
        <v>3862434</v>
      </c>
      <c r="E23" s="43">
        <v>0</v>
      </c>
      <c r="F23" s="43">
        <v>0</v>
      </c>
      <c r="G23" s="43">
        <v>2260296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6122730</v>
      </c>
      <c r="O23" s="44">
        <f t="shared" si="1"/>
        <v>123.13430134341566</v>
      </c>
      <c r="P23" s="9"/>
    </row>
    <row r="24" spans="1:16" ht="15.75">
      <c r="A24" s="26" t="s">
        <v>38</v>
      </c>
      <c r="B24" s="27"/>
      <c r="C24" s="28"/>
      <c r="D24" s="29">
        <f aca="true" t="shared" si="8" ref="D24:M24">SUM(D25:D25)</f>
        <v>0</v>
      </c>
      <c r="E24" s="29">
        <f t="shared" si="8"/>
        <v>2190862</v>
      </c>
      <c r="F24" s="29">
        <f t="shared" si="8"/>
        <v>10346804</v>
      </c>
      <c r="G24" s="29">
        <f t="shared" si="8"/>
        <v>180403</v>
      </c>
      <c r="H24" s="29">
        <f t="shared" si="8"/>
        <v>0</v>
      </c>
      <c r="I24" s="29">
        <f t="shared" si="8"/>
        <v>1034594</v>
      </c>
      <c r="J24" s="29">
        <f t="shared" si="8"/>
        <v>0</v>
      </c>
      <c r="K24" s="29">
        <f t="shared" si="8"/>
        <v>0</v>
      </c>
      <c r="L24" s="29">
        <f t="shared" si="8"/>
        <v>0</v>
      </c>
      <c r="M24" s="29">
        <f t="shared" si="8"/>
        <v>0</v>
      </c>
      <c r="N24" s="29">
        <f t="shared" si="4"/>
        <v>13752663</v>
      </c>
      <c r="O24" s="41">
        <f t="shared" si="1"/>
        <v>276.57998149786823</v>
      </c>
      <c r="P24" s="9"/>
    </row>
    <row r="25" spans="1:16" ht="15.75" thickBot="1">
      <c r="A25" s="12"/>
      <c r="B25" s="42">
        <v>581</v>
      </c>
      <c r="C25" s="19" t="s">
        <v>37</v>
      </c>
      <c r="D25" s="43">
        <v>0</v>
      </c>
      <c r="E25" s="43">
        <v>2190862</v>
      </c>
      <c r="F25" s="43">
        <v>10346804</v>
      </c>
      <c r="G25" s="43">
        <v>180403</v>
      </c>
      <c r="H25" s="43">
        <v>0</v>
      </c>
      <c r="I25" s="43">
        <v>1034594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13752663</v>
      </c>
      <c r="O25" s="44">
        <f t="shared" si="1"/>
        <v>276.57998149786823</v>
      </c>
      <c r="P25" s="9"/>
    </row>
    <row r="26" spans="1:119" ht="16.5" thickBot="1">
      <c r="A26" s="13" t="s">
        <v>10</v>
      </c>
      <c r="B26" s="21"/>
      <c r="C26" s="20"/>
      <c r="D26" s="14">
        <f>SUM(D5,D14,D17,D20,D22,D24)</f>
        <v>37479754</v>
      </c>
      <c r="E26" s="14">
        <f aca="true" t="shared" si="9" ref="E26:M26">SUM(E5,E14,E17,E20,E22,E24)</f>
        <v>2785952</v>
      </c>
      <c r="F26" s="14">
        <f t="shared" si="9"/>
        <v>14149508</v>
      </c>
      <c r="G26" s="14">
        <f t="shared" si="9"/>
        <v>6347821</v>
      </c>
      <c r="H26" s="14">
        <f t="shared" si="9"/>
        <v>0</v>
      </c>
      <c r="I26" s="14">
        <f t="shared" si="9"/>
        <v>25953351</v>
      </c>
      <c r="J26" s="14">
        <f t="shared" si="9"/>
        <v>0</v>
      </c>
      <c r="K26" s="14">
        <f t="shared" si="9"/>
        <v>1402488</v>
      </c>
      <c r="L26" s="14">
        <f t="shared" si="9"/>
        <v>0</v>
      </c>
      <c r="M26" s="14">
        <f t="shared" si="9"/>
        <v>0</v>
      </c>
      <c r="N26" s="14">
        <f t="shared" si="4"/>
        <v>88118874</v>
      </c>
      <c r="O26" s="35">
        <f t="shared" si="1"/>
        <v>1772.159802107634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5" ht="15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5" ht="15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3" t="s">
        <v>64</v>
      </c>
      <c r="M28" s="93"/>
      <c r="N28" s="93"/>
      <c r="O28" s="39">
        <v>49724</v>
      </c>
    </row>
    <row r="29" spans="1:15" ht="15">
      <c r="A29" s="94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  <row r="30" spans="1:15" ht="15.75" customHeight="1" thickBot="1">
      <c r="A30" s="97" t="s">
        <v>45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9"/>
    </row>
  </sheetData>
  <sheetProtection/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75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SUM(D6:D13)</f>
        <v>15441690</v>
      </c>
      <c r="E5" s="24">
        <f t="shared" si="0"/>
        <v>1306930</v>
      </c>
      <c r="F5" s="24">
        <f t="shared" si="0"/>
        <v>3141439</v>
      </c>
      <c r="G5" s="24">
        <f t="shared" si="0"/>
        <v>16569716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3391241</v>
      </c>
      <c r="L5" s="24">
        <f t="shared" si="0"/>
        <v>0</v>
      </c>
      <c r="M5" s="24">
        <f t="shared" si="0"/>
        <v>0</v>
      </c>
      <c r="N5" s="25">
        <f>SUM(D5:M5)</f>
        <v>39851016</v>
      </c>
      <c r="O5" s="30">
        <f aca="true" t="shared" si="1" ref="O5:O26">(N5/O$28)</f>
        <v>630.6737988225613</v>
      </c>
      <c r="P5" s="6"/>
    </row>
    <row r="6" spans="1:16" ht="15">
      <c r="A6" s="12"/>
      <c r="B6" s="42">
        <v>511</v>
      </c>
      <c r="C6" s="19" t="s">
        <v>19</v>
      </c>
      <c r="D6" s="43">
        <v>274326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274326</v>
      </c>
      <c r="O6" s="44">
        <f t="shared" si="1"/>
        <v>4.341425587136798</v>
      </c>
      <c r="P6" s="9"/>
    </row>
    <row r="7" spans="1:16" ht="15">
      <c r="A7" s="12"/>
      <c r="B7" s="42">
        <v>512</v>
      </c>
      <c r="C7" s="19" t="s">
        <v>20</v>
      </c>
      <c r="D7" s="43">
        <v>2121910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3">SUM(D7:M7)</f>
        <v>2121910</v>
      </c>
      <c r="O7" s="44">
        <f t="shared" si="1"/>
        <v>33.580901436981705</v>
      </c>
      <c r="P7" s="9"/>
    </row>
    <row r="8" spans="1:16" ht="15">
      <c r="A8" s="12"/>
      <c r="B8" s="42">
        <v>513</v>
      </c>
      <c r="C8" s="19" t="s">
        <v>21</v>
      </c>
      <c r="D8" s="43">
        <v>4361444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4361444</v>
      </c>
      <c r="O8" s="44">
        <f t="shared" si="1"/>
        <v>69.02329556244857</v>
      </c>
      <c r="P8" s="9"/>
    </row>
    <row r="9" spans="1:16" ht="15">
      <c r="A9" s="12"/>
      <c r="B9" s="42">
        <v>514</v>
      </c>
      <c r="C9" s="19" t="s">
        <v>22</v>
      </c>
      <c r="D9" s="43">
        <v>387994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387994</v>
      </c>
      <c r="O9" s="44">
        <f t="shared" si="1"/>
        <v>6.140311451541432</v>
      </c>
      <c r="P9" s="9"/>
    </row>
    <row r="10" spans="1:16" ht="15">
      <c r="A10" s="12"/>
      <c r="B10" s="42">
        <v>515</v>
      </c>
      <c r="C10" s="19" t="s">
        <v>23</v>
      </c>
      <c r="D10" s="43">
        <v>1876062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1876062</v>
      </c>
      <c r="O10" s="44">
        <f t="shared" si="1"/>
        <v>29.690162689118186</v>
      </c>
      <c r="P10" s="9"/>
    </row>
    <row r="11" spans="1:16" ht="15">
      <c r="A11" s="12"/>
      <c r="B11" s="42">
        <v>517</v>
      </c>
      <c r="C11" s="19" t="s">
        <v>24</v>
      </c>
      <c r="D11" s="43">
        <v>0</v>
      </c>
      <c r="E11" s="43">
        <v>0</v>
      </c>
      <c r="F11" s="43">
        <v>3141439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3141439</v>
      </c>
      <c r="O11" s="44">
        <f t="shared" si="1"/>
        <v>49.715752991074254</v>
      </c>
      <c r="P11" s="9"/>
    </row>
    <row r="12" spans="1:16" ht="15">
      <c r="A12" s="12"/>
      <c r="B12" s="42">
        <v>518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3391241</v>
      </c>
      <c r="L12" s="43">
        <v>0</v>
      </c>
      <c r="M12" s="43">
        <v>0</v>
      </c>
      <c r="N12" s="43">
        <f t="shared" si="2"/>
        <v>3391241</v>
      </c>
      <c r="O12" s="44">
        <f t="shared" si="1"/>
        <v>53.66906691143888</v>
      </c>
      <c r="P12" s="9"/>
    </row>
    <row r="13" spans="1:16" ht="15">
      <c r="A13" s="12"/>
      <c r="B13" s="42">
        <v>519</v>
      </c>
      <c r="C13" s="19" t="s">
        <v>55</v>
      </c>
      <c r="D13" s="43">
        <v>6419954</v>
      </c>
      <c r="E13" s="43">
        <v>1306930</v>
      </c>
      <c r="F13" s="43">
        <v>0</v>
      </c>
      <c r="G13" s="43">
        <v>16569716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2"/>
        <v>24296600</v>
      </c>
      <c r="O13" s="44">
        <f t="shared" si="1"/>
        <v>384.5128821928214</v>
      </c>
      <c r="P13" s="9"/>
    </row>
    <row r="14" spans="1:16" ht="15.75">
      <c r="A14" s="26" t="s">
        <v>27</v>
      </c>
      <c r="B14" s="27"/>
      <c r="C14" s="28"/>
      <c r="D14" s="29">
        <f aca="true" t="shared" si="3" ref="D14:M14">SUM(D15:D16)</f>
        <v>23722381</v>
      </c>
      <c r="E14" s="29">
        <f t="shared" si="3"/>
        <v>119567</v>
      </c>
      <c r="F14" s="29">
        <f t="shared" si="3"/>
        <v>0</v>
      </c>
      <c r="G14" s="29">
        <f t="shared" si="3"/>
        <v>421240</v>
      </c>
      <c r="H14" s="29">
        <f t="shared" si="3"/>
        <v>0</v>
      </c>
      <c r="I14" s="29">
        <f t="shared" si="3"/>
        <v>4544896</v>
      </c>
      <c r="J14" s="29">
        <f t="shared" si="3"/>
        <v>0</v>
      </c>
      <c r="K14" s="29">
        <f t="shared" si="3"/>
        <v>0</v>
      </c>
      <c r="L14" s="29">
        <f t="shared" si="3"/>
        <v>0</v>
      </c>
      <c r="M14" s="29">
        <f t="shared" si="3"/>
        <v>0</v>
      </c>
      <c r="N14" s="40">
        <f aca="true" t="shared" si="4" ref="N14:N26">SUM(D14:M14)</f>
        <v>28808084</v>
      </c>
      <c r="O14" s="41">
        <f t="shared" si="1"/>
        <v>455.9106792428942</v>
      </c>
      <c r="P14" s="10"/>
    </row>
    <row r="15" spans="1:16" ht="15">
      <c r="A15" s="12"/>
      <c r="B15" s="42">
        <v>521</v>
      </c>
      <c r="C15" s="19" t="s">
        <v>28</v>
      </c>
      <c r="D15" s="43">
        <v>23189394</v>
      </c>
      <c r="E15" s="43">
        <v>119567</v>
      </c>
      <c r="F15" s="43">
        <v>0</v>
      </c>
      <c r="G15" s="43">
        <v>421240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23730201</v>
      </c>
      <c r="O15" s="44">
        <f t="shared" si="1"/>
        <v>375.54917072861934</v>
      </c>
      <c r="P15" s="9"/>
    </row>
    <row r="16" spans="1:16" ht="15">
      <c r="A16" s="12"/>
      <c r="B16" s="42">
        <v>524</v>
      </c>
      <c r="C16" s="19" t="s">
        <v>29</v>
      </c>
      <c r="D16" s="43">
        <v>532987</v>
      </c>
      <c r="E16" s="43">
        <v>0</v>
      </c>
      <c r="F16" s="43">
        <v>0</v>
      </c>
      <c r="G16" s="43">
        <v>0</v>
      </c>
      <c r="H16" s="43">
        <v>0</v>
      </c>
      <c r="I16" s="43">
        <v>4544896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5077883</v>
      </c>
      <c r="O16" s="44">
        <f t="shared" si="1"/>
        <v>80.36150851427486</v>
      </c>
      <c r="P16" s="9"/>
    </row>
    <row r="17" spans="1:16" ht="15.75">
      <c r="A17" s="26" t="s">
        <v>30</v>
      </c>
      <c r="B17" s="27"/>
      <c r="C17" s="28"/>
      <c r="D17" s="29">
        <f aca="true" t="shared" si="5" ref="D17:M17">SUM(D18:D19)</f>
        <v>0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26041840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26041840</v>
      </c>
      <c r="O17" s="41">
        <f t="shared" si="1"/>
        <v>412.1326834209027</v>
      </c>
      <c r="P17" s="10"/>
    </row>
    <row r="18" spans="1:16" ht="15">
      <c r="A18" s="12"/>
      <c r="B18" s="42">
        <v>533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23098153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23098153</v>
      </c>
      <c r="O18" s="44">
        <f t="shared" si="1"/>
        <v>365.5465119959486</v>
      </c>
      <c r="P18" s="9"/>
    </row>
    <row r="19" spans="1:16" ht="15">
      <c r="A19" s="12"/>
      <c r="B19" s="42">
        <v>538</v>
      </c>
      <c r="C19" s="19" t="s">
        <v>57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2943687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2943687</v>
      </c>
      <c r="O19" s="44">
        <f t="shared" si="1"/>
        <v>46.5861714249541</v>
      </c>
      <c r="P19" s="9"/>
    </row>
    <row r="20" spans="1:16" ht="15.75">
      <c r="A20" s="26" t="s">
        <v>33</v>
      </c>
      <c r="B20" s="27"/>
      <c r="C20" s="28"/>
      <c r="D20" s="29">
        <f aca="true" t="shared" si="6" ref="D20:M20">SUM(D21:D21)</f>
        <v>7318376</v>
      </c>
      <c r="E20" s="29">
        <f t="shared" si="6"/>
        <v>0</v>
      </c>
      <c r="F20" s="29">
        <f t="shared" si="6"/>
        <v>0</v>
      </c>
      <c r="G20" s="29">
        <f t="shared" si="6"/>
        <v>3140382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4"/>
        <v>10458758</v>
      </c>
      <c r="O20" s="41">
        <f t="shared" si="1"/>
        <v>165.5181047034247</v>
      </c>
      <c r="P20" s="10"/>
    </row>
    <row r="21" spans="1:16" ht="15">
      <c r="A21" s="12"/>
      <c r="B21" s="42">
        <v>541</v>
      </c>
      <c r="C21" s="19" t="s">
        <v>58</v>
      </c>
      <c r="D21" s="43">
        <v>7318376</v>
      </c>
      <c r="E21" s="43">
        <v>0</v>
      </c>
      <c r="F21" s="43">
        <v>0</v>
      </c>
      <c r="G21" s="43">
        <v>3140382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10458758</v>
      </c>
      <c r="O21" s="44">
        <f t="shared" si="1"/>
        <v>165.5181047034247</v>
      </c>
      <c r="P21" s="9"/>
    </row>
    <row r="22" spans="1:16" ht="15.75">
      <c r="A22" s="26" t="s">
        <v>35</v>
      </c>
      <c r="B22" s="27"/>
      <c r="C22" s="28"/>
      <c r="D22" s="29">
        <f aca="true" t="shared" si="7" ref="D22:M22">SUM(D23:D23)</f>
        <v>1925590</v>
      </c>
      <c r="E22" s="29">
        <f t="shared" si="7"/>
        <v>0</v>
      </c>
      <c r="F22" s="29">
        <f t="shared" si="7"/>
        <v>0</v>
      </c>
      <c r="G22" s="29">
        <f t="shared" si="7"/>
        <v>1077022</v>
      </c>
      <c r="H22" s="29">
        <f t="shared" si="7"/>
        <v>0</v>
      </c>
      <c r="I22" s="29">
        <f t="shared" si="7"/>
        <v>0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4"/>
        <v>3002612</v>
      </c>
      <c r="O22" s="41">
        <f t="shared" si="1"/>
        <v>47.518706083433564</v>
      </c>
      <c r="P22" s="9"/>
    </row>
    <row r="23" spans="1:16" ht="15">
      <c r="A23" s="12"/>
      <c r="B23" s="42">
        <v>572</v>
      </c>
      <c r="C23" s="19" t="s">
        <v>59</v>
      </c>
      <c r="D23" s="43">
        <v>1925590</v>
      </c>
      <c r="E23" s="43">
        <v>0</v>
      </c>
      <c r="F23" s="43">
        <v>0</v>
      </c>
      <c r="G23" s="43">
        <v>1077022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3002612</v>
      </c>
      <c r="O23" s="44">
        <f t="shared" si="1"/>
        <v>47.518706083433564</v>
      </c>
      <c r="P23" s="9"/>
    </row>
    <row r="24" spans="1:16" ht="15.75">
      <c r="A24" s="26" t="s">
        <v>60</v>
      </c>
      <c r="B24" s="27"/>
      <c r="C24" s="28"/>
      <c r="D24" s="29">
        <f aca="true" t="shared" si="8" ref="D24:M24">SUM(D25:D25)</f>
        <v>2187984</v>
      </c>
      <c r="E24" s="29">
        <f t="shared" si="8"/>
        <v>3715146</v>
      </c>
      <c r="F24" s="29">
        <f t="shared" si="8"/>
        <v>5245324</v>
      </c>
      <c r="G24" s="29">
        <f t="shared" si="8"/>
        <v>21250</v>
      </c>
      <c r="H24" s="29">
        <f t="shared" si="8"/>
        <v>0</v>
      </c>
      <c r="I24" s="29">
        <f t="shared" si="8"/>
        <v>10000</v>
      </c>
      <c r="J24" s="29">
        <f t="shared" si="8"/>
        <v>0</v>
      </c>
      <c r="K24" s="29">
        <f t="shared" si="8"/>
        <v>0</v>
      </c>
      <c r="L24" s="29">
        <f t="shared" si="8"/>
        <v>0</v>
      </c>
      <c r="M24" s="29">
        <f t="shared" si="8"/>
        <v>0</v>
      </c>
      <c r="N24" s="29">
        <f t="shared" si="4"/>
        <v>11179704</v>
      </c>
      <c r="O24" s="41">
        <f t="shared" si="1"/>
        <v>176.92764448946002</v>
      </c>
      <c r="P24" s="9"/>
    </row>
    <row r="25" spans="1:16" ht="15.75" thickBot="1">
      <c r="A25" s="12"/>
      <c r="B25" s="42">
        <v>581</v>
      </c>
      <c r="C25" s="19" t="s">
        <v>61</v>
      </c>
      <c r="D25" s="43">
        <v>2187984</v>
      </c>
      <c r="E25" s="43">
        <v>3715146</v>
      </c>
      <c r="F25" s="43">
        <v>5245324</v>
      </c>
      <c r="G25" s="43">
        <v>21250</v>
      </c>
      <c r="H25" s="43">
        <v>0</v>
      </c>
      <c r="I25" s="43">
        <v>10000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11179704</v>
      </c>
      <c r="O25" s="44">
        <f t="shared" si="1"/>
        <v>176.92764448946002</v>
      </c>
      <c r="P25" s="9"/>
    </row>
    <row r="26" spans="1:119" ht="16.5" thickBot="1">
      <c r="A26" s="13" t="s">
        <v>10</v>
      </c>
      <c r="B26" s="21"/>
      <c r="C26" s="20"/>
      <c r="D26" s="14">
        <f>SUM(D5,D14,D17,D20,D22,D24)</f>
        <v>50596021</v>
      </c>
      <c r="E26" s="14">
        <f aca="true" t="shared" si="9" ref="E26:M26">SUM(E5,E14,E17,E20,E22,E24)</f>
        <v>5141643</v>
      </c>
      <c r="F26" s="14">
        <f t="shared" si="9"/>
        <v>8386763</v>
      </c>
      <c r="G26" s="14">
        <f t="shared" si="9"/>
        <v>21229610</v>
      </c>
      <c r="H26" s="14">
        <f t="shared" si="9"/>
        <v>0</v>
      </c>
      <c r="I26" s="14">
        <f t="shared" si="9"/>
        <v>30596736</v>
      </c>
      <c r="J26" s="14">
        <f t="shared" si="9"/>
        <v>0</v>
      </c>
      <c r="K26" s="14">
        <f t="shared" si="9"/>
        <v>3391241</v>
      </c>
      <c r="L26" s="14">
        <f t="shared" si="9"/>
        <v>0</v>
      </c>
      <c r="M26" s="14">
        <f t="shared" si="9"/>
        <v>0</v>
      </c>
      <c r="N26" s="14">
        <f t="shared" si="4"/>
        <v>119342014</v>
      </c>
      <c r="O26" s="35">
        <f t="shared" si="1"/>
        <v>1888.6816167626764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5" ht="15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5" ht="15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3" t="s">
        <v>76</v>
      </c>
      <c r="M28" s="93"/>
      <c r="N28" s="93"/>
      <c r="O28" s="39">
        <v>63188</v>
      </c>
    </row>
    <row r="29" spans="1:15" ht="15">
      <c r="A29" s="94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  <row r="30" spans="1:15" ht="15.75" customHeight="1" thickBot="1">
      <c r="A30" s="97" t="s">
        <v>45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9"/>
    </row>
  </sheetData>
  <sheetProtection/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73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SUM(D6:D13)</f>
        <v>15591434</v>
      </c>
      <c r="E5" s="24">
        <f t="shared" si="0"/>
        <v>0</v>
      </c>
      <c r="F5" s="24">
        <f t="shared" si="0"/>
        <v>3144631</v>
      </c>
      <c r="G5" s="24">
        <f t="shared" si="0"/>
        <v>2113543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3540331</v>
      </c>
      <c r="L5" s="24">
        <f t="shared" si="0"/>
        <v>0</v>
      </c>
      <c r="M5" s="24">
        <f t="shared" si="0"/>
        <v>1639799</v>
      </c>
      <c r="N5" s="25">
        <f>SUM(D5:M5)</f>
        <v>26029738</v>
      </c>
      <c r="O5" s="30">
        <f aca="true" t="shared" si="1" ref="O5:O26">(N5/O$28)</f>
        <v>416.49579979839035</v>
      </c>
      <c r="P5" s="6"/>
    </row>
    <row r="6" spans="1:16" ht="15">
      <c r="A6" s="12"/>
      <c r="B6" s="42">
        <v>511</v>
      </c>
      <c r="C6" s="19" t="s">
        <v>19</v>
      </c>
      <c r="D6" s="43">
        <v>253936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253936</v>
      </c>
      <c r="O6" s="44">
        <f t="shared" si="1"/>
        <v>4.063171032209546</v>
      </c>
      <c r="P6" s="9"/>
    </row>
    <row r="7" spans="1:16" ht="15">
      <c r="A7" s="12"/>
      <c r="B7" s="42">
        <v>512</v>
      </c>
      <c r="C7" s="19" t="s">
        <v>20</v>
      </c>
      <c r="D7" s="43">
        <v>2292528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3">SUM(D7:M7)</f>
        <v>2292528</v>
      </c>
      <c r="O7" s="44">
        <f t="shared" si="1"/>
        <v>36.68220874601981</v>
      </c>
      <c r="P7" s="9"/>
    </row>
    <row r="8" spans="1:16" ht="15">
      <c r="A8" s="12"/>
      <c r="B8" s="42">
        <v>513</v>
      </c>
      <c r="C8" s="19" t="s">
        <v>21</v>
      </c>
      <c r="D8" s="43">
        <v>4335024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4335024</v>
      </c>
      <c r="O8" s="44">
        <f t="shared" si="1"/>
        <v>69.363713458246</v>
      </c>
      <c r="P8" s="9"/>
    </row>
    <row r="9" spans="1:16" ht="15">
      <c r="A9" s="12"/>
      <c r="B9" s="42">
        <v>514</v>
      </c>
      <c r="C9" s="19" t="s">
        <v>22</v>
      </c>
      <c r="D9" s="43">
        <v>309273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309273</v>
      </c>
      <c r="O9" s="44">
        <f t="shared" si="1"/>
        <v>4.948605533065587</v>
      </c>
      <c r="P9" s="9"/>
    </row>
    <row r="10" spans="1:16" ht="15">
      <c r="A10" s="12"/>
      <c r="B10" s="42">
        <v>515</v>
      </c>
      <c r="C10" s="19" t="s">
        <v>23</v>
      </c>
      <c r="D10" s="43">
        <v>1930601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1930601</v>
      </c>
      <c r="O10" s="44">
        <f t="shared" si="1"/>
        <v>30.891098772741092</v>
      </c>
      <c r="P10" s="9"/>
    </row>
    <row r="11" spans="1:16" ht="15">
      <c r="A11" s="12"/>
      <c r="B11" s="42">
        <v>517</v>
      </c>
      <c r="C11" s="19" t="s">
        <v>24</v>
      </c>
      <c r="D11" s="43">
        <v>0</v>
      </c>
      <c r="E11" s="43">
        <v>0</v>
      </c>
      <c r="F11" s="43">
        <v>3144631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3144631</v>
      </c>
      <c r="O11" s="44">
        <f t="shared" si="1"/>
        <v>50.31651119253724</v>
      </c>
      <c r="P11" s="9"/>
    </row>
    <row r="12" spans="1:16" ht="15">
      <c r="A12" s="12"/>
      <c r="B12" s="42">
        <v>518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3540331</v>
      </c>
      <c r="L12" s="43">
        <v>0</v>
      </c>
      <c r="M12" s="43">
        <v>0</v>
      </c>
      <c r="N12" s="43">
        <f t="shared" si="2"/>
        <v>3540331</v>
      </c>
      <c r="O12" s="44">
        <f t="shared" si="1"/>
        <v>56.648015104725026</v>
      </c>
      <c r="P12" s="9"/>
    </row>
    <row r="13" spans="1:16" ht="15">
      <c r="A13" s="12"/>
      <c r="B13" s="42">
        <v>519</v>
      </c>
      <c r="C13" s="19" t="s">
        <v>55</v>
      </c>
      <c r="D13" s="43">
        <v>6470072</v>
      </c>
      <c r="E13" s="43">
        <v>0</v>
      </c>
      <c r="F13" s="43">
        <v>0</v>
      </c>
      <c r="G13" s="43">
        <v>2113543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1639799</v>
      </c>
      <c r="N13" s="43">
        <f t="shared" si="2"/>
        <v>10223414</v>
      </c>
      <c r="O13" s="44">
        <f t="shared" si="1"/>
        <v>163.58247595884603</v>
      </c>
      <c r="P13" s="9"/>
    </row>
    <row r="14" spans="1:16" ht="15.75">
      <c r="A14" s="26" t="s">
        <v>27</v>
      </c>
      <c r="B14" s="27"/>
      <c r="C14" s="28"/>
      <c r="D14" s="29">
        <f aca="true" t="shared" si="3" ref="D14:M14">SUM(D15:D16)</f>
        <v>22585011</v>
      </c>
      <c r="E14" s="29">
        <f t="shared" si="3"/>
        <v>25131</v>
      </c>
      <c r="F14" s="29">
        <f t="shared" si="3"/>
        <v>0</v>
      </c>
      <c r="G14" s="29">
        <f t="shared" si="3"/>
        <v>0</v>
      </c>
      <c r="H14" s="29">
        <f t="shared" si="3"/>
        <v>0</v>
      </c>
      <c r="I14" s="29">
        <f t="shared" si="3"/>
        <v>4108850</v>
      </c>
      <c r="J14" s="29">
        <f t="shared" si="3"/>
        <v>0</v>
      </c>
      <c r="K14" s="29">
        <f t="shared" si="3"/>
        <v>0</v>
      </c>
      <c r="L14" s="29">
        <f t="shared" si="3"/>
        <v>0</v>
      </c>
      <c r="M14" s="29">
        <f t="shared" si="3"/>
        <v>0</v>
      </c>
      <c r="N14" s="40">
        <f aca="true" t="shared" si="4" ref="N14:N26">SUM(D14:M14)</f>
        <v>26718992</v>
      </c>
      <c r="O14" s="41">
        <f t="shared" si="1"/>
        <v>427.5243931708722</v>
      </c>
      <c r="P14" s="10"/>
    </row>
    <row r="15" spans="1:16" ht="15">
      <c r="A15" s="12"/>
      <c r="B15" s="42">
        <v>521</v>
      </c>
      <c r="C15" s="19" t="s">
        <v>28</v>
      </c>
      <c r="D15" s="43">
        <v>22105546</v>
      </c>
      <c r="E15" s="43">
        <v>25131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22130677</v>
      </c>
      <c r="O15" s="44">
        <f t="shared" si="1"/>
        <v>354.1078291758004</v>
      </c>
      <c r="P15" s="9"/>
    </row>
    <row r="16" spans="1:16" ht="15">
      <c r="A16" s="12"/>
      <c r="B16" s="42">
        <v>524</v>
      </c>
      <c r="C16" s="19" t="s">
        <v>29</v>
      </c>
      <c r="D16" s="43">
        <v>479465</v>
      </c>
      <c r="E16" s="43">
        <v>0</v>
      </c>
      <c r="F16" s="43">
        <v>0</v>
      </c>
      <c r="G16" s="43">
        <v>0</v>
      </c>
      <c r="H16" s="43">
        <v>0</v>
      </c>
      <c r="I16" s="43">
        <v>4108850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4588315</v>
      </c>
      <c r="O16" s="44">
        <f t="shared" si="1"/>
        <v>73.41656399507177</v>
      </c>
      <c r="P16" s="9"/>
    </row>
    <row r="17" spans="1:16" ht="15.75">
      <c r="A17" s="26" t="s">
        <v>30</v>
      </c>
      <c r="B17" s="27"/>
      <c r="C17" s="28"/>
      <c r="D17" s="29">
        <f aca="true" t="shared" si="5" ref="D17:M17">SUM(D18:D19)</f>
        <v>0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25442868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25442868</v>
      </c>
      <c r="O17" s="41">
        <f t="shared" si="1"/>
        <v>407.10542906059493</v>
      </c>
      <c r="P17" s="10"/>
    </row>
    <row r="18" spans="1:16" ht="15">
      <c r="A18" s="12"/>
      <c r="B18" s="42">
        <v>533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22595973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22595973</v>
      </c>
      <c r="O18" s="44">
        <f t="shared" si="1"/>
        <v>361.55292254028194</v>
      </c>
      <c r="P18" s="9"/>
    </row>
    <row r="19" spans="1:16" ht="15">
      <c r="A19" s="12"/>
      <c r="B19" s="42">
        <v>538</v>
      </c>
      <c r="C19" s="19" t="s">
        <v>57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2846895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2846895</v>
      </c>
      <c r="O19" s="44">
        <f t="shared" si="1"/>
        <v>45.552506520312974</v>
      </c>
      <c r="P19" s="9"/>
    </row>
    <row r="20" spans="1:16" ht="15.75">
      <c r="A20" s="26" t="s">
        <v>33</v>
      </c>
      <c r="B20" s="27"/>
      <c r="C20" s="28"/>
      <c r="D20" s="29">
        <f aca="true" t="shared" si="6" ref="D20:M20">SUM(D21:D21)</f>
        <v>7418879</v>
      </c>
      <c r="E20" s="29">
        <f t="shared" si="6"/>
        <v>0</v>
      </c>
      <c r="F20" s="29">
        <f t="shared" si="6"/>
        <v>0</v>
      </c>
      <c r="G20" s="29">
        <f t="shared" si="6"/>
        <v>2839769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4"/>
        <v>10258648</v>
      </c>
      <c r="O20" s="41">
        <f t="shared" si="1"/>
        <v>164.14624701985696</v>
      </c>
      <c r="P20" s="10"/>
    </row>
    <row r="21" spans="1:16" ht="15">
      <c r="A21" s="12"/>
      <c r="B21" s="42">
        <v>541</v>
      </c>
      <c r="C21" s="19" t="s">
        <v>58</v>
      </c>
      <c r="D21" s="43">
        <v>7418879</v>
      </c>
      <c r="E21" s="43">
        <v>0</v>
      </c>
      <c r="F21" s="43">
        <v>0</v>
      </c>
      <c r="G21" s="43">
        <v>2839769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10258648</v>
      </c>
      <c r="O21" s="44">
        <f t="shared" si="1"/>
        <v>164.14624701985696</v>
      </c>
      <c r="P21" s="9"/>
    </row>
    <row r="22" spans="1:16" ht="15.75">
      <c r="A22" s="26" t="s">
        <v>35</v>
      </c>
      <c r="B22" s="27"/>
      <c r="C22" s="28"/>
      <c r="D22" s="29">
        <f aca="true" t="shared" si="7" ref="D22:M22">SUM(D23:D23)</f>
        <v>2497551</v>
      </c>
      <c r="E22" s="29">
        <f t="shared" si="7"/>
        <v>0</v>
      </c>
      <c r="F22" s="29">
        <f t="shared" si="7"/>
        <v>0</v>
      </c>
      <c r="G22" s="29">
        <f t="shared" si="7"/>
        <v>3076308</v>
      </c>
      <c r="H22" s="29">
        <f t="shared" si="7"/>
        <v>0</v>
      </c>
      <c r="I22" s="29">
        <f t="shared" si="7"/>
        <v>0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4"/>
        <v>5573859</v>
      </c>
      <c r="O22" s="41">
        <f t="shared" si="1"/>
        <v>89.1860249291966</v>
      </c>
      <c r="P22" s="9"/>
    </row>
    <row r="23" spans="1:16" ht="15">
      <c r="A23" s="12"/>
      <c r="B23" s="42">
        <v>572</v>
      </c>
      <c r="C23" s="19" t="s">
        <v>59</v>
      </c>
      <c r="D23" s="43">
        <v>2497551</v>
      </c>
      <c r="E23" s="43">
        <v>0</v>
      </c>
      <c r="F23" s="43">
        <v>0</v>
      </c>
      <c r="G23" s="43">
        <v>3076308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5573859</v>
      </c>
      <c r="O23" s="44">
        <f t="shared" si="1"/>
        <v>89.1860249291966</v>
      </c>
      <c r="P23" s="9"/>
    </row>
    <row r="24" spans="1:16" ht="15.75">
      <c r="A24" s="26" t="s">
        <v>60</v>
      </c>
      <c r="B24" s="27"/>
      <c r="C24" s="28"/>
      <c r="D24" s="29">
        <f aca="true" t="shared" si="8" ref="D24:M24">SUM(D25:D25)</f>
        <v>719492</v>
      </c>
      <c r="E24" s="29">
        <f t="shared" si="8"/>
        <v>9707760</v>
      </c>
      <c r="F24" s="29">
        <f t="shared" si="8"/>
        <v>3982708</v>
      </c>
      <c r="G24" s="29">
        <f t="shared" si="8"/>
        <v>5357</v>
      </c>
      <c r="H24" s="29">
        <f t="shared" si="8"/>
        <v>0</v>
      </c>
      <c r="I24" s="29">
        <f t="shared" si="8"/>
        <v>5239896</v>
      </c>
      <c r="J24" s="29">
        <f t="shared" si="8"/>
        <v>0</v>
      </c>
      <c r="K24" s="29">
        <f t="shared" si="8"/>
        <v>0</v>
      </c>
      <c r="L24" s="29">
        <f t="shared" si="8"/>
        <v>0</v>
      </c>
      <c r="M24" s="29">
        <f t="shared" si="8"/>
        <v>500000</v>
      </c>
      <c r="N24" s="29">
        <f t="shared" si="4"/>
        <v>20155213</v>
      </c>
      <c r="O24" s="41">
        <f t="shared" si="1"/>
        <v>322.49888794662144</v>
      </c>
      <c r="P24" s="9"/>
    </row>
    <row r="25" spans="1:16" ht="15.75" thickBot="1">
      <c r="A25" s="12"/>
      <c r="B25" s="42">
        <v>581</v>
      </c>
      <c r="C25" s="19" t="s">
        <v>61</v>
      </c>
      <c r="D25" s="43">
        <v>719492</v>
      </c>
      <c r="E25" s="43">
        <v>9707760</v>
      </c>
      <c r="F25" s="43">
        <v>3982708</v>
      </c>
      <c r="G25" s="43">
        <v>5357</v>
      </c>
      <c r="H25" s="43">
        <v>0</v>
      </c>
      <c r="I25" s="43">
        <v>5239896</v>
      </c>
      <c r="J25" s="43">
        <v>0</v>
      </c>
      <c r="K25" s="43">
        <v>0</v>
      </c>
      <c r="L25" s="43">
        <v>0</v>
      </c>
      <c r="M25" s="43">
        <v>500000</v>
      </c>
      <c r="N25" s="43">
        <f t="shared" si="4"/>
        <v>20155213</v>
      </c>
      <c r="O25" s="44">
        <f t="shared" si="1"/>
        <v>322.49888794662144</v>
      </c>
      <c r="P25" s="9"/>
    </row>
    <row r="26" spans="1:119" ht="16.5" thickBot="1">
      <c r="A26" s="13" t="s">
        <v>10</v>
      </c>
      <c r="B26" s="21"/>
      <c r="C26" s="20"/>
      <c r="D26" s="14">
        <f>SUM(D5,D14,D17,D20,D22,D24)</f>
        <v>48812367</v>
      </c>
      <c r="E26" s="14">
        <f aca="true" t="shared" si="9" ref="E26:M26">SUM(E5,E14,E17,E20,E22,E24)</f>
        <v>9732891</v>
      </c>
      <c r="F26" s="14">
        <f t="shared" si="9"/>
        <v>7127339</v>
      </c>
      <c r="G26" s="14">
        <f t="shared" si="9"/>
        <v>8034977</v>
      </c>
      <c r="H26" s="14">
        <f t="shared" si="9"/>
        <v>0</v>
      </c>
      <c r="I26" s="14">
        <f t="shared" si="9"/>
        <v>34791614</v>
      </c>
      <c r="J26" s="14">
        <f t="shared" si="9"/>
        <v>0</v>
      </c>
      <c r="K26" s="14">
        <f t="shared" si="9"/>
        <v>3540331</v>
      </c>
      <c r="L26" s="14">
        <f t="shared" si="9"/>
        <v>0</v>
      </c>
      <c r="M26" s="14">
        <f t="shared" si="9"/>
        <v>2139799</v>
      </c>
      <c r="N26" s="14">
        <f t="shared" si="4"/>
        <v>114179318</v>
      </c>
      <c r="O26" s="35">
        <f t="shared" si="1"/>
        <v>1826.9567819255324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5" ht="15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5" ht="15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3" t="s">
        <v>74</v>
      </c>
      <c r="M28" s="93"/>
      <c r="N28" s="93"/>
      <c r="O28" s="39">
        <v>62497</v>
      </c>
    </row>
    <row r="29" spans="1:15" ht="15">
      <c r="A29" s="94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  <row r="30" spans="1:15" ht="15.75" customHeight="1" thickBot="1">
      <c r="A30" s="97" t="s">
        <v>45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9"/>
    </row>
  </sheetData>
  <sheetProtection/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71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SUM(D6:D13)</f>
        <v>15924444</v>
      </c>
      <c r="E5" s="24">
        <f t="shared" si="0"/>
        <v>2000</v>
      </c>
      <c r="F5" s="24">
        <f t="shared" si="0"/>
        <v>3134840</v>
      </c>
      <c r="G5" s="24">
        <f t="shared" si="0"/>
        <v>941693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3638833</v>
      </c>
      <c r="L5" s="24">
        <f t="shared" si="0"/>
        <v>0</v>
      </c>
      <c r="M5" s="24">
        <f t="shared" si="0"/>
        <v>1010184</v>
      </c>
      <c r="N5" s="25">
        <f>SUM(D5:M5)</f>
        <v>24651994</v>
      </c>
      <c r="O5" s="30">
        <f aca="true" t="shared" si="1" ref="O5:O26">(N5/O$28)</f>
        <v>396.9725281803543</v>
      </c>
      <c r="P5" s="6"/>
    </row>
    <row r="6" spans="1:16" ht="15">
      <c r="A6" s="12"/>
      <c r="B6" s="42">
        <v>511</v>
      </c>
      <c r="C6" s="19" t="s">
        <v>19</v>
      </c>
      <c r="D6" s="43">
        <v>271064</v>
      </c>
      <c r="E6" s="43">
        <v>2000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273064</v>
      </c>
      <c r="O6" s="44">
        <f t="shared" si="1"/>
        <v>4.397165861513687</v>
      </c>
      <c r="P6" s="9"/>
    </row>
    <row r="7" spans="1:16" ht="15">
      <c r="A7" s="12"/>
      <c r="B7" s="42">
        <v>512</v>
      </c>
      <c r="C7" s="19" t="s">
        <v>20</v>
      </c>
      <c r="D7" s="43">
        <v>2207939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3">SUM(D7:M7)</f>
        <v>2207939</v>
      </c>
      <c r="O7" s="44">
        <f t="shared" si="1"/>
        <v>35.5545732689211</v>
      </c>
      <c r="P7" s="9"/>
    </row>
    <row r="8" spans="1:16" ht="15">
      <c r="A8" s="12"/>
      <c r="B8" s="42">
        <v>513</v>
      </c>
      <c r="C8" s="19" t="s">
        <v>21</v>
      </c>
      <c r="D8" s="43">
        <v>4284598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4284598</v>
      </c>
      <c r="O8" s="44">
        <f t="shared" si="1"/>
        <v>68.99513687600644</v>
      </c>
      <c r="P8" s="9"/>
    </row>
    <row r="9" spans="1:16" ht="15">
      <c r="A9" s="12"/>
      <c r="B9" s="42">
        <v>514</v>
      </c>
      <c r="C9" s="19" t="s">
        <v>22</v>
      </c>
      <c r="D9" s="43">
        <v>288676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288676</v>
      </c>
      <c r="O9" s="44">
        <f t="shared" si="1"/>
        <v>4.6485668276972625</v>
      </c>
      <c r="P9" s="9"/>
    </row>
    <row r="10" spans="1:16" ht="15">
      <c r="A10" s="12"/>
      <c r="B10" s="42">
        <v>515</v>
      </c>
      <c r="C10" s="19" t="s">
        <v>23</v>
      </c>
      <c r="D10" s="43">
        <v>1775565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1775565</v>
      </c>
      <c r="O10" s="44">
        <f t="shared" si="1"/>
        <v>28.592028985507245</v>
      </c>
      <c r="P10" s="9"/>
    </row>
    <row r="11" spans="1:16" ht="15">
      <c r="A11" s="12"/>
      <c r="B11" s="42">
        <v>517</v>
      </c>
      <c r="C11" s="19" t="s">
        <v>24</v>
      </c>
      <c r="D11" s="43">
        <v>0</v>
      </c>
      <c r="E11" s="43">
        <v>0</v>
      </c>
      <c r="F11" s="43">
        <v>3134840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3134840</v>
      </c>
      <c r="O11" s="44">
        <f t="shared" si="1"/>
        <v>50.4805152979066</v>
      </c>
      <c r="P11" s="9"/>
    </row>
    <row r="12" spans="1:16" ht="15">
      <c r="A12" s="12"/>
      <c r="B12" s="42">
        <v>518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3638833</v>
      </c>
      <c r="L12" s="43">
        <v>0</v>
      </c>
      <c r="M12" s="43">
        <v>0</v>
      </c>
      <c r="N12" s="43">
        <f t="shared" si="2"/>
        <v>3638833</v>
      </c>
      <c r="O12" s="44">
        <f t="shared" si="1"/>
        <v>58.59634460547504</v>
      </c>
      <c r="P12" s="9"/>
    </row>
    <row r="13" spans="1:16" ht="15">
      <c r="A13" s="12"/>
      <c r="B13" s="42">
        <v>519</v>
      </c>
      <c r="C13" s="19" t="s">
        <v>55</v>
      </c>
      <c r="D13" s="43">
        <v>7096602</v>
      </c>
      <c r="E13" s="43">
        <v>0</v>
      </c>
      <c r="F13" s="43">
        <v>0</v>
      </c>
      <c r="G13" s="43">
        <v>941693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1010184</v>
      </c>
      <c r="N13" s="43">
        <f t="shared" si="2"/>
        <v>9048479</v>
      </c>
      <c r="O13" s="44">
        <f t="shared" si="1"/>
        <v>145.7081964573269</v>
      </c>
      <c r="P13" s="9"/>
    </row>
    <row r="14" spans="1:16" ht="15.75">
      <c r="A14" s="26" t="s">
        <v>27</v>
      </c>
      <c r="B14" s="27"/>
      <c r="C14" s="28"/>
      <c r="D14" s="29">
        <f aca="true" t="shared" si="3" ref="D14:M14">SUM(D15:D16)</f>
        <v>22481658</v>
      </c>
      <c r="E14" s="29">
        <f t="shared" si="3"/>
        <v>142349</v>
      </c>
      <c r="F14" s="29">
        <f t="shared" si="3"/>
        <v>0</v>
      </c>
      <c r="G14" s="29">
        <f t="shared" si="3"/>
        <v>0</v>
      </c>
      <c r="H14" s="29">
        <f t="shared" si="3"/>
        <v>0</v>
      </c>
      <c r="I14" s="29">
        <f t="shared" si="3"/>
        <v>3751616</v>
      </c>
      <c r="J14" s="29">
        <f t="shared" si="3"/>
        <v>0</v>
      </c>
      <c r="K14" s="29">
        <f t="shared" si="3"/>
        <v>0</v>
      </c>
      <c r="L14" s="29">
        <f t="shared" si="3"/>
        <v>0</v>
      </c>
      <c r="M14" s="29">
        <f t="shared" si="3"/>
        <v>0</v>
      </c>
      <c r="N14" s="40">
        <f aca="true" t="shared" si="4" ref="N14:N26">SUM(D14:M14)</f>
        <v>26375623</v>
      </c>
      <c r="O14" s="41">
        <f t="shared" si="1"/>
        <v>424.72822866344603</v>
      </c>
      <c r="P14" s="10"/>
    </row>
    <row r="15" spans="1:16" ht="15">
      <c r="A15" s="12"/>
      <c r="B15" s="42">
        <v>521</v>
      </c>
      <c r="C15" s="19" t="s">
        <v>28</v>
      </c>
      <c r="D15" s="43">
        <v>21794113</v>
      </c>
      <c r="E15" s="43">
        <v>142349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21936462</v>
      </c>
      <c r="O15" s="44">
        <f t="shared" si="1"/>
        <v>353.244154589372</v>
      </c>
      <c r="P15" s="9"/>
    </row>
    <row r="16" spans="1:16" ht="15">
      <c r="A16" s="12"/>
      <c r="B16" s="42">
        <v>524</v>
      </c>
      <c r="C16" s="19" t="s">
        <v>29</v>
      </c>
      <c r="D16" s="43">
        <v>687545</v>
      </c>
      <c r="E16" s="43">
        <v>0</v>
      </c>
      <c r="F16" s="43">
        <v>0</v>
      </c>
      <c r="G16" s="43">
        <v>0</v>
      </c>
      <c r="H16" s="43">
        <v>0</v>
      </c>
      <c r="I16" s="43">
        <v>3751616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4439161</v>
      </c>
      <c r="O16" s="44">
        <f t="shared" si="1"/>
        <v>71.48407407407407</v>
      </c>
      <c r="P16" s="9"/>
    </row>
    <row r="17" spans="1:16" ht="15.75">
      <c r="A17" s="26" t="s">
        <v>30</v>
      </c>
      <c r="B17" s="27"/>
      <c r="C17" s="28"/>
      <c r="D17" s="29">
        <f aca="true" t="shared" si="5" ref="D17:M17">SUM(D18:D19)</f>
        <v>0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24417515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24417515</v>
      </c>
      <c r="O17" s="41">
        <f t="shared" si="1"/>
        <v>393.1966988727858</v>
      </c>
      <c r="P17" s="10"/>
    </row>
    <row r="18" spans="1:16" ht="15">
      <c r="A18" s="12"/>
      <c r="B18" s="42">
        <v>533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22046865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22046865</v>
      </c>
      <c r="O18" s="44">
        <f t="shared" si="1"/>
        <v>355.0219806763285</v>
      </c>
      <c r="P18" s="9"/>
    </row>
    <row r="19" spans="1:16" ht="15">
      <c r="A19" s="12"/>
      <c r="B19" s="42">
        <v>538</v>
      </c>
      <c r="C19" s="19" t="s">
        <v>57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2370650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2370650</v>
      </c>
      <c r="O19" s="44">
        <f t="shared" si="1"/>
        <v>38.17471819645733</v>
      </c>
      <c r="P19" s="9"/>
    </row>
    <row r="20" spans="1:16" ht="15.75">
      <c r="A20" s="26" t="s">
        <v>33</v>
      </c>
      <c r="B20" s="27"/>
      <c r="C20" s="28"/>
      <c r="D20" s="29">
        <f aca="true" t="shared" si="6" ref="D20:M20">SUM(D21:D21)</f>
        <v>7459110</v>
      </c>
      <c r="E20" s="29">
        <f t="shared" si="6"/>
        <v>0</v>
      </c>
      <c r="F20" s="29">
        <f t="shared" si="6"/>
        <v>0</v>
      </c>
      <c r="G20" s="29">
        <f t="shared" si="6"/>
        <v>1242830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4"/>
        <v>8701940</v>
      </c>
      <c r="O20" s="41">
        <f t="shared" si="1"/>
        <v>140.1278582930757</v>
      </c>
      <c r="P20" s="10"/>
    </row>
    <row r="21" spans="1:16" ht="15">
      <c r="A21" s="12"/>
      <c r="B21" s="42">
        <v>541</v>
      </c>
      <c r="C21" s="19" t="s">
        <v>58</v>
      </c>
      <c r="D21" s="43">
        <v>7459110</v>
      </c>
      <c r="E21" s="43">
        <v>0</v>
      </c>
      <c r="F21" s="43">
        <v>0</v>
      </c>
      <c r="G21" s="43">
        <v>1242830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8701940</v>
      </c>
      <c r="O21" s="44">
        <f t="shared" si="1"/>
        <v>140.1278582930757</v>
      </c>
      <c r="P21" s="9"/>
    </row>
    <row r="22" spans="1:16" ht="15.75">
      <c r="A22" s="26" t="s">
        <v>35</v>
      </c>
      <c r="B22" s="27"/>
      <c r="C22" s="28"/>
      <c r="D22" s="29">
        <f aca="true" t="shared" si="7" ref="D22:M22">SUM(D23:D23)</f>
        <v>2778248</v>
      </c>
      <c r="E22" s="29">
        <f t="shared" si="7"/>
        <v>0</v>
      </c>
      <c r="F22" s="29">
        <f t="shared" si="7"/>
        <v>0</v>
      </c>
      <c r="G22" s="29">
        <f t="shared" si="7"/>
        <v>1763181</v>
      </c>
      <c r="H22" s="29">
        <f t="shared" si="7"/>
        <v>0</v>
      </c>
      <c r="I22" s="29">
        <f t="shared" si="7"/>
        <v>0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4"/>
        <v>4541429</v>
      </c>
      <c r="O22" s="41">
        <f t="shared" si="1"/>
        <v>73.13090177133655</v>
      </c>
      <c r="P22" s="9"/>
    </row>
    <row r="23" spans="1:16" ht="15">
      <c r="A23" s="12"/>
      <c r="B23" s="42">
        <v>572</v>
      </c>
      <c r="C23" s="19" t="s">
        <v>59</v>
      </c>
      <c r="D23" s="43">
        <v>2778248</v>
      </c>
      <c r="E23" s="43">
        <v>0</v>
      </c>
      <c r="F23" s="43">
        <v>0</v>
      </c>
      <c r="G23" s="43">
        <v>1763181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4541429</v>
      </c>
      <c r="O23" s="44">
        <f t="shared" si="1"/>
        <v>73.13090177133655</v>
      </c>
      <c r="P23" s="9"/>
    </row>
    <row r="24" spans="1:16" ht="15.75">
      <c r="A24" s="26" t="s">
        <v>60</v>
      </c>
      <c r="B24" s="27"/>
      <c r="C24" s="28"/>
      <c r="D24" s="29">
        <f aca="true" t="shared" si="8" ref="D24:M24">SUM(D25:D25)</f>
        <v>657286</v>
      </c>
      <c r="E24" s="29">
        <f t="shared" si="8"/>
        <v>19427</v>
      </c>
      <c r="F24" s="29">
        <f t="shared" si="8"/>
        <v>3500000</v>
      </c>
      <c r="G24" s="29">
        <f t="shared" si="8"/>
        <v>41770</v>
      </c>
      <c r="H24" s="29">
        <f t="shared" si="8"/>
        <v>0</v>
      </c>
      <c r="I24" s="29">
        <f t="shared" si="8"/>
        <v>208418</v>
      </c>
      <c r="J24" s="29">
        <f t="shared" si="8"/>
        <v>0</v>
      </c>
      <c r="K24" s="29">
        <f t="shared" si="8"/>
        <v>0</v>
      </c>
      <c r="L24" s="29">
        <f t="shared" si="8"/>
        <v>0</v>
      </c>
      <c r="M24" s="29">
        <f t="shared" si="8"/>
        <v>0</v>
      </c>
      <c r="N24" s="29">
        <f t="shared" si="4"/>
        <v>4426901</v>
      </c>
      <c r="O24" s="41">
        <f t="shared" si="1"/>
        <v>71.28665056360708</v>
      </c>
      <c r="P24" s="9"/>
    </row>
    <row r="25" spans="1:16" ht="15.75" thickBot="1">
      <c r="A25" s="12"/>
      <c r="B25" s="42">
        <v>581</v>
      </c>
      <c r="C25" s="19" t="s">
        <v>61</v>
      </c>
      <c r="D25" s="43">
        <v>657286</v>
      </c>
      <c r="E25" s="43">
        <v>19427</v>
      </c>
      <c r="F25" s="43">
        <v>3500000</v>
      </c>
      <c r="G25" s="43">
        <v>41770</v>
      </c>
      <c r="H25" s="43">
        <v>0</v>
      </c>
      <c r="I25" s="43">
        <v>208418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4426901</v>
      </c>
      <c r="O25" s="44">
        <f t="shared" si="1"/>
        <v>71.28665056360708</v>
      </c>
      <c r="P25" s="9"/>
    </row>
    <row r="26" spans="1:119" ht="16.5" thickBot="1">
      <c r="A26" s="13" t="s">
        <v>10</v>
      </c>
      <c r="B26" s="21"/>
      <c r="C26" s="20"/>
      <c r="D26" s="14">
        <f>SUM(D5,D14,D17,D20,D22,D24)</f>
        <v>49300746</v>
      </c>
      <c r="E26" s="14">
        <f aca="true" t="shared" si="9" ref="E26:M26">SUM(E5,E14,E17,E20,E22,E24)</f>
        <v>163776</v>
      </c>
      <c r="F26" s="14">
        <f t="shared" si="9"/>
        <v>6634840</v>
      </c>
      <c r="G26" s="14">
        <f t="shared" si="9"/>
        <v>3989474</v>
      </c>
      <c r="H26" s="14">
        <f t="shared" si="9"/>
        <v>0</v>
      </c>
      <c r="I26" s="14">
        <f t="shared" si="9"/>
        <v>28377549</v>
      </c>
      <c r="J26" s="14">
        <f t="shared" si="9"/>
        <v>0</v>
      </c>
      <c r="K26" s="14">
        <f t="shared" si="9"/>
        <v>3638833</v>
      </c>
      <c r="L26" s="14">
        <f t="shared" si="9"/>
        <v>0</v>
      </c>
      <c r="M26" s="14">
        <f t="shared" si="9"/>
        <v>1010184</v>
      </c>
      <c r="N26" s="14">
        <f t="shared" si="4"/>
        <v>93115402</v>
      </c>
      <c r="O26" s="35">
        <f t="shared" si="1"/>
        <v>1499.4428663446054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5" ht="15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5" ht="15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3" t="s">
        <v>72</v>
      </c>
      <c r="M28" s="93"/>
      <c r="N28" s="93"/>
      <c r="O28" s="39">
        <v>62100</v>
      </c>
    </row>
    <row r="29" spans="1:15" ht="15">
      <c r="A29" s="94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  <row r="30" spans="1:15" ht="15.75" customHeight="1" thickBot="1">
      <c r="A30" s="97" t="s">
        <v>45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9"/>
    </row>
  </sheetData>
  <sheetProtection/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69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SUM(D6:D13)</f>
        <v>19264271</v>
      </c>
      <c r="E5" s="24">
        <f t="shared" si="0"/>
        <v>784</v>
      </c>
      <c r="F5" s="24">
        <f t="shared" si="0"/>
        <v>3139226</v>
      </c>
      <c r="G5" s="24">
        <f t="shared" si="0"/>
        <v>2408859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3605861</v>
      </c>
      <c r="L5" s="24">
        <f t="shared" si="0"/>
        <v>0</v>
      </c>
      <c r="M5" s="24">
        <f t="shared" si="0"/>
        <v>1207730</v>
      </c>
      <c r="N5" s="25">
        <f>SUM(D5:M5)</f>
        <v>29626731</v>
      </c>
      <c r="O5" s="30">
        <f aca="true" t="shared" si="1" ref="O5:O26">(N5/O$28)</f>
        <v>482.6143708868183</v>
      </c>
      <c r="P5" s="6"/>
    </row>
    <row r="6" spans="1:16" ht="15">
      <c r="A6" s="12"/>
      <c r="B6" s="42">
        <v>511</v>
      </c>
      <c r="C6" s="19" t="s">
        <v>19</v>
      </c>
      <c r="D6" s="43">
        <v>287280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287280</v>
      </c>
      <c r="O6" s="44">
        <f t="shared" si="1"/>
        <v>4.679741969114485</v>
      </c>
      <c r="P6" s="9"/>
    </row>
    <row r="7" spans="1:16" ht="15">
      <c r="A7" s="12"/>
      <c r="B7" s="42">
        <v>512</v>
      </c>
      <c r="C7" s="19" t="s">
        <v>20</v>
      </c>
      <c r="D7" s="43">
        <v>2191907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3">SUM(D7:M7)</f>
        <v>2191907</v>
      </c>
      <c r="O7" s="44">
        <f t="shared" si="1"/>
        <v>35.70578940509546</v>
      </c>
      <c r="P7" s="9"/>
    </row>
    <row r="8" spans="1:16" ht="15">
      <c r="A8" s="12"/>
      <c r="B8" s="42">
        <v>513</v>
      </c>
      <c r="C8" s="19" t="s">
        <v>21</v>
      </c>
      <c r="D8" s="43">
        <v>4350397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4350397</v>
      </c>
      <c r="O8" s="44">
        <f t="shared" si="1"/>
        <v>70.86722160682869</v>
      </c>
      <c r="P8" s="9"/>
    </row>
    <row r="9" spans="1:16" ht="15">
      <c r="A9" s="12"/>
      <c r="B9" s="42">
        <v>514</v>
      </c>
      <c r="C9" s="19" t="s">
        <v>22</v>
      </c>
      <c r="D9" s="43">
        <v>319533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319533</v>
      </c>
      <c r="O9" s="44">
        <f t="shared" si="1"/>
        <v>5.205137811950218</v>
      </c>
      <c r="P9" s="9"/>
    </row>
    <row r="10" spans="1:16" ht="15">
      <c r="A10" s="12"/>
      <c r="B10" s="42">
        <v>515</v>
      </c>
      <c r="C10" s="19" t="s">
        <v>23</v>
      </c>
      <c r="D10" s="43">
        <v>1676051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1676051</v>
      </c>
      <c r="O10" s="44">
        <f t="shared" si="1"/>
        <v>27.30258356682088</v>
      </c>
      <c r="P10" s="9"/>
    </row>
    <row r="11" spans="1:16" ht="15">
      <c r="A11" s="12"/>
      <c r="B11" s="42">
        <v>517</v>
      </c>
      <c r="C11" s="19" t="s">
        <v>24</v>
      </c>
      <c r="D11" s="43">
        <v>0</v>
      </c>
      <c r="E11" s="43">
        <v>0</v>
      </c>
      <c r="F11" s="43">
        <v>3139226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3139226</v>
      </c>
      <c r="O11" s="44">
        <f t="shared" si="1"/>
        <v>51.1374535739884</v>
      </c>
      <c r="P11" s="9"/>
    </row>
    <row r="12" spans="1:16" ht="15">
      <c r="A12" s="12"/>
      <c r="B12" s="42">
        <v>518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3605861</v>
      </c>
      <c r="L12" s="43">
        <v>0</v>
      </c>
      <c r="M12" s="43">
        <v>0</v>
      </c>
      <c r="N12" s="43">
        <f t="shared" si="2"/>
        <v>3605861</v>
      </c>
      <c r="O12" s="44">
        <f t="shared" si="1"/>
        <v>58.738857757216394</v>
      </c>
      <c r="P12" s="9"/>
    </row>
    <row r="13" spans="1:16" ht="15">
      <c r="A13" s="12"/>
      <c r="B13" s="42">
        <v>519</v>
      </c>
      <c r="C13" s="19" t="s">
        <v>55</v>
      </c>
      <c r="D13" s="43">
        <v>10439103</v>
      </c>
      <c r="E13" s="43">
        <v>784</v>
      </c>
      <c r="F13" s="43">
        <v>0</v>
      </c>
      <c r="G13" s="43">
        <v>2408859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1207730</v>
      </c>
      <c r="N13" s="43">
        <f t="shared" si="2"/>
        <v>14056476</v>
      </c>
      <c r="O13" s="44">
        <f t="shared" si="1"/>
        <v>228.97758519580373</v>
      </c>
      <c r="P13" s="9"/>
    </row>
    <row r="14" spans="1:16" ht="15.75">
      <c r="A14" s="26" t="s">
        <v>27</v>
      </c>
      <c r="B14" s="27"/>
      <c r="C14" s="28"/>
      <c r="D14" s="29">
        <f aca="true" t="shared" si="3" ref="D14:M14">SUM(D15:D16)</f>
        <v>20739914</v>
      </c>
      <c r="E14" s="29">
        <f t="shared" si="3"/>
        <v>62722</v>
      </c>
      <c r="F14" s="29">
        <f t="shared" si="3"/>
        <v>0</v>
      </c>
      <c r="G14" s="29">
        <f t="shared" si="3"/>
        <v>0</v>
      </c>
      <c r="H14" s="29">
        <f t="shared" si="3"/>
        <v>0</v>
      </c>
      <c r="I14" s="29">
        <f t="shared" si="3"/>
        <v>3434368</v>
      </c>
      <c r="J14" s="29">
        <f t="shared" si="3"/>
        <v>0</v>
      </c>
      <c r="K14" s="29">
        <f t="shared" si="3"/>
        <v>0</v>
      </c>
      <c r="L14" s="29">
        <f t="shared" si="3"/>
        <v>0</v>
      </c>
      <c r="M14" s="29">
        <f t="shared" si="3"/>
        <v>0</v>
      </c>
      <c r="N14" s="40">
        <f aca="true" t="shared" si="4" ref="N14:N26">SUM(D14:M14)</f>
        <v>24237004</v>
      </c>
      <c r="O14" s="41">
        <f t="shared" si="1"/>
        <v>394.81664168892945</v>
      </c>
      <c r="P14" s="10"/>
    </row>
    <row r="15" spans="1:16" ht="15">
      <c r="A15" s="12"/>
      <c r="B15" s="42">
        <v>521</v>
      </c>
      <c r="C15" s="19" t="s">
        <v>28</v>
      </c>
      <c r="D15" s="43">
        <v>20145035</v>
      </c>
      <c r="E15" s="43">
        <v>62722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20207757</v>
      </c>
      <c r="O15" s="44">
        <f t="shared" si="1"/>
        <v>329.1808985469473</v>
      </c>
      <c r="P15" s="9"/>
    </row>
    <row r="16" spans="1:16" ht="15">
      <c r="A16" s="12"/>
      <c r="B16" s="42">
        <v>524</v>
      </c>
      <c r="C16" s="19" t="s">
        <v>29</v>
      </c>
      <c r="D16" s="43">
        <v>594879</v>
      </c>
      <c r="E16" s="43">
        <v>0</v>
      </c>
      <c r="F16" s="43">
        <v>0</v>
      </c>
      <c r="G16" s="43">
        <v>0</v>
      </c>
      <c r="H16" s="43">
        <v>0</v>
      </c>
      <c r="I16" s="43">
        <v>3434368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4029247</v>
      </c>
      <c r="O16" s="44">
        <f t="shared" si="1"/>
        <v>65.63574314198215</v>
      </c>
      <c r="P16" s="9"/>
    </row>
    <row r="17" spans="1:16" ht="15.75">
      <c r="A17" s="26" t="s">
        <v>30</v>
      </c>
      <c r="B17" s="27"/>
      <c r="C17" s="28"/>
      <c r="D17" s="29">
        <f aca="true" t="shared" si="5" ref="D17:M17">SUM(D18:D19)</f>
        <v>0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24033787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24033787</v>
      </c>
      <c r="O17" s="41">
        <f t="shared" si="1"/>
        <v>391.50627158402295</v>
      </c>
      <c r="P17" s="10"/>
    </row>
    <row r="18" spans="1:16" ht="15">
      <c r="A18" s="12"/>
      <c r="B18" s="42">
        <v>533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21635338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21635338</v>
      </c>
      <c r="O18" s="44">
        <f t="shared" si="1"/>
        <v>352.4359483938229</v>
      </c>
      <c r="P18" s="9"/>
    </row>
    <row r="19" spans="1:16" ht="15">
      <c r="A19" s="12"/>
      <c r="B19" s="42">
        <v>538</v>
      </c>
      <c r="C19" s="19" t="s">
        <v>57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2398449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2398449</v>
      </c>
      <c r="O19" s="44">
        <f t="shared" si="1"/>
        <v>39.07032319020004</v>
      </c>
      <c r="P19" s="9"/>
    </row>
    <row r="20" spans="1:16" ht="15.75">
      <c r="A20" s="26" t="s">
        <v>33</v>
      </c>
      <c r="B20" s="27"/>
      <c r="C20" s="28"/>
      <c r="D20" s="29">
        <f aca="true" t="shared" si="6" ref="D20:M20">SUM(D21:D21)</f>
        <v>6851349</v>
      </c>
      <c r="E20" s="29">
        <f t="shared" si="6"/>
        <v>0</v>
      </c>
      <c r="F20" s="29">
        <f t="shared" si="6"/>
        <v>0</v>
      </c>
      <c r="G20" s="29">
        <f t="shared" si="6"/>
        <v>1093706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4"/>
        <v>7945055</v>
      </c>
      <c r="O20" s="41">
        <f t="shared" si="1"/>
        <v>129.42358441389197</v>
      </c>
      <c r="P20" s="10"/>
    </row>
    <row r="21" spans="1:16" ht="15">
      <c r="A21" s="12"/>
      <c r="B21" s="42">
        <v>541</v>
      </c>
      <c r="C21" s="19" t="s">
        <v>58</v>
      </c>
      <c r="D21" s="43">
        <v>6851349</v>
      </c>
      <c r="E21" s="43">
        <v>0</v>
      </c>
      <c r="F21" s="43">
        <v>0</v>
      </c>
      <c r="G21" s="43">
        <v>1093706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7945055</v>
      </c>
      <c r="O21" s="44">
        <f t="shared" si="1"/>
        <v>129.42358441389197</v>
      </c>
      <c r="P21" s="9"/>
    </row>
    <row r="22" spans="1:16" ht="15.75">
      <c r="A22" s="26" t="s">
        <v>35</v>
      </c>
      <c r="B22" s="27"/>
      <c r="C22" s="28"/>
      <c r="D22" s="29">
        <f aca="true" t="shared" si="7" ref="D22:M22">SUM(D23:D23)</f>
        <v>2354479</v>
      </c>
      <c r="E22" s="29">
        <f t="shared" si="7"/>
        <v>0</v>
      </c>
      <c r="F22" s="29">
        <f t="shared" si="7"/>
        <v>0</v>
      </c>
      <c r="G22" s="29">
        <f t="shared" si="7"/>
        <v>930878</v>
      </c>
      <c r="H22" s="29">
        <f t="shared" si="7"/>
        <v>0</v>
      </c>
      <c r="I22" s="29">
        <f t="shared" si="7"/>
        <v>0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4"/>
        <v>3285357</v>
      </c>
      <c r="O22" s="41">
        <f t="shared" si="1"/>
        <v>53.51790252166547</v>
      </c>
      <c r="P22" s="9"/>
    </row>
    <row r="23" spans="1:16" ht="15">
      <c r="A23" s="12"/>
      <c r="B23" s="42">
        <v>572</v>
      </c>
      <c r="C23" s="19" t="s">
        <v>59</v>
      </c>
      <c r="D23" s="43">
        <v>2354479</v>
      </c>
      <c r="E23" s="43">
        <v>0</v>
      </c>
      <c r="F23" s="43">
        <v>0</v>
      </c>
      <c r="G23" s="43">
        <v>930878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3285357</v>
      </c>
      <c r="O23" s="44">
        <f t="shared" si="1"/>
        <v>53.51790252166547</v>
      </c>
      <c r="P23" s="9"/>
    </row>
    <row r="24" spans="1:16" ht="15.75">
      <c r="A24" s="26" t="s">
        <v>60</v>
      </c>
      <c r="B24" s="27"/>
      <c r="C24" s="28"/>
      <c r="D24" s="29">
        <f aca="true" t="shared" si="8" ref="D24:M24">SUM(D25:D25)</f>
        <v>1596611</v>
      </c>
      <c r="E24" s="29">
        <f t="shared" si="8"/>
        <v>313670</v>
      </c>
      <c r="F24" s="29">
        <f t="shared" si="8"/>
        <v>3650000</v>
      </c>
      <c r="G24" s="29">
        <f t="shared" si="8"/>
        <v>0</v>
      </c>
      <c r="H24" s="29">
        <f t="shared" si="8"/>
        <v>0</v>
      </c>
      <c r="I24" s="29">
        <f t="shared" si="8"/>
        <v>0</v>
      </c>
      <c r="J24" s="29">
        <f t="shared" si="8"/>
        <v>0</v>
      </c>
      <c r="K24" s="29">
        <f t="shared" si="8"/>
        <v>0</v>
      </c>
      <c r="L24" s="29">
        <f t="shared" si="8"/>
        <v>0</v>
      </c>
      <c r="M24" s="29">
        <f t="shared" si="8"/>
        <v>277796</v>
      </c>
      <c r="N24" s="29">
        <f t="shared" si="4"/>
        <v>5838077</v>
      </c>
      <c r="O24" s="41">
        <f t="shared" si="1"/>
        <v>95.10127386459895</v>
      </c>
      <c r="P24" s="9"/>
    </row>
    <row r="25" spans="1:16" ht="15.75" thickBot="1">
      <c r="A25" s="12"/>
      <c r="B25" s="42">
        <v>581</v>
      </c>
      <c r="C25" s="19" t="s">
        <v>61</v>
      </c>
      <c r="D25" s="43">
        <v>1596611</v>
      </c>
      <c r="E25" s="43">
        <v>313670</v>
      </c>
      <c r="F25" s="43">
        <v>3650000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277796</v>
      </c>
      <c r="N25" s="43">
        <f t="shared" si="4"/>
        <v>5838077</v>
      </c>
      <c r="O25" s="44">
        <f t="shared" si="1"/>
        <v>95.10127386459895</v>
      </c>
      <c r="P25" s="9"/>
    </row>
    <row r="26" spans="1:119" ht="16.5" thickBot="1">
      <c r="A26" s="13" t="s">
        <v>10</v>
      </c>
      <c r="B26" s="21"/>
      <c r="C26" s="20"/>
      <c r="D26" s="14">
        <f>SUM(D5,D14,D17,D20,D22,D24)</f>
        <v>50806624</v>
      </c>
      <c r="E26" s="14">
        <f aca="true" t="shared" si="9" ref="E26:M26">SUM(E5,E14,E17,E20,E22,E24)</f>
        <v>377176</v>
      </c>
      <c r="F26" s="14">
        <f t="shared" si="9"/>
        <v>6789226</v>
      </c>
      <c r="G26" s="14">
        <f t="shared" si="9"/>
        <v>4433443</v>
      </c>
      <c r="H26" s="14">
        <f t="shared" si="9"/>
        <v>0</v>
      </c>
      <c r="I26" s="14">
        <f t="shared" si="9"/>
        <v>27468155</v>
      </c>
      <c r="J26" s="14">
        <f t="shared" si="9"/>
        <v>0</v>
      </c>
      <c r="K26" s="14">
        <f t="shared" si="9"/>
        <v>3605861</v>
      </c>
      <c r="L26" s="14">
        <f t="shared" si="9"/>
        <v>0</v>
      </c>
      <c r="M26" s="14">
        <f t="shared" si="9"/>
        <v>1485526</v>
      </c>
      <c r="N26" s="14">
        <f t="shared" si="4"/>
        <v>94966011</v>
      </c>
      <c r="O26" s="35">
        <f t="shared" si="1"/>
        <v>1546.980044959927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5" ht="15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5" ht="15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3" t="s">
        <v>70</v>
      </c>
      <c r="M28" s="93"/>
      <c r="N28" s="93"/>
      <c r="O28" s="39">
        <v>61388</v>
      </c>
    </row>
    <row r="29" spans="1:15" ht="15">
      <c r="A29" s="94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  <row r="30" spans="1:15" ht="15.75" customHeight="1" thickBot="1">
      <c r="A30" s="97" t="s">
        <v>45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9"/>
    </row>
  </sheetData>
  <sheetProtection/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67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SUM(D6:D13)</f>
        <v>14877188</v>
      </c>
      <c r="E5" s="24">
        <f t="shared" si="0"/>
        <v>4006</v>
      </c>
      <c r="F5" s="24">
        <f t="shared" si="0"/>
        <v>3130532</v>
      </c>
      <c r="G5" s="24">
        <f t="shared" si="0"/>
        <v>1440055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3162625</v>
      </c>
      <c r="L5" s="24">
        <f t="shared" si="0"/>
        <v>0</v>
      </c>
      <c r="M5" s="24">
        <f t="shared" si="0"/>
        <v>3914859</v>
      </c>
      <c r="N5" s="25">
        <f>SUM(D5:M5)</f>
        <v>26529265</v>
      </c>
      <c r="O5" s="30">
        <f aca="true" t="shared" si="1" ref="O5:O26">(N5/O$28)</f>
        <v>437.66831642332755</v>
      </c>
      <c r="P5" s="6"/>
    </row>
    <row r="6" spans="1:16" ht="15">
      <c r="A6" s="12"/>
      <c r="B6" s="42">
        <v>511</v>
      </c>
      <c r="C6" s="19" t="s">
        <v>19</v>
      </c>
      <c r="D6" s="43">
        <v>188321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188321</v>
      </c>
      <c r="O6" s="44">
        <f t="shared" si="1"/>
        <v>3.1068382413593993</v>
      </c>
      <c r="P6" s="9"/>
    </row>
    <row r="7" spans="1:16" ht="15">
      <c r="A7" s="12"/>
      <c r="B7" s="42">
        <v>512</v>
      </c>
      <c r="C7" s="19" t="s">
        <v>20</v>
      </c>
      <c r="D7" s="43">
        <v>2137726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3">SUM(D7:M7)</f>
        <v>2137726</v>
      </c>
      <c r="O7" s="44">
        <f t="shared" si="1"/>
        <v>35.267277076631196</v>
      </c>
      <c r="P7" s="9"/>
    </row>
    <row r="8" spans="1:16" ht="15">
      <c r="A8" s="12"/>
      <c r="B8" s="42">
        <v>513</v>
      </c>
      <c r="C8" s="19" t="s">
        <v>21</v>
      </c>
      <c r="D8" s="43">
        <v>4230794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4230794</v>
      </c>
      <c r="O8" s="44">
        <f t="shared" si="1"/>
        <v>69.79780582364101</v>
      </c>
      <c r="P8" s="9"/>
    </row>
    <row r="9" spans="1:16" ht="15">
      <c r="A9" s="12"/>
      <c r="B9" s="42">
        <v>514</v>
      </c>
      <c r="C9" s="19" t="s">
        <v>22</v>
      </c>
      <c r="D9" s="43">
        <v>357030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357030</v>
      </c>
      <c r="O9" s="44">
        <f t="shared" si="1"/>
        <v>5.890126206384558</v>
      </c>
      <c r="P9" s="9"/>
    </row>
    <row r="10" spans="1:16" ht="15">
      <c r="A10" s="12"/>
      <c r="B10" s="42">
        <v>515</v>
      </c>
      <c r="C10" s="19" t="s">
        <v>23</v>
      </c>
      <c r="D10" s="43">
        <v>1481430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1481430</v>
      </c>
      <c r="O10" s="44">
        <f t="shared" si="1"/>
        <v>24.439990101460033</v>
      </c>
      <c r="P10" s="9"/>
    </row>
    <row r="11" spans="1:16" ht="15">
      <c r="A11" s="12"/>
      <c r="B11" s="42">
        <v>517</v>
      </c>
      <c r="C11" s="19" t="s">
        <v>24</v>
      </c>
      <c r="D11" s="43">
        <v>0</v>
      </c>
      <c r="E11" s="43">
        <v>0</v>
      </c>
      <c r="F11" s="43">
        <v>3130532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3130532</v>
      </c>
      <c r="O11" s="44">
        <f t="shared" si="1"/>
        <v>51.64616019137177</v>
      </c>
      <c r="P11" s="9"/>
    </row>
    <row r="12" spans="1:16" ht="15">
      <c r="A12" s="12"/>
      <c r="B12" s="42">
        <v>518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3162625</v>
      </c>
      <c r="L12" s="43">
        <v>0</v>
      </c>
      <c r="M12" s="43">
        <v>0</v>
      </c>
      <c r="N12" s="43">
        <f t="shared" si="2"/>
        <v>3162625</v>
      </c>
      <c r="O12" s="44">
        <f t="shared" si="1"/>
        <v>52.17561659655201</v>
      </c>
      <c r="P12" s="9"/>
    </row>
    <row r="13" spans="1:16" ht="15">
      <c r="A13" s="12"/>
      <c r="B13" s="42">
        <v>519</v>
      </c>
      <c r="C13" s="19" t="s">
        <v>55</v>
      </c>
      <c r="D13" s="43">
        <v>6481887</v>
      </c>
      <c r="E13" s="43">
        <v>4006</v>
      </c>
      <c r="F13" s="43">
        <v>0</v>
      </c>
      <c r="G13" s="43">
        <v>1440055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3914859</v>
      </c>
      <c r="N13" s="43">
        <f t="shared" si="2"/>
        <v>11840807</v>
      </c>
      <c r="O13" s="44">
        <f t="shared" si="1"/>
        <v>195.34450218592758</v>
      </c>
      <c r="P13" s="9"/>
    </row>
    <row r="14" spans="1:16" ht="15.75">
      <c r="A14" s="26" t="s">
        <v>27</v>
      </c>
      <c r="B14" s="27"/>
      <c r="C14" s="28"/>
      <c r="D14" s="29">
        <f aca="true" t="shared" si="3" ref="D14:M14">SUM(D15:D16)</f>
        <v>20109663</v>
      </c>
      <c r="E14" s="29">
        <f t="shared" si="3"/>
        <v>227522</v>
      </c>
      <c r="F14" s="29">
        <f t="shared" si="3"/>
        <v>0</v>
      </c>
      <c r="G14" s="29">
        <f t="shared" si="3"/>
        <v>0</v>
      </c>
      <c r="H14" s="29">
        <f t="shared" si="3"/>
        <v>0</v>
      </c>
      <c r="I14" s="29">
        <f t="shared" si="3"/>
        <v>3447445</v>
      </c>
      <c r="J14" s="29">
        <f t="shared" si="3"/>
        <v>0</v>
      </c>
      <c r="K14" s="29">
        <f t="shared" si="3"/>
        <v>0</v>
      </c>
      <c r="L14" s="29">
        <f t="shared" si="3"/>
        <v>0</v>
      </c>
      <c r="M14" s="29">
        <f t="shared" si="3"/>
        <v>0</v>
      </c>
      <c r="N14" s="40">
        <f aca="true" t="shared" si="4" ref="N14:N26">SUM(D14:M14)</f>
        <v>23784630</v>
      </c>
      <c r="O14" s="41">
        <f t="shared" si="1"/>
        <v>392.3885176936402</v>
      </c>
      <c r="P14" s="10"/>
    </row>
    <row r="15" spans="1:16" ht="15">
      <c r="A15" s="12"/>
      <c r="B15" s="42">
        <v>521</v>
      </c>
      <c r="C15" s="19" t="s">
        <v>28</v>
      </c>
      <c r="D15" s="43">
        <v>19494699</v>
      </c>
      <c r="E15" s="43">
        <v>227522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19722221</v>
      </c>
      <c r="O15" s="44">
        <f t="shared" si="1"/>
        <v>325.36865462344304</v>
      </c>
      <c r="P15" s="9"/>
    </row>
    <row r="16" spans="1:16" ht="15">
      <c r="A16" s="12"/>
      <c r="B16" s="42">
        <v>524</v>
      </c>
      <c r="C16" s="19" t="s">
        <v>29</v>
      </c>
      <c r="D16" s="43">
        <v>614964</v>
      </c>
      <c r="E16" s="43">
        <v>0</v>
      </c>
      <c r="F16" s="43">
        <v>0</v>
      </c>
      <c r="G16" s="43">
        <v>0</v>
      </c>
      <c r="H16" s="43">
        <v>0</v>
      </c>
      <c r="I16" s="43">
        <v>3447445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4062409</v>
      </c>
      <c r="O16" s="44">
        <f t="shared" si="1"/>
        <v>67.01986307019715</v>
      </c>
      <c r="P16" s="9"/>
    </row>
    <row r="17" spans="1:16" ht="15.75">
      <c r="A17" s="26" t="s">
        <v>30</v>
      </c>
      <c r="B17" s="27"/>
      <c r="C17" s="28"/>
      <c r="D17" s="29">
        <f aca="true" t="shared" si="5" ref="D17:M17">SUM(D18:D19)</f>
        <v>0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22163263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22163263</v>
      </c>
      <c r="O17" s="41">
        <f t="shared" si="1"/>
        <v>365.639907613627</v>
      </c>
      <c r="P17" s="10"/>
    </row>
    <row r="18" spans="1:16" ht="15">
      <c r="A18" s="12"/>
      <c r="B18" s="42">
        <v>533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19967372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19967372</v>
      </c>
      <c r="O18" s="44">
        <f t="shared" si="1"/>
        <v>329.41304957518764</v>
      </c>
      <c r="P18" s="9"/>
    </row>
    <row r="19" spans="1:16" ht="15">
      <c r="A19" s="12"/>
      <c r="B19" s="42">
        <v>538</v>
      </c>
      <c r="C19" s="19" t="s">
        <v>57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2195891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2195891</v>
      </c>
      <c r="O19" s="44">
        <f t="shared" si="1"/>
        <v>36.22685803843933</v>
      </c>
      <c r="P19" s="9"/>
    </row>
    <row r="20" spans="1:16" ht="15.75">
      <c r="A20" s="26" t="s">
        <v>33</v>
      </c>
      <c r="B20" s="27"/>
      <c r="C20" s="28"/>
      <c r="D20" s="29">
        <f aca="true" t="shared" si="6" ref="D20:M20">SUM(D21:D21)</f>
        <v>6006901</v>
      </c>
      <c r="E20" s="29">
        <f t="shared" si="6"/>
        <v>0</v>
      </c>
      <c r="F20" s="29">
        <f t="shared" si="6"/>
        <v>0</v>
      </c>
      <c r="G20" s="29">
        <f t="shared" si="6"/>
        <v>840485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4"/>
        <v>6847386</v>
      </c>
      <c r="O20" s="41">
        <f t="shared" si="1"/>
        <v>112.96520663202178</v>
      </c>
      <c r="P20" s="10"/>
    </row>
    <row r="21" spans="1:16" ht="15">
      <c r="A21" s="12"/>
      <c r="B21" s="42">
        <v>541</v>
      </c>
      <c r="C21" s="19" t="s">
        <v>58</v>
      </c>
      <c r="D21" s="43">
        <v>6006901</v>
      </c>
      <c r="E21" s="43">
        <v>0</v>
      </c>
      <c r="F21" s="43">
        <v>0</v>
      </c>
      <c r="G21" s="43">
        <v>840485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6847386</v>
      </c>
      <c r="O21" s="44">
        <f t="shared" si="1"/>
        <v>112.96520663202178</v>
      </c>
      <c r="P21" s="9"/>
    </row>
    <row r="22" spans="1:16" ht="15.75">
      <c r="A22" s="26" t="s">
        <v>35</v>
      </c>
      <c r="B22" s="27"/>
      <c r="C22" s="28"/>
      <c r="D22" s="29">
        <f aca="true" t="shared" si="7" ref="D22:M22">SUM(D23:D23)</f>
        <v>2488026</v>
      </c>
      <c r="E22" s="29">
        <f t="shared" si="7"/>
        <v>0</v>
      </c>
      <c r="F22" s="29">
        <f t="shared" si="7"/>
        <v>0</v>
      </c>
      <c r="G22" s="29">
        <f t="shared" si="7"/>
        <v>313692</v>
      </c>
      <c r="H22" s="29">
        <f t="shared" si="7"/>
        <v>0</v>
      </c>
      <c r="I22" s="29">
        <f t="shared" si="7"/>
        <v>0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4"/>
        <v>2801718</v>
      </c>
      <c r="O22" s="41">
        <f t="shared" si="1"/>
        <v>46.221529324424644</v>
      </c>
      <c r="P22" s="9"/>
    </row>
    <row r="23" spans="1:16" ht="15">
      <c r="A23" s="12"/>
      <c r="B23" s="42">
        <v>572</v>
      </c>
      <c r="C23" s="19" t="s">
        <v>59</v>
      </c>
      <c r="D23" s="43">
        <v>2488026</v>
      </c>
      <c r="E23" s="43">
        <v>0</v>
      </c>
      <c r="F23" s="43">
        <v>0</v>
      </c>
      <c r="G23" s="43">
        <v>313692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2801718</v>
      </c>
      <c r="O23" s="44">
        <f t="shared" si="1"/>
        <v>46.221529324424644</v>
      </c>
      <c r="P23" s="9"/>
    </row>
    <row r="24" spans="1:16" ht="15.75">
      <c r="A24" s="26" t="s">
        <v>60</v>
      </c>
      <c r="B24" s="27"/>
      <c r="C24" s="28"/>
      <c r="D24" s="29">
        <f aca="true" t="shared" si="8" ref="D24:M24">SUM(D25:D25)</f>
        <v>0</v>
      </c>
      <c r="E24" s="29">
        <f t="shared" si="8"/>
        <v>272995</v>
      </c>
      <c r="F24" s="29">
        <f t="shared" si="8"/>
        <v>3500000</v>
      </c>
      <c r="G24" s="29">
        <f t="shared" si="8"/>
        <v>4426</v>
      </c>
      <c r="H24" s="29">
        <f t="shared" si="8"/>
        <v>0</v>
      </c>
      <c r="I24" s="29">
        <f t="shared" si="8"/>
        <v>0</v>
      </c>
      <c r="J24" s="29">
        <f t="shared" si="8"/>
        <v>0</v>
      </c>
      <c r="K24" s="29">
        <f t="shared" si="8"/>
        <v>0</v>
      </c>
      <c r="L24" s="29">
        <f t="shared" si="8"/>
        <v>0</v>
      </c>
      <c r="M24" s="29">
        <f t="shared" si="8"/>
        <v>100000</v>
      </c>
      <c r="N24" s="29">
        <f t="shared" si="4"/>
        <v>3877421</v>
      </c>
      <c r="O24" s="41">
        <f t="shared" si="1"/>
        <v>63.968011218345296</v>
      </c>
      <c r="P24" s="9"/>
    </row>
    <row r="25" spans="1:16" ht="15.75" thickBot="1">
      <c r="A25" s="12"/>
      <c r="B25" s="42">
        <v>581</v>
      </c>
      <c r="C25" s="19" t="s">
        <v>61</v>
      </c>
      <c r="D25" s="43">
        <v>0</v>
      </c>
      <c r="E25" s="43">
        <v>272995</v>
      </c>
      <c r="F25" s="43">
        <v>3500000</v>
      </c>
      <c r="G25" s="43">
        <v>4426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100000</v>
      </c>
      <c r="N25" s="43">
        <f t="shared" si="4"/>
        <v>3877421</v>
      </c>
      <c r="O25" s="44">
        <f t="shared" si="1"/>
        <v>63.968011218345296</v>
      </c>
      <c r="P25" s="9"/>
    </row>
    <row r="26" spans="1:119" ht="16.5" thickBot="1">
      <c r="A26" s="13" t="s">
        <v>10</v>
      </c>
      <c r="B26" s="21"/>
      <c r="C26" s="20"/>
      <c r="D26" s="14">
        <f>SUM(D5,D14,D17,D20,D22,D24)</f>
        <v>43481778</v>
      </c>
      <c r="E26" s="14">
        <f aca="true" t="shared" si="9" ref="E26:M26">SUM(E5,E14,E17,E20,E22,E24)</f>
        <v>504523</v>
      </c>
      <c r="F26" s="14">
        <f t="shared" si="9"/>
        <v>6630532</v>
      </c>
      <c r="G26" s="14">
        <f t="shared" si="9"/>
        <v>2598658</v>
      </c>
      <c r="H26" s="14">
        <f t="shared" si="9"/>
        <v>0</v>
      </c>
      <c r="I26" s="14">
        <f t="shared" si="9"/>
        <v>25610708</v>
      </c>
      <c r="J26" s="14">
        <f t="shared" si="9"/>
        <v>0</v>
      </c>
      <c r="K26" s="14">
        <f t="shared" si="9"/>
        <v>3162625</v>
      </c>
      <c r="L26" s="14">
        <f t="shared" si="9"/>
        <v>0</v>
      </c>
      <c r="M26" s="14">
        <f t="shared" si="9"/>
        <v>4014859</v>
      </c>
      <c r="N26" s="14">
        <f t="shared" si="4"/>
        <v>86003683</v>
      </c>
      <c r="O26" s="35">
        <f t="shared" si="1"/>
        <v>1418.8514889053865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5" ht="15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5" ht="15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3" t="s">
        <v>68</v>
      </c>
      <c r="M28" s="93"/>
      <c r="N28" s="93"/>
      <c r="O28" s="39">
        <v>60615</v>
      </c>
    </row>
    <row r="29" spans="1:15" ht="15">
      <c r="A29" s="94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  <row r="30" spans="1:15" ht="15.75" customHeight="1" thickBot="1">
      <c r="A30" s="97" t="s">
        <v>45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9"/>
    </row>
  </sheetData>
  <sheetProtection/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65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SUM(D6:D13)</f>
        <v>13721380</v>
      </c>
      <c r="E5" s="24">
        <f t="shared" si="0"/>
        <v>0</v>
      </c>
      <c r="F5" s="24">
        <f t="shared" si="0"/>
        <v>3129731</v>
      </c>
      <c r="G5" s="24">
        <f t="shared" si="0"/>
        <v>5030163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2776080</v>
      </c>
      <c r="L5" s="24">
        <f t="shared" si="0"/>
        <v>0</v>
      </c>
      <c r="M5" s="24">
        <f t="shared" si="0"/>
        <v>2161145</v>
      </c>
      <c r="N5" s="25">
        <f>SUM(D5:M5)</f>
        <v>26818499</v>
      </c>
      <c r="O5" s="30">
        <f aca="true" t="shared" si="1" ref="O5:O26">(N5/O$28)</f>
        <v>453.72029166948636</v>
      </c>
      <c r="P5" s="6"/>
    </row>
    <row r="6" spans="1:16" ht="15">
      <c r="A6" s="12"/>
      <c r="B6" s="42">
        <v>511</v>
      </c>
      <c r="C6" s="19" t="s">
        <v>19</v>
      </c>
      <c r="D6" s="43">
        <v>229493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229493</v>
      </c>
      <c r="O6" s="44">
        <f t="shared" si="1"/>
        <v>3.882604723556879</v>
      </c>
      <c r="P6" s="9"/>
    </row>
    <row r="7" spans="1:16" ht="15">
      <c r="A7" s="12"/>
      <c r="B7" s="42">
        <v>512</v>
      </c>
      <c r="C7" s="19" t="s">
        <v>20</v>
      </c>
      <c r="D7" s="43">
        <v>1949745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3">SUM(D7:M7)</f>
        <v>1949745</v>
      </c>
      <c r="O7" s="44">
        <f t="shared" si="1"/>
        <v>32.98614400757935</v>
      </c>
      <c r="P7" s="9"/>
    </row>
    <row r="8" spans="1:16" ht="15">
      <c r="A8" s="12"/>
      <c r="B8" s="42">
        <v>513</v>
      </c>
      <c r="C8" s="19" t="s">
        <v>21</v>
      </c>
      <c r="D8" s="43">
        <v>3908399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3908399</v>
      </c>
      <c r="O8" s="44">
        <f t="shared" si="1"/>
        <v>66.1230121134195</v>
      </c>
      <c r="P8" s="9"/>
    </row>
    <row r="9" spans="1:16" ht="15">
      <c r="A9" s="12"/>
      <c r="B9" s="42">
        <v>514</v>
      </c>
      <c r="C9" s="19" t="s">
        <v>22</v>
      </c>
      <c r="D9" s="43">
        <v>358741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358741</v>
      </c>
      <c r="O9" s="44">
        <f t="shared" si="1"/>
        <v>6.069246125735941</v>
      </c>
      <c r="P9" s="9"/>
    </row>
    <row r="10" spans="1:16" ht="15">
      <c r="A10" s="12"/>
      <c r="B10" s="42">
        <v>515</v>
      </c>
      <c r="C10" s="19" t="s">
        <v>23</v>
      </c>
      <c r="D10" s="43">
        <v>1343408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1343408</v>
      </c>
      <c r="O10" s="44">
        <f t="shared" si="1"/>
        <v>22.72802327942072</v>
      </c>
      <c r="P10" s="9"/>
    </row>
    <row r="11" spans="1:16" ht="15">
      <c r="A11" s="12"/>
      <c r="B11" s="42">
        <v>517</v>
      </c>
      <c r="C11" s="19" t="s">
        <v>24</v>
      </c>
      <c r="D11" s="43">
        <v>0</v>
      </c>
      <c r="E11" s="43">
        <v>0</v>
      </c>
      <c r="F11" s="43">
        <v>3129731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3129731</v>
      </c>
      <c r="O11" s="44">
        <f t="shared" si="1"/>
        <v>52.94936387629424</v>
      </c>
      <c r="P11" s="9"/>
    </row>
    <row r="12" spans="1:16" ht="15">
      <c r="A12" s="12"/>
      <c r="B12" s="42">
        <v>518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2776080</v>
      </c>
      <c r="L12" s="43">
        <v>0</v>
      </c>
      <c r="M12" s="43">
        <v>0</v>
      </c>
      <c r="N12" s="43">
        <f t="shared" si="2"/>
        <v>2776080</v>
      </c>
      <c r="O12" s="44">
        <f t="shared" si="1"/>
        <v>46.96623130540705</v>
      </c>
      <c r="P12" s="9"/>
    </row>
    <row r="13" spans="1:16" ht="15">
      <c r="A13" s="12"/>
      <c r="B13" s="42">
        <v>519</v>
      </c>
      <c r="C13" s="19" t="s">
        <v>55</v>
      </c>
      <c r="D13" s="43">
        <v>5931594</v>
      </c>
      <c r="E13" s="43">
        <v>0</v>
      </c>
      <c r="F13" s="43">
        <v>0</v>
      </c>
      <c r="G13" s="43">
        <v>5030163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2161145</v>
      </c>
      <c r="N13" s="43">
        <f t="shared" si="2"/>
        <v>13122902</v>
      </c>
      <c r="O13" s="44">
        <f t="shared" si="1"/>
        <v>222.01566623807267</v>
      </c>
      <c r="P13" s="9"/>
    </row>
    <row r="14" spans="1:16" ht="15.75">
      <c r="A14" s="26" t="s">
        <v>27</v>
      </c>
      <c r="B14" s="27"/>
      <c r="C14" s="28"/>
      <c r="D14" s="29">
        <f aca="true" t="shared" si="3" ref="D14:M14">SUM(D15:D16)</f>
        <v>18875926</v>
      </c>
      <c r="E14" s="29">
        <f t="shared" si="3"/>
        <v>25229</v>
      </c>
      <c r="F14" s="29">
        <f t="shared" si="3"/>
        <v>0</v>
      </c>
      <c r="G14" s="29">
        <f t="shared" si="3"/>
        <v>0</v>
      </c>
      <c r="H14" s="29">
        <f t="shared" si="3"/>
        <v>0</v>
      </c>
      <c r="I14" s="29">
        <f t="shared" si="3"/>
        <v>3080687</v>
      </c>
      <c r="J14" s="29">
        <f t="shared" si="3"/>
        <v>0</v>
      </c>
      <c r="K14" s="29">
        <f t="shared" si="3"/>
        <v>0</v>
      </c>
      <c r="L14" s="29">
        <f t="shared" si="3"/>
        <v>0</v>
      </c>
      <c r="M14" s="29">
        <f t="shared" si="3"/>
        <v>0</v>
      </c>
      <c r="N14" s="40">
        <f aca="true" t="shared" si="4" ref="N14:N26">SUM(D14:M14)</f>
        <v>21981842</v>
      </c>
      <c r="O14" s="41">
        <f t="shared" si="1"/>
        <v>371.8928402246735</v>
      </c>
      <c r="P14" s="10"/>
    </row>
    <row r="15" spans="1:16" ht="15">
      <c r="A15" s="12"/>
      <c r="B15" s="42">
        <v>521</v>
      </c>
      <c r="C15" s="19" t="s">
        <v>28</v>
      </c>
      <c r="D15" s="43">
        <v>18247980</v>
      </c>
      <c r="E15" s="43">
        <v>25229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18273209</v>
      </c>
      <c r="O15" s="44">
        <f t="shared" si="1"/>
        <v>309.14950598903704</v>
      </c>
      <c r="P15" s="9"/>
    </row>
    <row r="16" spans="1:16" ht="15">
      <c r="A16" s="12"/>
      <c r="B16" s="42">
        <v>524</v>
      </c>
      <c r="C16" s="19" t="s">
        <v>29</v>
      </c>
      <c r="D16" s="43">
        <v>627946</v>
      </c>
      <c r="E16" s="43">
        <v>0</v>
      </c>
      <c r="F16" s="43">
        <v>0</v>
      </c>
      <c r="G16" s="43">
        <v>0</v>
      </c>
      <c r="H16" s="43">
        <v>0</v>
      </c>
      <c r="I16" s="43">
        <v>3080687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3708633</v>
      </c>
      <c r="O16" s="44">
        <f t="shared" si="1"/>
        <v>62.74333423563646</v>
      </c>
      <c r="P16" s="9"/>
    </row>
    <row r="17" spans="1:16" ht="15.75">
      <c r="A17" s="26" t="s">
        <v>30</v>
      </c>
      <c r="B17" s="27"/>
      <c r="C17" s="28"/>
      <c r="D17" s="29">
        <f aca="true" t="shared" si="5" ref="D17:M17">SUM(D18:D19)</f>
        <v>0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20652176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20652176</v>
      </c>
      <c r="O17" s="41">
        <f t="shared" si="1"/>
        <v>349.3973066251607</v>
      </c>
      <c r="P17" s="10"/>
    </row>
    <row r="18" spans="1:16" ht="15">
      <c r="A18" s="12"/>
      <c r="B18" s="42">
        <v>533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18610294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18610294</v>
      </c>
      <c r="O18" s="44">
        <f t="shared" si="1"/>
        <v>314.85237192934966</v>
      </c>
      <c r="P18" s="9"/>
    </row>
    <row r="19" spans="1:16" ht="15">
      <c r="A19" s="12"/>
      <c r="B19" s="42">
        <v>538</v>
      </c>
      <c r="C19" s="19" t="s">
        <v>57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2041882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2041882</v>
      </c>
      <c r="O19" s="44">
        <f t="shared" si="1"/>
        <v>34.54493469581106</v>
      </c>
      <c r="P19" s="9"/>
    </row>
    <row r="20" spans="1:16" ht="15.75">
      <c r="A20" s="26" t="s">
        <v>33</v>
      </c>
      <c r="B20" s="27"/>
      <c r="C20" s="28"/>
      <c r="D20" s="29">
        <f aca="true" t="shared" si="6" ref="D20:M20">SUM(D21:D21)</f>
        <v>5391265</v>
      </c>
      <c r="E20" s="29">
        <f t="shared" si="6"/>
        <v>0</v>
      </c>
      <c r="F20" s="29">
        <f t="shared" si="6"/>
        <v>0</v>
      </c>
      <c r="G20" s="29">
        <f t="shared" si="6"/>
        <v>723041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4"/>
        <v>6114306</v>
      </c>
      <c r="O20" s="41">
        <f t="shared" si="1"/>
        <v>103.44295188468566</v>
      </c>
      <c r="P20" s="10"/>
    </row>
    <row r="21" spans="1:16" ht="15">
      <c r="A21" s="12"/>
      <c r="B21" s="42">
        <v>541</v>
      </c>
      <c r="C21" s="19" t="s">
        <v>58</v>
      </c>
      <c r="D21" s="43">
        <v>5391265</v>
      </c>
      <c r="E21" s="43">
        <v>0</v>
      </c>
      <c r="F21" s="43">
        <v>0</v>
      </c>
      <c r="G21" s="43">
        <v>723041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6114306</v>
      </c>
      <c r="O21" s="44">
        <f t="shared" si="1"/>
        <v>103.44295188468566</v>
      </c>
      <c r="P21" s="9"/>
    </row>
    <row r="22" spans="1:16" ht="15.75">
      <c r="A22" s="26" t="s">
        <v>35</v>
      </c>
      <c r="B22" s="27"/>
      <c r="C22" s="28"/>
      <c r="D22" s="29">
        <f aca="true" t="shared" si="7" ref="D22:M22">SUM(D23:D23)</f>
        <v>2219219</v>
      </c>
      <c r="E22" s="29">
        <f t="shared" si="7"/>
        <v>0</v>
      </c>
      <c r="F22" s="29">
        <f t="shared" si="7"/>
        <v>0</v>
      </c>
      <c r="G22" s="29">
        <f t="shared" si="7"/>
        <v>350800</v>
      </c>
      <c r="H22" s="29">
        <f t="shared" si="7"/>
        <v>0</v>
      </c>
      <c r="I22" s="29">
        <f t="shared" si="7"/>
        <v>0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4"/>
        <v>2570019</v>
      </c>
      <c r="O22" s="41">
        <f t="shared" si="1"/>
        <v>43.48005346146038</v>
      </c>
      <c r="P22" s="9"/>
    </row>
    <row r="23" spans="1:16" ht="15">
      <c r="A23" s="12"/>
      <c r="B23" s="42">
        <v>572</v>
      </c>
      <c r="C23" s="19" t="s">
        <v>59</v>
      </c>
      <c r="D23" s="43">
        <v>2219219</v>
      </c>
      <c r="E23" s="43">
        <v>0</v>
      </c>
      <c r="F23" s="43">
        <v>0</v>
      </c>
      <c r="G23" s="43">
        <v>350800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2570019</v>
      </c>
      <c r="O23" s="44">
        <f t="shared" si="1"/>
        <v>43.48005346146038</v>
      </c>
      <c r="P23" s="9"/>
    </row>
    <row r="24" spans="1:16" ht="15.75">
      <c r="A24" s="26" t="s">
        <v>60</v>
      </c>
      <c r="B24" s="27"/>
      <c r="C24" s="28"/>
      <c r="D24" s="29">
        <f aca="true" t="shared" si="8" ref="D24:M24">SUM(D25:D25)</f>
        <v>0</v>
      </c>
      <c r="E24" s="29">
        <f t="shared" si="8"/>
        <v>1025182</v>
      </c>
      <c r="F24" s="29">
        <f t="shared" si="8"/>
        <v>3350397</v>
      </c>
      <c r="G24" s="29">
        <f t="shared" si="8"/>
        <v>52500</v>
      </c>
      <c r="H24" s="29">
        <f t="shared" si="8"/>
        <v>0</v>
      </c>
      <c r="I24" s="29">
        <f t="shared" si="8"/>
        <v>0</v>
      </c>
      <c r="J24" s="29">
        <f t="shared" si="8"/>
        <v>0</v>
      </c>
      <c r="K24" s="29">
        <f t="shared" si="8"/>
        <v>0</v>
      </c>
      <c r="L24" s="29">
        <f t="shared" si="8"/>
        <v>0</v>
      </c>
      <c r="M24" s="29">
        <f t="shared" si="8"/>
        <v>50000</v>
      </c>
      <c r="N24" s="29">
        <f t="shared" si="4"/>
        <v>4478079</v>
      </c>
      <c r="O24" s="41">
        <f t="shared" si="1"/>
        <v>75.76096298301414</v>
      </c>
      <c r="P24" s="9"/>
    </row>
    <row r="25" spans="1:16" ht="15.75" thickBot="1">
      <c r="A25" s="12"/>
      <c r="B25" s="42">
        <v>581</v>
      </c>
      <c r="C25" s="19" t="s">
        <v>61</v>
      </c>
      <c r="D25" s="43">
        <v>0</v>
      </c>
      <c r="E25" s="43">
        <v>1025182</v>
      </c>
      <c r="F25" s="43">
        <v>3350397</v>
      </c>
      <c r="G25" s="43">
        <v>52500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50000</v>
      </c>
      <c r="N25" s="43">
        <f t="shared" si="4"/>
        <v>4478079</v>
      </c>
      <c r="O25" s="44">
        <f t="shared" si="1"/>
        <v>75.76096298301414</v>
      </c>
      <c r="P25" s="9"/>
    </row>
    <row r="26" spans="1:119" ht="16.5" thickBot="1">
      <c r="A26" s="13" t="s">
        <v>10</v>
      </c>
      <c r="B26" s="21"/>
      <c r="C26" s="20"/>
      <c r="D26" s="14">
        <f>SUM(D5,D14,D17,D20,D22,D24)</f>
        <v>40207790</v>
      </c>
      <c r="E26" s="14">
        <f aca="true" t="shared" si="9" ref="E26:M26">SUM(E5,E14,E17,E20,E22,E24)</f>
        <v>1050411</v>
      </c>
      <c r="F26" s="14">
        <f t="shared" si="9"/>
        <v>6480128</v>
      </c>
      <c r="G26" s="14">
        <f t="shared" si="9"/>
        <v>6156504</v>
      </c>
      <c r="H26" s="14">
        <f t="shared" si="9"/>
        <v>0</v>
      </c>
      <c r="I26" s="14">
        <f t="shared" si="9"/>
        <v>23732863</v>
      </c>
      <c r="J26" s="14">
        <f t="shared" si="9"/>
        <v>0</v>
      </c>
      <c r="K26" s="14">
        <f t="shared" si="9"/>
        <v>2776080</v>
      </c>
      <c r="L26" s="14">
        <f t="shared" si="9"/>
        <v>0</v>
      </c>
      <c r="M26" s="14">
        <f t="shared" si="9"/>
        <v>2211145</v>
      </c>
      <c r="N26" s="14">
        <f t="shared" si="4"/>
        <v>82614921</v>
      </c>
      <c r="O26" s="35">
        <f t="shared" si="1"/>
        <v>1397.6944068484806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5" ht="15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5" ht="15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3" t="s">
        <v>66</v>
      </c>
      <c r="M28" s="93"/>
      <c r="N28" s="93"/>
      <c r="O28" s="39">
        <v>59108</v>
      </c>
    </row>
    <row r="29" spans="1:15" ht="15">
      <c r="A29" s="94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  <row r="30" spans="1:15" ht="15.75" customHeight="1" thickBot="1">
      <c r="A30" s="97" t="s">
        <v>45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9"/>
    </row>
  </sheetData>
  <sheetProtection/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63" customWidth="1"/>
    <col min="2" max="2" width="6.77734375" style="63" customWidth="1"/>
    <col min="3" max="3" width="55.77734375" style="63" customWidth="1"/>
    <col min="4" max="5" width="16.77734375" style="92" customWidth="1"/>
    <col min="6" max="7" width="15.77734375" style="92" customWidth="1"/>
    <col min="8" max="8" width="13.77734375" style="92" customWidth="1"/>
    <col min="9" max="10" width="15.77734375" style="92" customWidth="1"/>
    <col min="11" max="13" width="13.77734375" style="92" customWidth="1"/>
    <col min="14" max="14" width="16.77734375" style="92" customWidth="1"/>
    <col min="15" max="15" width="13.77734375" style="63" customWidth="1"/>
    <col min="16" max="17" width="9.77734375" style="63" customWidth="1"/>
    <col min="18" max="16384" width="9.77734375" style="49" customWidth="1"/>
  </cols>
  <sheetData>
    <row r="1" spans="1:17" ht="27.75">
      <c r="A1" s="124" t="s">
        <v>40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8"/>
      <c r="Q1" s="49"/>
    </row>
    <row r="2" spans="1:17" ht="24" thickBot="1">
      <c r="A2" s="127" t="s">
        <v>54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8"/>
      <c r="Q2" s="49"/>
    </row>
    <row r="3" spans="1:17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50"/>
      <c r="N3" s="51"/>
      <c r="O3" s="139" t="s">
        <v>17</v>
      </c>
      <c r="P3" s="52"/>
      <c r="Q3" s="49"/>
    </row>
    <row r="4" spans="1:133" ht="32.25" customHeight="1" thickBot="1">
      <c r="A4" s="133"/>
      <c r="B4" s="134"/>
      <c r="C4" s="135"/>
      <c r="D4" s="53" t="s">
        <v>0</v>
      </c>
      <c r="E4" s="53" t="s">
        <v>13</v>
      </c>
      <c r="F4" s="53" t="s">
        <v>14</v>
      </c>
      <c r="G4" s="53" t="s">
        <v>15</v>
      </c>
      <c r="H4" s="53" t="s">
        <v>1</v>
      </c>
      <c r="I4" s="53" t="s">
        <v>2</v>
      </c>
      <c r="J4" s="54" t="s">
        <v>16</v>
      </c>
      <c r="K4" s="54" t="s">
        <v>3</v>
      </c>
      <c r="L4" s="54" t="s">
        <v>4</v>
      </c>
      <c r="M4" s="54" t="s">
        <v>5</v>
      </c>
      <c r="N4" s="54" t="s">
        <v>8</v>
      </c>
      <c r="O4" s="140"/>
      <c r="P4" s="55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</row>
    <row r="5" spans="1:16" ht="15.75">
      <c r="A5" s="57" t="s">
        <v>18</v>
      </c>
      <c r="B5" s="58"/>
      <c r="C5" s="58"/>
      <c r="D5" s="59">
        <f aca="true" t="shared" si="0" ref="D5:M5">SUM(D6:D13)</f>
        <v>13130807</v>
      </c>
      <c r="E5" s="59">
        <f t="shared" si="0"/>
        <v>0</v>
      </c>
      <c r="F5" s="59">
        <f t="shared" si="0"/>
        <v>8465586</v>
      </c>
      <c r="G5" s="59">
        <f t="shared" si="0"/>
        <v>614497</v>
      </c>
      <c r="H5" s="59">
        <f t="shared" si="0"/>
        <v>0</v>
      </c>
      <c r="I5" s="59">
        <f t="shared" si="0"/>
        <v>0</v>
      </c>
      <c r="J5" s="59">
        <f t="shared" si="0"/>
        <v>0</v>
      </c>
      <c r="K5" s="59">
        <f t="shared" si="0"/>
        <v>2411456</v>
      </c>
      <c r="L5" s="59">
        <f t="shared" si="0"/>
        <v>0</v>
      </c>
      <c r="M5" s="59">
        <f t="shared" si="0"/>
        <v>2111137</v>
      </c>
      <c r="N5" s="60">
        <f>SUM(D5:M5)</f>
        <v>26733483</v>
      </c>
      <c r="O5" s="61">
        <f aca="true" t="shared" si="1" ref="O5:O29">(N5/O$31)</f>
        <v>466.85439114262266</v>
      </c>
      <c r="P5" s="62"/>
    </row>
    <row r="6" spans="1:16" ht="15">
      <c r="A6" s="64"/>
      <c r="B6" s="65">
        <v>511</v>
      </c>
      <c r="C6" s="66" t="s">
        <v>19</v>
      </c>
      <c r="D6" s="67">
        <v>184623</v>
      </c>
      <c r="E6" s="67">
        <v>0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7">
        <v>0</v>
      </c>
      <c r="L6" s="67">
        <v>0</v>
      </c>
      <c r="M6" s="67">
        <v>0</v>
      </c>
      <c r="N6" s="67">
        <f>SUM(D6:M6)</f>
        <v>184623</v>
      </c>
      <c r="O6" s="68">
        <f t="shared" si="1"/>
        <v>3.2241237797530693</v>
      </c>
      <c r="P6" s="69"/>
    </row>
    <row r="7" spans="1:16" ht="15">
      <c r="A7" s="64"/>
      <c r="B7" s="65">
        <v>512</v>
      </c>
      <c r="C7" s="66" t="s">
        <v>20</v>
      </c>
      <c r="D7" s="67">
        <v>1852850</v>
      </c>
      <c r="E7" s="67">
        <v>0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67">
        <f aca="true" t="shared" si="2" ref="N7:N13">SUM(D7:M7)</f>
        <v>1852850</v>
      </c>
      <c r="O7" s="68">
        <f t="shared" si="1"/>
        <v>32.35684473394688</v>
      </c>
      <c r="P7" s="69"/>
    </row>
    <row r="8" spans="1:16" ht="15">
      <c r="A8" s="64"/>
      <c r="B8" s="65">
        <v>513</v>
      </c>
      <c r="C8" s="66" t="s">
        <v>21</v>
      </c>
      <c r="D8" s="67">
        <v>3411935</v>
      </c>
      <c r="E8" s="67">
        <v>0</v>
      </c>
      <c r="F8" s="67">
        <v>0</v>
      </c>
      <c r="G8" s="67">
        <v>0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  <c r="M8" s="67">
        <v>0</v>
      </c>
      <c r="N8" s="67">
        <f t="shared" si="2"/>
        <v>3411935</v>
      </c>
      <c r="O8" s="68">
        <f t="shared" si="1"/>
        <v>59.58358800621693</v>
      </c>
      <c r="P8" s="69"/>
    </row>
    <row r="9" spans="1:16" ht="15">
      <c r="A9" s="64"/>
      <c r="B9" s="65">
        <v>514</v>
      </c>
      <c r="C9" s="66" t="s">
        <v>22</v>
      </c>
      <c r="D9" s="67">
        <v>296701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f t="shared" si="2"/>
        <v>296701</v>
      </c>
      <c r="O9" s="68">
        <f t="shared" si="1"/>
        <v>5.181373661875906</v>
      </c>
      <c r="P9" s="69"/>
    </row>
    <row r="10" spans="1:16" ht="15">
      <c r="A10" s="64"/>
      <c r="B10" s="65">
        <v>515</v>
      </c>
      <c r="C10" s="66" t="s">
        <v>23</v>
      </c>
      <c r="D10" s="67">
        <v>1231776</v>
      </c>
      <c r="E10" s="67">
        <v>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f t="shared" si="2"/>
        <v>1231776</v>
      </c>
      <c r="O10" s="68">
        <f t="shared" si="1"/>
        <v>21.51085343066203</v>
      </c>
      <c r="P10" s="69"/>
    </row>
    <row r="11" spans="1:16" ht="15">
      <c r="A11" s="64"/>
      <c r="B11" s="65">
        <v>517</v>
      </c>
      <c r="C11" s="66" t="s">
        <v>24</v>
      </c>
      <c r="D11" s="67">
        <v>0</v>
      </c>
      <c r="E11" s="67">
        <v>0</v>
      </c>
      <c r="F11" s="67">
        <v>8465586</v>
      </c>
      <c r="G11" s="67">
        <v>0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f t="shared" si="2"/>
        <v>8465586</v>
      </c>
      <c r="O11" s="68">
        <f t="shared" si="1"/>
        <v>147.8369278591761</v>
      </c>
      <c r="P11" s="69"/>
    </row>
    <row r="12" spans="1:16" ht="15">
      <c r="A12" s="64"/>
      <c r="B12" s="65">
        <v>518</v>
      </c>
      <c r="C12" s="66" t="s">
        <v>25</v>
      </c>
      <c r="D12" s="67">
        <v>0</v>
      </c>
      <c r="E12" s="67">
        <v>0</v>
      </c>
      <c r="F12" s="67">
        <v>0</v>
      </c>
      <c r="G12" s="67">
        <v>0</v>
      </c>
      <c r="H12" s="67">
        <v>0</v>
      </c>
      <c r="I12" s="67">
        <v>0</v>
      </c>
      <c r="J12" s="67">
        <v>0</v>
      </c>
      <c r="K12" s="67">
        <v>2411456</v>
      </c>
      <c r="L12" s="67">
        <v>0</v>
      </c>
      <c r="M12" s="67">
        <v>0</v>
      </c>
      <c r="N12" s="67">
        <f t="shared" si="2"/>
        <v>2411456</v>
      </c>
      <c r="O12" s="68">
        <f t="shared" si="1"/>
        <v>42.11193964689241</v>
      </c>
      <c r="P12" s="69"/>
    </row>
    <row r="13" spans="1:16" ht="15">
      <c r="A13" s="64"/>
      <c r="B13" s="65">
        <v>519</v>
      </c>
      <c r="C13" s="66" t="s">
        <v>55</v>
      </c>
      <c r="D13" s="67">
        <v>6152922</v>
      </c>
      <c r="E13" s="67">
        <v>0</v>
      </c>
      <c r="F13" s="67">
        <v>0</v>
      </c>
      <c r="G13" s="67">
        <v>614497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67">
        <v>2111137</v>
      </c>
      <c r="N13" s="67">
        <f t="shared" si="2"/>
        <v>8878556</v>
      </c>
      <c r="O13" s="68">
        <f t="shared" si="1"/>
        <v>155.04874002409935</v>
      </c>
      <c r="P13" s="69"/>
    </row>
    <row r="14" spans="1:16" ht="15.75">
      <c r="A14" s="70" t="s">
        <v>27</v>
      </c>
      <c r="B14" s="71"/>
      <c r="C14" s="72"/>
      <c r="D14" s="73">
        <f aca="true" t="shared" si="3" ref="D14:M14">SUM(D15:D17)</f>
        <v>18929244</v>
      </c>
      <c r="E14" s="73">
        <f t="shared" si="3"/>
        <v>66036</v>
      </c>
      <c r="F14" s="73">
        <f t="shared" si="3"/>
        <v>0</v>
      </c>
      <c r="G14" s="73">
        <f t="shared" si="3"/>
        <v>0</v>
      </c>
      <c r="H14" s="73">
        <f t="shared" si="3"/>
        <v>0</v>
      </c>
      <c r="I14" s="73">
        <f t="shared" si="3"/>
        <v>3076617</v>
      </c>
      <c r="J14" s="73">
        <f t="shared" si="3"/>
        <v>0</v>
      </c>
      <c r="K14" s="73">
        <f t="shared" si="3"/>
        <v>0</v>
      </c>
      <c r="L14" s="73">
        <f t="shared" si="3"/>
        <v>0</v>
      </c>
      <c r="M14" s="73">
        <f t="shared" si="3"/>
        <v>0</v>
      </c>
      <c r="N14" s="74">
        <f aca="true" t="shared" si="4" ref="N14:N29">SUM(D14:M14)</f>
        <v>22071897</v>
      </c>
      <c r="O14" s="75">
        <f t="shared" si="1"/>
        <v>385.44779351413655</v>
      </c>
      <c r="P14" s="76"/>
    </row>
    <row r="15" spans="1:16" ht="15">
      <c r="A15" s="64"/>
      <c r="B15" s="65">
        <v>521</v>
      </c>
      <c r="C15" s="66" t="s">
        <v>28</v>
      </c>
      <c r="D15" s="67">
        <v>17965085</v>
      </c>
      <c r="E15" s="67">
        <v>66036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f t="shared" si="4"/>
        <v>18031121</v>
      </c>
      <c r="O15" s="68">
        <f t="shared" si="1"/>
        <v>314.88257688210535</v>
      </c>
      <c r="P15" s="69"/>
    </row>
    <row r="16" spans="1:16" ht="15">
      <c r="A16" s="64"/>
      <c r="B16" s="65">
        <v>522</v>
      </c>
      <c r="C16" s="66" t="s">
        <v>56</v>
      </c>
      <c r="D16" s="67">
        <v>445875</v>
      </c>
      <c r="E16" s="67">
        <v>0</v>
      </c>
      <c r="F16" s="67">
        <v>0</v>
      </c>
      <c r="G16" s="67">
        <v>0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f t="shared" si="4"/>
        <v>445875</v>
      </c>
      <c r="O16" s="68">
        <f t="shared" si="1"/>
        <v>7.786441506732095</v>
      </c>
      <c r="P16" s="69"/>
    </row>
    <row r="17" spans="1:16" ht="15">
      <c r="A17" s="64"/>
      <c r="B17" s="65">
        <v>524</v>
      </c>
      <c r="C17" s="66" t="s">
        <v>29</v>
      </c>
      <c r="D17" s="67">
        <v>518284</v>
      </c>
      <c r="E17" s="67">
        <v>0</v>
      </c>
      <c r="F17" s="67">
        <v>0</v>
      </c>
      <c r="G17" s="67">
        <v>0</v>
      </c>
      <c r="H17" s="67">
        <v>0</v>
      </c>
      <c r="I17" s="67">
        <v>3076617</v>
      </c>
      <c r="J17" s="67">
        <v>0</v>
      </c>
      <c r="K17" s="67">
        <v>0</v>
      </c>
      <c r="L17" s="67">
        <v>0</v>
      </c>
      <c r="M17" s="67">
        <v>0</v>
      </c>
      <c r="N17" s="67">
        <f t="shared" si="4"/>
        <v>3594901</v>
      </c>
      <c r="O17" s="68">
        <f t="shared" si="1"/>
        <v>62.778775125299056</v>
      </c>
      <c r="P17" s="69"/>
    </row>
    <row r="18" spans="1:16" ht="15.75">
      <c r="A18" s="70" t="s">
        <v>30</v>
      </c>
      <c r="B18" s="71"/>
      <c r="C18" s="72"/>
      <c r="D18" s="73">
        <f aca="true" t="shared" si="5" ref="D18:M18">SUM(D19:D20)</f>
        <v>0</v>
      </c>
      <c r="E18" s="73">
        <f t="shared" si="5"/>
        <v>0</v>
      </c>
      <c r="F18" s="73">
        <f t="shared" si="5"/>
        <v>0</v>
      </c>
      <c r="G18" s="73">
        <f t="shared" si="5"/>
        <v>0</v>
      </c>
      <c r="H18" s="73">
        <f t="shared" si="5"/>
        <v>0</v>
      </c>
      <c r="I18" s="73">
        <f t="shared" si="5"/>
        <v>20115956</v>
      </c>
      <c r="J18" s="73">
        <f t="shared" si="5"/>
        <v>0</v>
      </c>
      <c r="K18" s="73">
        <f t="shared" si="5"/>
        <v>0</v>
      </c>
      <c r="L18" s="73">
        <f t="shared" si="5"/>
        <v>0</v>
      </c>
      <c r="M18" s="73">
        <f t="shared" si="5"/>
        <v>0</v>
      </c>
      <c r="N18" s="74">
        <f t="shared" si="4"/>
        <v>20115956</v>
      </c>
      <c r="O18" s="75">
        <f t="shared" si="1"/>
        <v>351.290641426401</v>
      </c>
      <c r="P18" s="76"/>
    </row>
    <row r="19" spans="1:16" ht="15">
      <c r="A19" s="64"/>
      <c r="B19" s="65">
        <v>533</v>
      </c>
      <c r="C19" s="66" t="s">
        <v>31</v>
      </c>
      <c r="D19" s="67">
        <v>0</v>
      </c>
      <c r="E19" s="67">
        <v>0</v>
      </c>
      <c r="F19" s="67">
        <v>0</v>
      </c>
      <c r="G19" s="67">
        <v>0</v>
      </c>
      <c r="H19" s="67">
        <v>0</v>
      </c>
      <c r="I19" s="67">
        <v>18222704</v>
      </c>
      <c r="J19" s="67">
        <v>0</v>
      </c>
      <c r="K19" s="67">
        <v>0</v>
      </c>
      <c r="L19" s="67">
        <v>0</v>
      </c>
      <c r="M19" s="67">
        <v>0</v>
      </c>
      <c r="N19" s="67">
        <f t="shared" si="4"/>
        <v>18222704</v>
      </c>
      <c r="O19" s="68">
        <f t="shared" si="1"/>
        <v>318.2282451146465</v>
      </c>
      <c r="P19" s="69"/>
    </row>
    <row r="20" spans="1:16" ht="15">
      <c r="A20" s="64"/>
      <c r="B20" s="65">
        <v>538</v>
      </c>
      <c r="C20" s="66" t="s">
        <v>57</v>
      </c>
      <c r="D20" s="67">
        <v>0</v>
      </c>
      <c r="E20" s="67">
        <v>0</v>
      </c>
      <c r="F20" s="67">
        <v>0</v>
      </c>
      <c r="G20" s="67">
        <v>0</v>
      </c>
      <c r="H20" s="67">
        <v>0</v>
      </c>
      <c r="I20" s="67">
        <v>1893252</v>
      </c>
      <c r="J20" s="67">
        <v>0</v>
      </c>
      <c r="K20" s="67">
        <v>0</v>
      </c>
      <c r="L20" s="67">
        <v>0</v>
      </c>
      <c r="M20" s="67">
        <v>0</v>
      </c>
      <c r="N20" s="67">
        <f t="shared" si="4"/>
        <v>1893252</v>
      </c>
      <c r="O20" s="68">
        <f t="shared" si="1"/>
        <v>33.06239631175453</v>
      </c>
      <c r="P20" s="69"/>
    </row>
    <row r="21" spans="1:16" ht="15.75">
      <c r="A21" s="70" t="s">
        <v>33</v>
      </c>
      <c r="B21" s="71"/>
      <c r="C21" s="72"/>
      <c r="D21" s="73">
        <f aca="true" t="shared" si="6" ref="D21:M21">SUM(D22:D22)</f>
        <v>5184394</v>
      </c>
      <c r="E21" s="73">
        <f t="shared" si="6"/>
        <v>0</v>
      </c>
      <c r="F21" s="73">
        <f t="shared" si="6"/>
        <v>0</v>
      </c>
      <c r="G21" s="73">
        <f t="shared" si="6"/>
        <v>1209100</v>
      </c>
      <c r="H21" s="73">
        <f t="shared" si="6"/>
        <v>0</v>
      </c>
      <c r="I21" s="73">
        <f t="shared" si="6"/>
        <v>0</v>
      </c>
      <c r="J21" s="73">
        <f t="shared" si="6"/>
        <v>0</v>
      </c>
      <c r="K21" s="73">
        <f t="shared" si="6"/>
        <v>0</v>
      </c>
      <c r="L21" s="73">
        <f t="shared" si="6"/>
        <v>0</v>
      </c>
      <c r="M21" s="73">
        <f t="shared" si="6"/>
        <v>0</v>
      </c>
      <c r="N21" s="73">
        <f t="shared" si="4"/>
        <v>6393494</v>
      </c>
      <c r="O21" s="75">
        <f t="shared" si="1"/>
        <v>111.6513979358399</v>
      </c>
      <c r="P21" s="76"/>
    </row>
    <row r="22" spans="1:16" ht="15">
      <c r="A22" s="64"/>
      <c r="B22" s="65">
        <v>541</v>
      </c>
      <c r="C22" s="66" t="s">
        <v>58</v>
      </c>
      <c r="D22" s="67">
        <v>5184394</v>
      </c>
      <c r="E22" s="67">
        <v>0</v>
      </c>
      <c r="F22" s="67">
        <v>0</v>
      </c>
      <c r="G22" s="67">
        <v>1209100</v>
      </c>
      <c r="H22" s="67">
        <v>0</v>
      </c>
      <c r="I22" s="67">
        <v>0</v>
      </c>
      <c r="J22" s="67">
        <v>0</v>
      </c>
      <c r="K22" s="67">
        <v>0</v>
      </c>
      <c r="L22" s="67">
        <v>0</v>
      </c>
      <c r="M22" s="67">
        <v>0</v>
      </c>
      <c r="N22" s="67">
        <f t="shared" si="4"/>
        <v>6393494</v>
      </c>
      <c r="O22" s="68">
        <f t="shared" si="1"/>
        <v>111.6513979358399</v>
      </c>
      <c r="P22" s="69"/>
    </row>
    <row r="23" spans="1:16" ht="15.75">
      <c r="A23" s="70" t="s">
        <v>47</v>
      </c>
      <c r="B23" s="71"/>
      <c r="C23" s="72"/>
      <c r="D23" s="73">
        <f aca="true" t="shared" si="7" ref="D23:M23">SUM(D24:D24)</f>
        <v>29035</v>
      </c>
      <c r="E23" s="73">
        <f t="shared" si="7"/>
        <v>0</v>
      </c>
      <c r="F23" s="73">
        <f t="shared" si="7"/>
        <v>0</v>
      </c>
      <c r="G23" s="73">
        <f t="shared" si="7"/>
        <v>0</v>
      </c>
      <c r="H23" s="73">
        <f t="shared" si="7"/>
        <v>0</v>
      </c>
      <c r="I23" s="73">
        <f t="shared" si="7"/>
        <v>0</v>
      </c>
      <c r="J23" s="73">
        <f t="shared" si="7"/>
        <v>0</v>
      </c>
      <c r="K23" s="73">
        <f t="shared" si="7"/>
        <v>0</v>
      </c>
      <c r="L23" s="73">
        <f t="shared" si="7"/>
        <v>0</v>
      </c>
      <c r="M23" s="73">
        <f t="shared" si="7"/>
        <v>0</v>
      </c>
      <c r="N23" s="73">
        <f t="shared" si="4"/>
        <v>29035</v>
      </c>
      <c r="O23" s="75">
        <f t="shared" si="1"/>
        <v>0.5070464348706843</v>
      </c>
      <c r="P23" s="76"/>
    </row>
    <row r="24" spans="1:16" ht="15">
      <c r="A24" s="64"/>
      <c r="B24" s="65">
        <v>552</v>
      </c>
      <c r="C24" s="66" t="s">
        <v>48</v>
      </c>
      <c r="D24" s="67">
        <v>29035</v>
      </c>
      <c r="E24" s="67">
        <v>0</v>
      </c>
      <c r="F24" s="67">
        <v>0</v>
      </c>
      <c r="G24" s="67">
        <v>0</v>
      </c>
      <c r="H24" s="67">
        <v>0</v>
      </c>
      <c r="I24" s="67">
        <v>0</v>
      </c>
      <c r="J24" s="67">
        <v>0</v>
      </c>
      <c r="K24" s="67">
        <v>0</v>
      </c>
      <c r="L24" s="67">
        <v>0</v>
      </c>
      <c r="M24" s="67">
        <v>0</v>
      </c>
      <c r="N24" s="67">
        <f t="shared" si="4"/>
        <v>29035</v>
      </c>
      <c r="O24" s="68">
        <f t="shared" si="1"/>
        <v>0.5070464348706843</v>
      </c>
      <c r="P24" s="69"/>
    </row>
    <row r="25" spans="1:16" ht="15.75">
      <c r="A25" s="70" t="s">
        <v>35</v>
      </c>
      <c r="B25" s="71"/>
      <c r="C25" s="72"/>
      <c r="D25" s="73">
        <f aca="true" t="shared" si="8" ref="D25:M25">SUM(D26:D26)</f>
        <v>1999070</v>
      </c>
      <c r="E25" s="73">
        <f t="shared" si="8"/>
        <v>0</v>
      </c>
      <c r="F25" s="73">
        <f t="shared" si="8"/>
        <v>0</v>
      </c>
      <c r="G25" s="73">
        <f t="shared" si="8"/>
        <v>1955714</v>
      </c>
      <c r="H25" s="73">
        <f t="shared" si="8"/>
        <v>0</v>
      </c>
      <c r="I25" s="73">
        <f t="shared" si="8"/>
        <v>0</v>
      </c>
      <c r="J25" s="73">
        <f t="shared" si="8"/>
        <v>0</v>
      </c>
      <c r="K25" s="73">
        <f t="shared" si="8"/>
        <v>0</v>
      </c>
      <c r="L25" s="73">
        <f t="shared" si="8"/>
        <v>0</v>
      </c>
      <c r="M25" s="73">
        <f t="shared" si="8"/>
        <v>0</v>
      </c>
      <c r="N25" s="73">
        <f t="shared" si="4"/>
        <v>3954784</v>
      </c>
      <c r="O25" s="75">
        <f t="shared" si="1"/>
        <v>69.06351396189511</v>
      </c>
      <c r="P25" s="69"/>
    </row>
    <row r="26" spans="1:16" ht="15">
      <c r="A26" s="64"/>
      <c r="B26" s="65">
        <v>572</v>
      </c>
      <c r="C26" s="66" t="s">
        <v>59</v>
      </c>
      <c r="D26" s="67">
        <v>1999070</v>
      </c>
      <c r="E26" s="67">
        <v>0</v>
      </c>
      <c r="F26" s="67">
        <v>0</v>
      </c>
      <c r="G26" s="67">
        <v>1955714</v>
      </c>
      <c r="H26" s="67">
        <v>0</v>
      </c>
      <c r="I26" s="67">
        <v>0</v>
      </c>
      <c r="J26" s="67">
        <v>0</v>
      </c>
      <c r="K26" s="67">
        <v>0</v>
      </c>
      <c r="L26" s="67">
        <v>0</v>
      </c>
      <c r="M26" s="67">
        <v>0</v>
      </c>
      <c r="N26" s="67">
        <f t="shared" si="4"/>
        <v>3954784</v>
      </c>
      <c r="O26" s="68">
        <f t="shared" si="1"/>
        <v>69.06351396189511</v>
      </c>
      <c r="P26" s="69"/>
    </row>
    <row r="27" spans="1:16" ht="15.75">
      <c r="A27" s="70" t="s">
        <v>60</v>
      </c>
      <c r="B27" s="71"/>
      <c r="C27" s="72"/>
      <c r="D27" s="73">
        <f aca="true" t="shared" si="9" ref="D27:M27">SUM(D28:D28)</f>
        <v>0</v>
      </c>
      <c r="E27" s="73">
        <f t="shared" si="9"/>
        <v>1025000</v>
      </c>
      <c r="F27" s="73">
        <f t="shared" si="9"/>
        <v>3061602</v>
      </c>
      <c r="G27" s="73">
        <f t="shared" si="9"/>
        <v>100080</v>
      </c>
      <c r="H27" s="73">
        <f t="shared" si="9"/>
        <v>0</v>
      </c>
      <c r="I27" s="73">
        <f t="shared" si="9"/>
        <v>0</v>
      </c>
      <c r="J27" s="73">
        <f t="shared" si="9"/>
        <v>0</v>
      </c>
      <c r="K27" s="73">
        <f t="shared" si="9"/>
        <v>0</v>
      </c>
      <c r="L27" s="73">
        <f t="shared" si="9"/>
        <v>0</v>
      </c>
      <c r="M27" s="73">
        <f t="shared" si="9"/>
        <v>50000</v>
      </c>
      <c r="N27" s="73">
        <f t="shared" si="4"/>
        <v>4236682</v>
      </c>
      <c r="O27" s="75">
        <f t="shared" si="1"/>
        <v>73.98637863891169</v>
      </c>
      <c r="P27" s="69"/>
    </row>
    <row r="28" spans="1:16" ht="15.75" thickBot="1">
      <c r="A28" s="64"/>
      <c r="B28" s="65">
        <v>581</v>
      </c>
      <c r="C28" s="66" t="s">
        <v>61</v>
      </c>
      <c r="D28" s="67">
        <v>0</v>
      </c>
      <c r="E28" s="67">
        <v>1025000</v>
      </c>
      <c r="F28" s="67">
        <v>3061602</v>
      </c>
      <c r="G28" s="67">
        <v>100080</v>
      </c>
      <c r="H28" s="67">
        <v>0</v>
      </c>
      <c r="I28" s="67">
        <v>0</v>
      </c>
      <c r="J28" s="67">
        <v>0</v>
      </c>
      <c r="K28" s="67">
        <v>0</v>
      </c>
      <c r="L28" s="67">
        <v>0</v>
      </c>
      <c r="M28" s="67">
        <v>50000</v>
      </c>
      <c r="N28" s="67">
        <f t="shared" si="4"/>
        <v>4236682</v>
      </c>
      <c r="O28" s="68">
        <f t="shared" si="1"/>
        <v>73.98637863891169</v>
      </c>
      <c r="P28" s="69"/>
    </row>
    <row r="29" spans="1:119" ht="16.5" thickBot="1">
      <c r="A29" s="77" t="s">
        <v>10</v>
      </c>
      <c r="B29" s="78"/>
      <c r="C29" s="79"/>
      <c r="D29" s="80">
        <f>SUM(D5,D14,D18,D21,D23,D25,D27)</f>
        <v>39272550</v>
      </c>
      <c r="E29" s="80">
        <f aca="true" t="shared" si="10" ref="E29:M29">SUM(E5,E14,E18,E21,E23,E25,E27)</f>
        <v>1091036</v>
      </c>
      <c r="F29" s="80">
        <f t="shared" si="10"/>
        <v>11527188</v>
      </c>
      <c r="G29" s="80">
        <f t="shared" si="10"/>
        <v>3879391</v>
      </c>
      <c r="H29" s="80">
        <f t="shared" si="10"/>
        <v>0</v>
      </c>
      <c r="I29" s="80">
        <f t="shared" si="10"/>
        <v>23192573</v>
      </c>
      <c r="J29" s="80">
        <f t="shared" si="10"/>
        <v>0</v>
      </c>
      <c r="K29" s="80">
        <f t="shared" si="10"/>
        <v>2411456</v>
      </c>
      <c r="L29" s="80">
        <f t="shared" si="10"/>
        <v>0</v>
      </c>
      <c r="M29" s="80">
        <f t="shared" si="10"/>
        <v>2161137</v>
      </c>
      <c r="N29" s="80">
        <f t="shared" si="4"/>
        <v>83535331</v>
      </c>
      <c r="O29" s="81">
        <f t="shared" si="1"/>
        <v>1458.8011630546775</v>
      </c>
      <c r="P29" s="62"/>
      <c r="Q29" s="82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3"/>
      <c r="BM29" s="83"/>
      <c r="BN29" s="83"/>
      <c r="BO29" s="83"/>
      <c r="BP29" s="83"/>
      <c r="BQ29" s="83"/>
      <c r="BR29" s="83"/>
      <c r="BS29" s="83"/>
      <c r="BT29" s="83"/>
      <c r="BU29" s="83"/>
      <c r="BV29" s="83"/>
      <c r="BW29" s="83"/>
      <c r="BX29" s="83"/>
      <c r="BY29" s="83"/>
      <c r="BZ29" s="83"/>
      <c r="CA29" s="83"/>
      <c r="CB29" s="83"/>
      <c r="CC29" s="83"/>
      <c r="CD29" s="83"/>
      <c r="CE29" s="83"/>
      <c r="CF29" s="83"/>
      <c r="CG29" s="83"/>
      <c r="CH29" s="83"/>
      <c r="CI29" s="83"/>
      <c r="CJ29" s="83"/>
      <c r="CK29" s="83"/>
      <c r="CL29" s="83"/>
      <c r="CM29" s="83"/>
      <c r="CN29" s="83"/>
      <c r="CO29" s="83"/>
      <c r="CP29" s="83"/>
      <c r="CQ29" s="83"/>
      <c r="CR29" s="83"/>
      <c r="CS29" s="83"/>
      <c r="CT29" s="83"/>
      <c r="CU29" s="83"/>
      <c r="CV29" s="83"/>
      <c r="CW29" s="83"/>
      <c r="CX29" s="83"/>
      <c r="CY29" s="83"/>
      <c r="CZ29" s="83"/>
      <c r="DA29" s="83"/>
      <c r="DB29" s="83"/>
      <c r="DC29" s="83"/>
      <c r="DD29" s="83"/>
      <c r="DE29" s="83"/>
      <c r="DF29" s="83"/>
      <c r="DG29" s="83"/>
      <c r="DH29" s="83"/>
      <c r="DI29" s="83"/>
      <c r="DJ29" s="83"/>
      <c r="DK29" s="83"/>
      <c r="DL29" s="83"/>
      <c r="DM29" s="83"/>
      <c r="DN29" s="83"/>
      <c r="DO29" s="83"/>
    </row>
    <row r="30" spans="1:15" ht="15">
      <c r="A30" s="84"/>
      <c r="B30" s="85"/>
      <c r="C30" s="85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7"/>
    </row>
    <row r="31" spans="1:15" ht="15">
      <c r="A31" s="88"/>
      <c r="B31" s="89"/>
      <c r="C31" s="89"/>
      <c r="D31" s="90"/>
      <c r="E31" s="90"/>
      <c r="F31" s="90"/>
      <c r="G31" s="90"/>
      <c r="H31" s="90"/>
      <c r="I31" s="90"/>
      <c r="J31" s="90"/>
      <c r="K31" s="90"/>
      <c r="L31" s="117" t="s">
        <v>62</v>
      </c>
      <c r="M31" s="117"/>
      <c r="N31" s="117"/>
      <c r="O31" s="91">
        <v>57263</v>
      </c>
    </row>
    <row r="32" spans="1:15" ht="15">
      <c r="A32" s="118"/>
      <c r="B32" s="119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20"/>
    </row>
    <row r="33" spans="1:15" ht="15.75" customHeight="1" thickBot="1">
      <c r="A33" s="121" t="s">
        <v>45</v>
      </c>
      <c r="B33" s="122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3"/>
    </row>
  </sheetData>
  <sheetProtection/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52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SUM(D6:D13)</f>
        <v>12510009</v>
      </c>
      <c r="E5" s="24">
        <f t="shared" si="0"/>
        <v>4655</v>
      </c>
      <c r="F5" s="24">
        <f t="shared" si="0"/>
        <v>3234692</v>
      </c>
      <c r="G5" s="24">
        <f t="shared" si="0"/>
        <v>512058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2417289</v>
      </c>
      <c r="L5" s="24">
        <f t="shared" si="0"/>
        <v>0</v>
      </c>
      <c r="M5" s="24">
        <f t="shared" si="0"/>
        <v>816379</v>
      </c>
      <c r="N5" s="25">
        <f>SUM(D5:M5)</f>
        <v>19495082</v>
      </c>
      <c r="O5" s="30">
        <f aca="true" t="shared" si="1" ref="O5:O28">(N5/O$30)</f>
        <v>344.57609982855223</v>
      </c>
      <c r="P5" s="6"/>
    </row>
    <row r="6" spans="1:16" ht="15">
      <c r="A6" s="12"/>
      <c r="B6" s="42">
        <v>511</v>
      </c>
      <c r="C6" s="19" t="s">
        <v>19</v>
      </c>
      <c r="D6" s="43">
        <v>159336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159336</v>
      </c>
      <c r="O6" s="44">
        <f t="shared" si="1"/>
        <v>2.8162680948088448</v>
      </c>
      <c r="P6" s="9"/>
    </row>
    <row r="7" spans="1:16" ht="15">
      <c r="A7" s="12"/>
      <c r="B7" s="42">
        <v>512</v>
      </c>
      <c r="C7" s="19" t="s">
        <v>20</v>
      </c>
      <c r="D7" s="43">
        <v>1685851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3">SUM(D7:M7)</f>
        <v>1685851</v>
      </c>
      <c r="O7" s="44">
        <f t="shared" si="1"/>
        <v>29.797461866129346</v>
      </c>
      <c r="P7" s="9"/>
    </row>
    <row r="8" spans="1:16" ht="15">
      <c r="A8" s="12"/>
      <c r="B8" s="42">
        <v>513</v>
      </c>
      <c r="C8" s="19" t="s">
        <v>21</v>
      </c>
      <c r="D8" s="43">
        <v>3500114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3500114</v>
      </c>
      <c r="O8" s="44">
        <f t="shared" si="1"/>
        <v>61.86460929352917</v>
      </c>
      <c r="P8" s="9"/>
    </row>
    <row r="9" spans="1:16" ht="15">
      <c r="A9" s="12"/>
      <c r="B9" s="42">
        <v>514</v>
      </c>
      <c r="C9" s="19" t="s">
        <v>22</v>
      </c>
      <c r="D9" s="43">
        <v>354990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354990</v>
      </c>
      <c r="O9" s="44">
        <f t="shared" si="1"/>
        <v>6.274457818548173</v>
      </c>
      <c r="P9" s="9"/>
    </row>
    <row r="10" spans="1:16" ht="15">
      <c r="A10" s="12"/>
      <c r="B10" s="42">
        <v>515</v>
      </c>
      <c r="C10" s="19" t="s">
        <v>23</v>
      </c>
      <c r="D10" s="43">
        <v>1144483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1144483</v>
      </c>
      <c r="O10" s="44">
        <f t="shared" si="1"/>
        <v>20.228767873871007</v>
      </c>
      <c r="P10" s="9"/>
    </row>
    <row r="11" spans="1:16" ht="15">
      <c r="A11" s="12"/>
      <c r="B11" s="42">
        <v>517</v>
      </c>
      <c r="C11" s="19" t="s">
        <v>24</v>
      </c>
      <c r="D11" s="43">
        <v>0</v>
      </c>
      <c r="E11" s="43">
        <v>0</v>
      </c>
      <c r="F11" s="43">
        <v>3234692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3234692</v>
      </c>
      <c r="O11" s="44">
        <f t="shared" si="1"/>
        <v>57.173268289234144</v>
      </c>
      <c r="P11" s="9"/>
    </row>
    <row r="12" spans="1:16" ht="15">
      <c r="A12" s="12"/>
      <c r="B12" s="42">
        <v>518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2417289</v>
      </c>
      <c r="L12" s="43">
        <v>0</v>
      </c>
      <c r="M12" s="43">
        <v>0</v>
      </c>
      <c r="N12" s="43">
        <f t="shared" si="2"/>
        <v>2417289</v>
      </c>
      <c r="O12" s="44">
        <f t="shared" si="1"/>
        <v>42.725648231613555</v>
      </c>
      <c r="P12" s="9"/>
    </row>
    <row r="13" spans="1:16" ht="15">
      <c r="A13" s="12"/>
      <c r="B13" s="42">
        <v>519</v>
      </c>
      <c r="C13" s="19" t="s">
        <v>26</v>
      </c>
      <c r="D13" s="43">
        <v>5665235</v>
      </c>
      <c r="E13" s="43">
        <v>4655</v>
      </c>
      <c r="F13" s="43">
        <v>0</v>
      </c>
      <c r="G13" s="43">
        <v>512058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816379</v>
      </c>
      <c r="N13" s="43">
        <f t="shared" si="2"/>
        <v>6998327</v>
      </c>
      <c r="O13" s="44">
        <f t="shared" si="1"/>
        <v>123.695618360818</v>
      </c>
      <c r="P13" s="9"/>
    </row>
    <row r="14" spans="1:16" ht="15.75">
      <c r="A14" s="26" t="s">
        <v>27</v>
      </c>
      <c r="B14" s="27"/>
      <c r="C14" s="28"/>
      <c r="D14" s="29">
        <f aca="true" t="shared" si="3" ref="D14:M14">SUM(D15:D16)</f>
        <v>17875327</v>
      </c>
      <c r="E14" s="29">
        <f t="shared" si="3"/>
        <v>95323</v>
      </c>
      <c r="F14" s="29">
        <f t="shared" si="3"/>
        <v>0</v>
      </c>
      <c r="G14" s="29">
        <f t="shared" si="3"/>
        <v>0</v>
      </c>
      <c r="H14" s="29">
        <f t="shared" si="3"/>
        <v>0</v>
      </c>
      <c r="I14" s="29">
        <f t="shared" si="3"/>
        <v>2183139</v>
      </c>
      <c r="J14" s="29">
        <f t="shared" si="3"/>
        <v>0</v>
      </c>
      <c r="K14" s="29">
        <f t="shared" si="3"/>
        <v>0</v>
      </c>
      <c r="L14" s="29">
        <f t="shared" si="3"/>
        <v>0</v>
      </c>
      <c r="M14" s="29">
        <f t="shared" si="3"/>
        <v>0</v>
      </c>
      <c r="N14" s="40">
        <f aca="true" t="shared" si="4" ref="N14:N28">SUM(D14:M14)</f>
        <v>20153789</v>
      </c>
      <c r="O14" s="41">
        <f t="shared" si="1"/>
        <v>356.2187638086148</v>
      </c>
      <c r="P14" s="10"/>
    </row>
    <row r="15" spans="1:16" ht="15">
      <c r="A15" s="12"/>
      <c r="B15" s="42">
        <v>521</v>
      </c>
      <c r="C15" s="19" t="s">
        <v>28</v>
      </c>
      <c r="D15" s="43">
        <v>17370134</v>
      </c>
      <c r="E15" s="43">
        <v>95323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17465457</v>
      </c>
      <c r="O15" s="44">
        <f t="shared" si="1"/>
        <v>308.70242324619545</v>
      </c>
      <c r="P15" s="9"/>
    </row>
    <row r="16" spans="1:16" ht="15">
      <c r="A16" s="12"/>
      <c r="B16" s="42">
        <v>524</v>
      </c>
      <c r="C16" s="19" t="s">
        <v>29</v>
      </c>
      <c r="D16" s="43">
        <v>505193</v>
      </c>
      <c r="E16" s="43">
        <v>0</v>
      </c>
      <c r="F16" s="43">
        <v>0</v>
      </c>
      <c r="G16" s="43">
        <v>0</v>
      </c>
      <c r="H16" s="43">
        <v>0</v>
      </c>
      <c r="I16" s="43">
        <v>2183139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2688332</v>
      </c>
      <c r="O16" s="44">
        <f t="shared" si="1"/>
        <v>47.51634056241936</v>
      </c>
      <c r="P16" s="9"/>
    </row>
    <row r="17" spans="1:16" ht="15.75">
      <c r="A17" s="26" t="s">
        <v>30</v>
      </c>
      <c r="B17" s="27"/>
      <c r="C17" s="28"/>
      <c r="D17" s="29">
        <f aca="true" t="shared" si="5" ref="D17:M17">SUM(D18:D19)</f>
        <v>0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20747736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340284</v>
      </c>
      <c r="N17" s="40">
        <f t="shared" si="4"/>
        <v>21088020</v>
      </c>
      <c r="O17" s="41">
        <f t="shared" si="1"/>
        <v>372.73132191526594</v>
      </c>
      <c r="P17" s="10"/>
    </row>
    <row r="18" spans="1:16" ht="15">
      <c r="A18" s="12"/>
      <c r="B18" s="42">
        <v>533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18565889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18565889</v>
      </c>
      <c r="O18" s="44">
        <f t="shared" si="1"/>
        <v>328.1525885076975</v>
      </c>
      <c r="P18" s="9"/>
    </row>
    <row r="19" spans="1:16" ht="15">
      <c r="A19" s="12"/>
      <c r="B19" s="42">
        <v>538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2181847</v>
      </c>
      <c r="J19" s="43">
        <v>0</v>
      </c>
      <c r="K19" s="43">
        <v>0</v>
      </c>
      <c r="L19" s="43">
        <v>0</v>
      </c>
      <c r="M19" s="43">
        <v>340284</v>
      </c>
      <c r="N19" s="43">
        <f t="shared" si="4"/>
        <v>2522131</v>
      </c>
      <c r="O19" s="44">
        <f t="shared" si="1"/>
        <v>44.57873340756845</v>
      </c>
      <c r="P19" s="9"/>
    </row>
    <row r="20" spans="1:16" ht="15.75">
      <c r="A20" s="26" t="s">
        <v>33</v>
      </c>
      <c r="B20" s="27"/>
      <c r="C20" s="28"/>
      <c r="D20" s="29">
        <f aca="true" t="shared" si="6" ref="D20:M20">SUM(D21:D21)</f>
        <v>5078147</v>
      </c>
      <c r="E20" s="29">
        <f t="shared" si="6"/>
        <v>0</v>
      </c>
      <c r="F20" s="29">
        <f t="shared" si="6"/>
        <v>0</v>
      </c>
      <c r="G20" s="29">
        <f t="shared" si="6"/>
        <v>1611802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4"/>
        <v>6689949</v>
      </c>
      <c r="O20" s="41">
        <f t="shared" si="1"/>
        <v>118.24502889866908</v>
      </c>
      <c r="P20" s="10"/>
    </row>
    <row r="21" spans="1:16" ht="15">
      <c r="A21" s="12"/>
      <c r="B21" s="42">
        <v>541</v>
      </c>
      <c r="C21" s="19" t="s">
        <v>34</v>
      </c>
      <c r="D21" s="43">
        <v>5078147</v>
      </c>
      <c r="E21" s="43">
        <v>0</v>
      </c>
      <c r="F21" s="43">
        <v>0</v>
      </c>
      <c r="G21" s="43">
        <v>1611802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6689949</v>
      </c>
      <c r="O21" s="44">
        <f t="shared" si="1"/>
        <v>118.24502889866908</v>
      </c>
      <c r="P21" s="9"/>
    </row>
    <row r="22" spans="1:16" ht="15.75">
      <c r="A22" s="26" t="s">
        <v>47</v>
      </c>
      <c r="B22" s="27"/>
      <c r="C22" s="28"/>
      <c r="D22" s="29">
        <f aca="true" t="shared" si="7" ref="D22:M22">SUM(D23:D23)</f>
        <v>418623</v>
      </c>
      <c r="E22" s="29">
        <f t="shared" si="7"/>
        <v>0</v>
      </c>
      <c r="F22" s="29">
        <f t="shared" si="7"/>
        <v>0</v>
      </c>
      <c r="G22" s="29">
        <f t="shared" si="7"/>
        <v>0</v>
      </c>
      <c r="H22" s="29">
        <f t="shared" si="7"/>
        <v>0</v>
      </c>
      <c r="I22" s="29">
        <f t="shared" si="7"/>
        <v>0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4"/>
        <v>418623</v>
      </c>
      <c r="O22" s="41">
        <f t="shared" si="1"/>
        <v>7.399172808738533</v>
      </c>
      <c r="P22" s="10"/>
    </row>
    <row r="23" spans="1:16" ht="15">
      <c r="A23" s="45"/>
      <c r="B23" s="46">
        <v>552</v>
      </c>
      <c r="C23" s="47" t="s">
        <v>48</v>
      </c>
      <c r="D23" s="43">
        <v>418623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418623</v>
      </c>
      <c r="O23" s="44">
        <f t="shared" si="1"/>
        <v>7.399172808738533</v>
      </c>
      <c r="P23" s="9"/>
    </row>
    <row r="24" spans="1:16" ht="15.75">
      <c r="A24" s="26" t="s">
        <v>35</v>
      </c>
      <c r="B24" s="27"/>
      <c r="C24" s="28"/>
      <c r="D24" s="29">
        <f aca="true" t="shared" si="8" ref="D24:M24">SUM(D25:D25)</f>
        <v>1868972</v>
      </c>
      <c r="E24" s="29">
        <f t="shared" si="8"/>
        <v>0</v>
      </c>
      <c r="F24" s="29">
        <f t="shared" si="8"/>
        <v>0</v>
      </c>
      <c r="G24" s="29">
        <f t="shared" si="8"/>
        <v>1579201</v>
      </c>
      <c r="H24" s="29">
        <f t="shared" si="8"/>
        <v>0</v>
      </c>
      <c r="I24" s="29">
        <f t="shared" si="8"/>
        <v>0</v>
      </c>
      <c r="J24" s="29">
        <f t="shared" si="8"/>
        <v>0</v>
      </c>
      <c r="K24" s="29">
        <f t="shared" si="8"/>
        <v>0</v>
      </c>
      <c r="L24" s="29">
        <f t="shared" si="8"/>
        <v>0</v>
      </c>
      <c r="M24" s="29">
        <f t="shared" si="8"/>
        <v>0</v>
      </c>
      <c r="N24" s="29">
        <f t="shared" si="4"/>
        <v>3448173</v>
      </c>
      <c r="O24" s="41">
        <f t="shared" si="1"/>
        <v>60.946550718489846</v>
      </c>
      <c r="P24" s="9"/>
    </row>
    <row r="25" spans="1:16" ht="15">
      <c r="A25" s="12"/>
      <c r="B25" s="42">
        <v>572</v>
      </c>
      <c r="C25" s="19" t="s">
        <v>36</v>
      </c>
      <c r="D25" s="43">
        <v>1868972</v>
      </c>
      <c r="E25" s="43">
        <v>0</v>
      </c>
      <c r="F25" s="43">
        <v>0</v>
      </c>
      <c r="G25" s="43">
        <v>1579201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3448173</v>
      </c>
      <c r="O25" s="44">
        <f t="shared" si="1"/>
        <v>60.946550718489846</v>
      </c>
      <c r="P25" s="9"/>
    </row>
    <row r="26" spans="1:16" ht="15.75">
      <c r="A26" s="26" t="s">
        <v>38</v>
      </c>
      <c r="B26" s="27"/>
      <c r="C26" s="28"/>
      <c r="D26" s="29">
        <f aca="true" t="shared" si="9" ref="D26:M26">SUM(D27:D27)</f>
        <v>1741</v>
      </c>
      <c r="E26" s="29">
        <f t="shared" si="9"/>
        <v>533877</v>
      </c>
      <c r="F26" s="29">
        <f t="shared" si="9"/>
        <v>2707030</v>
      </c>
      <c r="G26" s="29">
        <f t="shared" si="9"/>
        <v>337340</v>
      </c>
      <c r="H26" s="29">
        <f t="shared" si="9"/>
        <v>0</v>
      </c>
      <c r="I26" s="29">
        <f t="shared" si="9"/>
        <v>105108</v>
      </c>
      <c r="J26" s="29">
        <f t="shared" si="9"/>
        <v>0</v>
      </c>
      <c r="K26" s="29">
        <f t="shared" si="9"/>
        <v>0</v>
      </c>
      <c r="L26" s="29">
        <f t="shared" si="9"/>
        <v>0</v>
      </c>
      <c r="M26" s="29">
        <f t="shared" si="9"/>
        <v>50000</v>
      </c>
      <c r="N26" s="29">
        <f t="shared" si="4"/>
        <v>3735096</v>
      </c>
      <c r="O26" s="41">
        <f t="shared" si="1"/>
        <v>66.01792247733178</v>
      </c>
      <c r="P26" s="9"/>
    </row>
    <row r="27" spans="1:16" ht="15.75" thickBot="1">
      <c r="A27" s="12"/>
      <c r="B27" s="42">
        <v>581</v>
      </c>
      <c r="C27" s="19" t="s">
        <v>37</v>
      </c>
      <c r="D27" s="43">
        <v>1741</v>
      </c>
      <c r="E27" s="43">
        <v>533877</v>
      </c>
      <c r="F27" s="43">
        <v>2707030</v>
      </c>
      <c r="G27" s="43">
        <v>337340</v>
      </c>
      <c r="H27" s="43">
        <v>0</v>
      </c>
      <c r="I27" s="43">
        <v>105108</v>
      </c>
      <c r="J27" s="43">
        <v>0</v>
      </c>
      <c r="K27" s="43">
        <v>0</v>
      </c>
      <c r="L27" s="43">
        <v>0</v>
      </c>
      <c r="M27" s="43">
        <v>50000</v>
      </c>
      <c r="N27" s="43">
        <f t="shared" si="4"/>
        <v>3735096</v>
      </c>
      <c r="O27" s="44">
        <f t="shared" si="1"/>
        <v>66.01792247733178</v>
      </c>
      <c r="P27" s="9"/>
    </row>
    <row r="28" spans="1:119" ht="16.5" thickBot="1">
      <c r="A28" s="13" t="s">
        <v>10</v>
      </c>
      <c r="B28" s="21"/>
      <c r="C28" s="20"/>
      <c r="D28" s="14">
        <f>SUM(D5,D14,D17,D20,D22,D24,D26)</f>
        <v>37752819</v>
      </c>
      <c r="E28" s="14">
        <f aca="true" t="shared" si="10" ref="E28:M28">SUM(E5,E14,E17,E20,E22,E24,E26)</f>
        <v>633855</v>
      </c>
      <c r="F28" s="14">
        <f t="shared" si="10"/>
        <v>5941722</v>
      </c>
      <c r="G28" s="14">
        <f t="shared" si="10"/>
        <v>4040401</v>
      </c>
      <c r="H28" s="14">
        <f t="shared" si="10"/>
        <v>0</v>
      </c>
      <c r="I28" s="14">
        <f t="shared" si="10"/>
        <v>23035983</v>
      </c>
      <c r="J28" s="14">
        <f t="shared" si="10"/>
        <v>0</v>
      </c>
      <c r="K28" s="14">
        <f t="shared" si="10"/>
        <v>2417289</v>
      </c>
      <c r="L28" s="14">
        <f t="shared" si="10"/>
        <v>0</v>
      </c>
      <c r="M28" s="14">
        <f t="shared" si="10"/>
        <v>1206663</v>
      </c>
      <c r="N28" s="14">
        <f t="shared" si="4"/>
        <v>75028732</v>
      </c>
      <c r="O28" s="35">
        <f t="shared" si="1"/>
        <v>1326.1348604556622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5" ht="15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/>
    </row>
    <row r="30" spans="1:15" ht="15">
      <c r="A30" s="36"/>
      <c r="B30" s="37"/>
      <c r="C30" s="37"/>
      <c r="D30" s="38"/>
      <c r="E30" s="38"/>
      <c r="F30" s="38"/>
      <c r="G30" s="38"/>
      <c r="H30" s="38"/>
      <c r="I30" s="38"/>
      <c r="J30" s="38"/>
      <c r="K30" s="38"/>
      <c r="L30" s="93" t="s">
        <v>53</v>
      </c>
      <c r="M30" s="93"/>
      <c r="N30" s="93"/>
      <c r="O30" s="39">
        <v>56577</v>
      </c>
    </row>
    <row r="31" spans="1:15" ht="15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  <row r="32" spans="1:15" ht="15.75" customHeight="1" thickBot="1">
      <c r="A32" s="97" t="s">
        <v>45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9"/>
    </row>
  </sheetData>
  <sheetProtection/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2022-05-17T16:15:43Z</cp:lastPrinted>
  <dcterms:created xsi:type="dcterms:W3CDTF">2000-08-31T21:26:31Z</dcterms:created>
  <dcterms:modified xsi:type="dcterms:W3CDTF">2022-05-17T16:16:09Z</dcterms:modified>
  <cp:category/>
  <cp:version/>
  <cp:contentType/>
  <cp:contentStatus/>
</cp:coreProperties>
</file>