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'2008'!$A$1:$O$25</definedName>
    <definedName name="_xlnm.Print_Area" localSheetId="12">'2009'!$A$1:$O$25</definedName>
    <definedName name="_xlnm.Print_Area" localSheetId="11">'2010'!$A$1:$O$25</definedName>
    <definedName name="_xlnm.Print_Area" localSheetId="10">'2011'!$A$1:$O$28</definedName>
    <definedName name="_xlnm.Print_Area" localSheetId="9">'2012'!$A$1:$O$29</definedName>
    <definedName name="_xlnm.Print_Area" localSheetId="8">'2013'!$A$1:$O$30</definedName>
    <definedName name="_xlnm.Print_Area" localSheetId="7">'2014'!$A$1:$O$31</definedName>
    <definedName name="_xlnm.Print_Area" localSheetId="6">'2015'!$A$1:$O$30</definedName>
    <definedName name="_xlnm.Print_Area" localSheetId="5">'2016'!$A$1:$O$29</definedName>
    <definedName name="_xlnm.Print_Area" localSheetId="4">'2017'!$A$1:$O$32</definedName>
    <definedName name="_xlnm.Print_Area" localSheetId="3">'2018'!$A$1:$O$29</definedName>
    <definedName name="_xlnm.Print_Area" localSheetId="2">'2019'!$A$1:$O$30</definedName>
    <definedName name="_xlnm.Print_Area" localSheetId="1">'2020'!$A$1:$O$30</definedName>
    <definedName name="_xlnm.Print_Area" localSheetId="0">'2021'!$A$1:$P$36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<sst xmlns="http://schemas.openxmlformats.org/spreadsheetml/2006/main" count="578" uniqueCount="101">
  <si>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</si>
  <si>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</si>
  <si>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</si>
  <si>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</si>
  <si>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</si>
  <si>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</si>
  <si>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</si>
  <si>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</si>
  <si>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</si>
  <si>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</si>
  <si>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</si>
  <si>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Local Business Tax</t>
  </si>
  <si>
    <t>Permits, Fees, and Special Assessments</t>
  </si>
  <si>
    <t>Franchise Fee - Electricity</t>
  </si>
  <si>
    <t>Other Permits, Fees, and Special Assessments</t>
  </si>
  <si>
    <t>Intergovernmental Revenue</t>
  </si>
  <si>
    <t>State Shared Revenues - General Gov't - Local Gov't Half-Cent Sales Tax</t>
  </si>
  <si>
    <t>Grants from Other Local Units - Transportation</t>
  </si>
  <si>
    <t>Grants from Other Local Units - Other</t>
  </si>
  <si>
    <t>Governmental Funds</t>
  </si>
  <si>
    <t>Proprietary Funds</t>
  </si>
  <si>
    <t>Account Total</t>
  </si>
  <si>
    <t>Fiduciary Funds</t>
  </si>
  <si>
    <t>Judgments, Fines, and Forfeits</t>
  </si>
  <si>
    <t>Total - All Account Codes</t>
  </si>
  <si>
    <t>Local Fiscal Year Ended September 30, 2009</t>
  </si>
  <si>
    <t>Other Judgments, Fines, and Forfeits</t>
  </si>
  <si>
    <t>Interest and Other Earnings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</si>
  <si>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</si>
  <si>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</si>
  <si>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</si>
  <si>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</si>
  <si>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</si>
  <si>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</si>
  <si>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</si>
  <si>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Jupiter Inlet Colony Revenues Reported by Account Code and Fund Type</t>
  </si>
  <si>
    <t>Local Fiscal Year Ended September 30, 2010</t>
  </si>
  <si>
    <t>Interest and Other Earnings - Gain or Loss on Sale of Investments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</si>
  <si>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</si>
  <si>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</si>
  <si>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</si>
  <si>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Sources</t>
  </si>
  <si>
    <t>Non-Operating - Inter-Fund Group Transfers In</t>
  </si>
  <si>
    <t>Proceeds - Debt Proceeds</t>
  </si>
  <si>
    <t>2011 Municipal Population:</t>
  </si>
  <si>
    <t>Local Fiscal Year Ended September 30, 2012</t>
  </si>
  <si>
    <t>First Local Option Fuel Tax (1 to 6 Cents)</t>
  </si>
  <si>
    <t>Second Local Option Fuel Tax (1 to 5 Cents)</t>
  </si>
  <si>
    <t>Federal Grant - Public Safety</t>
  </si>
  <si>
    <t>State Shared Revenues - General Gov't - Revenue Sharing Proceeds</t>
  </si>
  <si>
    <t>2012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</si>
  <si>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</si>
  <si>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</si>
  <si>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</si>
  <si>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</si>
  <si>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</si>
  <si>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</si>
  <si>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</si>
  <si>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</si>
  <si>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Local Government Half-Cent Sales Tax</t>
  </si>
  <si>
    <t>Interest and Other Earnings - Gain (Loss) on Sale of Investments</t>
  </si>
  <si>
    <t>Sales - Sale of Surplus Materials and Scrap</t>
  </si>
  <si>
    <t>2013 Municipal Population:</t>
  </si>
  <si>
    <t>Local Fiscal Year Ended September 30, 2014</t>
  </si>
  <si>
    <t>Shared Revenue from Other Local Units</t>
  </si>
  <si>
    <t>Contributions and Donations from Private Sources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</si>
  <si>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</si>
  <si>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</si>
  <si>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</si>
  <si>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</si>
  <si>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</si>
  <si>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</si>
  <si>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Physical Environment - Sewer / Wastewater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</si>
  <si>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</si>
  <si>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</si>
  <si>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</si>
  <si>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</si>
  <si>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</si>
  <si>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</si>
  <si>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State Shared Revenues - General Government - Alcoholic Beverage License Tax</t>
  </si>
  <si>
    <t>State Shared Revenues - General Government - Other General Government</t>
  </si>
  <si>
    <t>2020 Municipal Population:</t>
  </si>
  <si>
    <t>Local Fiscal Year Ended September 30, 2021</t>
  </si>
  <si>
    <t>Charges for Services</t>
  </si>
  <si>
    <t>Public Safety - Law Enforcement Services</t>
  </si>
  <si>
    <t>Other Miscellaneous Revenues - Other</t>
  </si>
  <si>
    <t>Proceeds of General Capital Asset Dispositions - Sales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</si>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</sst>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8"/>
      <c r="M3" s="69"/>
      <c r="N3" s="36"/>
      <c r="O3" s="37"/>
      <c r="P3" s="70" t="s">
        <v>88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89</v>
      </c>
      <c r="N4" s="35" t="s">
        <v>9</v>
      </c>
      <c r="O4" s="35" t="s">
        <v>90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91</v>
      </c>
      <c r="B5" s="26"/>
      <c r="C5" s="26"/>
      <c r="D5" s="27">
        <f>SUM(D6:D10)</f>
        <v>2113717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2113717</v>
      </c>
      <c r="P5" s="33">
        <f>(O5/P$34)</f>
        <v>5244.955334987593</v>
      </c>
      <c r="Q5" s="6"/>
    </row>
    <row r="6" spans="1:17" ht="15">
      <c r="A6" s="12"/>
      <c r="B6" s="25">
        <v>311</v>
      </c>
      <c r="C6" s="20" t="s">
        <v>2</v>
      </c>
      <c r="D6" s="46">
        <v>2067954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2067954</v>
      </c>
      <c r="P6" s="47">
        <f>(O6/P$34)</f>
        <v>5131.399503722085</v>
      </c>
      <c r="Q6" s="9"/>
    </row>
    <row r="7" spans="1:17" ht="15">
      <c r="A7" s="12"/>
      <c r="B7" s="25">
        <v>312.41</v>
      </c>
      <c r="C7" s="20" t="s">
        <v>92</v>
      </c>
      <c r="D7" s="46">
        <v>13679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13679</v>
      </c>
      <c r="P7" s="47">
        <f>(O7/P$34)</f>
        <v>33.94292803970223</v>
      </c>
      <c r="Q7" s="9"/>
    </row>
    <row r="8" spans="1:17" ht="15">
      <c r="A8" s="12"/>
      <c r="B8" s="25">
        <v>312.43</v>
      </c>
      <c r="C8" s="20" t="s">
        <v>93</v>
      </c>
      <c r="D8" s="46">
        <v>6230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6230</v>
      </c>
      <c r="P8" s="47">
        <f>(O8/P$34)</f>
        <v>15.459057071960297</v>
      </c>
      <c r="Q8" s="9"/>
    </row>
    <row r="9" spans="1:17" ht="15">
      <c r="A9" s="12"/>
      <c r="B9" s="25">
        <v>315.1</v>
      </c>
      <c r="C9" s="20" t="s">
        <v>94</v>
      </c>
      <c r="D9" s="46">
        <v>20870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20870</v>
      </c>
      <c r="P9" s="47">
        <f>(O9/P$34)</f>
        <v>51.78660049627791</v>
      </c>
      <c r="Q9" s="9"/>
    </row>
    <row r="10" spans="1:17" ht="15">
      <c r="A10" s="12"/>
      <c r="B10" s="25">
        <v>316</v>
      </c>
      <c r="C10" s="20" t="s">
        <v>57</v>
      </c>
      <c r="D10" s="46">
        <v>4984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4984</v>
      </c>
      <c r="P10" s="47">
        <f>(O10/P$34)</f>
        <v>12.367245657568239</v>
      </c>
      <c r="Q10" s="9"/>
    </row>
    <row r="11" spans="1:17" ht="15.75">
      <c r="A11" s="29" t="s">
        <v>12</v>
      </c>
      <c r="B11" s="30"/>
      <c r="C11" s="31"/>
      <c r="D11" s="32">
        <f>SUM(D12:D14)</f>
        <v>594583</v>
      </c>
      <c r="E11" s="32">
        <f>SUM(E12:E14)</f>
        <v>524991</v>
      </c>
      <c r="F11" s="32">
        <f>SUM(F12:F14)</f>
        <v>170616</v>
      </c>
      <c r="G11" s="32">
        <f>SUM(G12:G14)</f>
        <v>0</v>
      </c>
      <c r="H11" s="32">
        <f>SUM(H12:H14)</f>
        <v>0</v>
      </c>
      <c r="I11" s="32">
        <f>SUM(I12:I14)</f>
        <v>0</v>
      </c>
      <c r="J11" s="32">
        <f>SUM(J12:J14)</f>
        <v>0</v>
      </c>
      <c r="K11" s="32">
        <f>SUM(K12:K14)</f>
        <v>0</v>
      </c>
      <c r="L11" s="32">
        <f>SUM(L12:L14)</f>
        <v>0</v>
      </c>
      <c r="M11" s="32">
        <f>SUM(M12:M14)</f>
        <v>0</v>
      </c>
      <c r="N11" s="32">
        <f>SUM(N12:N14)</f>
        <v>0</v>
      </c>
      <c r="O11" s="44">
        <f>SUM(D11:N11)</f>
        <v>1290190</v>
      </c>
      <c r="P11" s="45">
        <f>(O11/P$34)</f>
        <v>3201.4640198511165</v>
      </c>
      <c r="Q11" s="10"/>
    </row>
    <row r="12" spans="1:17" ht="15">
      <c r="A12" s="12"/>
      <c r="B12" s="25">
        <v>322</v>
      </c>
      <c r="C12" s="20" t="s">
        <v>95</v>
      </c>
      <c r="D12" s="46">
        <v>555035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555035</v>
      </c>
      <c r="P12" s="47">
        <f>(O12/P$34)</f>
        <v>1377.258064516129</v>
      </c>
      <c r="Q12" s="9"/>
    </row>
    <row r="13" spans="1:17" ht="15">
      <c r="A13" s="12"/>
      <c r="B13" s="25">
        <v>323.1</v>
      </c>
      <c r="C13" s="20" t="s">
        <v>13</v>
      </c>
      <c r="D13" s="46">
        <v>39548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39548</v>
      </c>
      <c r="P13" s="47">
        <f>(O13/P$34)</f>
        <v>98.13399503722084</v>
      </c>
      <c r="Q13" s="9"/>
    </row>
    <row r="14" spans="1:17" ht="15">
      <c r="A14" s="12"/>
      <c r="B14" s="25">
        <v>329.5</v>
      </c>
      <c r="C14" s="20" t="s">
        <v>96</v>
      </c>
      <c r="D14" s="46">
        <v>0</v>
      </c>
      <c r="E14" s="46">
        <v>524991</v>
      </c>
      <c r="F14" s="46">
        <v>170616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695607</v>
      </c>
      <c r="P14" s="47">
        <f>(O14/P$34)</f>
        <v>1726.0719602977667</v>
      </c>
      <c r="Q14" s="9"/>
    </row>
    <row r="15" spans="1:17" ht="15.75">
      <c r="A15" s="29" t="s">
        <v>97</v>
      </c>
      <c r="B15" s="30"/>
      <c r="C15" s="31"/>
      <c r="D15" s="32">
        <f>SUM(D16:D20)</f>
        <v>102653</v>
      </c>
      <c r="E15" s="32">
        <f>SUM(E16:E20)</f>
        <v>0</v>
      </c>
      <c r="F15" s="32">
        <f>SUM(F16:F20)</f>
        <v>0</v>
      </c>
      <c r="G15" s="32">
        <f>SUM(G16:G20)</f>
        <v>0</v>
      </c>
      <c r="H15" s="32">
        <f>SUM(H16:H20)</f>
        <v>0</v>
      </c>
      <c r="I15" s="32">
        <f>SUM(I16:I20)</f>
        <v>0</v>
      </c>
      <c r="J15" s="32">
        <f>SUM(J16:J20)</f>
        <v>0</v>
      </c>
      <c r="K15" s="32">
        <f>SUM(K16:K20)</f>
        <v>0</v>
      </c>
      <c r="L15" s="32">
        <f>SUM(L16:L20)</f>
        <v>0</v>
      </c>
      <c r="M15" s="32">
        <f>SUM(M16:M20)</f>
        <v>0</v>
      </c>
      <c r="N15" s="32">
        <f>SUM(N16:N20)</f>
        <v>0</v>
      </c>
      <c r="O15" s="44">
        <f>SUM(D15:N15)</f>
        <v>102653</v>
      </c>
      <c r="P15" s="45">
        <f>(O15/P$34)</f>
        <v>254.72208436724566</v>
      </c>
      <c r="Q15" s="10"/>
    </row>
    <row r="16" spans="1:17" ht="15">
      <c r="A16" s="12"/>
      <c r="B16" s="25">
        <v>331.2</v>
      </c>
      <c r="C16" s="20" t="s">
        <v>48</v>
      </c>
      <c r="D16" s="46">
        <v>24428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24428</v>
      </c>
      <c r="P16" s="47">
        <f>(O16/P$34)</f>
        <v>60.61538461538461</v>
      </c>
      <c r="Q16" s="9"/>
    </row>
    <row r="17" spans="1:17" ht="15">
      <c r="A17" s="12"/>
      <c r="B17" s="25">
        <v>335.125</v>
      </c>
      <c r="C17" s="20" t="s">
        <v>98</v>
      </c>
      <c r="D17" s="46">
        <v>11155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11155</v>
      </c>
      <c r="P17" s="47">
        <f>(O17/P$34)</f>
        <v>27.679900744416873</v>
      </c>
      <c r="Q17" s="9"/>
    </row>
    <row r="18" spans="1:17" ht="15">
      <c r="A18" s="12"/>
      <c r="B18" s="25">
        <v>335.15</v>
      </c>
      <c r="C18" s="20" t="s">
        <v>79</v>
      </c>
      <c r="D18" s="46">
        <v>175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175</v>
      </c>
      <c r="P18" s="47">
        <f>(O18/P$34)</f>
        <v>0.43424317617866004</v>
      </c>
      <c r="Q18" s="9"/>
    </row>
    <row r="19" spans="1:17" ht="15">
      <c r="A19" s="12"/>
      <c r="B19" s="25">
        <v>335.18</v>
      </c>
      <c r="C19" s="20" t="s">
        <v>99</v>
      </c>
      <c r="D19" s="46">
        <v>35511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35511</v>
      </c>
      <c r="P19" s="47">
        <f>(O19/P$34)</f>
        <v>88.1166253101737</v>
      </c>
      <c r="Q19" s="9"/>
    </row>
    <row r="20" spans="1:17" ht="15">
      <c r="A20" s="12"/>
      <c r="B20" s="25">
        <v>335.19</v>
      </c>
      <c r="C20" s="20" t="s">
        <v>80</v>
      </c>
      <c r="D20" s="46">
        <v>31384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31384</v>
      </c>
      <c r="P20" s="47">
        <f>(O20/P$34)</f>
        <v>77.87593052109182</v>
      </c>
      <c r="Q20" s="9"/>
    </row>
    <row r="21" spans="1:17" ht="15.75">
      <c r="A21" s="29" t="s">
        <v>83</v>
      </c>
      <c r="B21" s="30"/>
      <c r="C21" s="31"/>
      <c r="D21" s="32">
        <f>SUM(D22:D22)</f>
        <v>19865</v>
      </c>
      <c r="E21" s="32">
        <f>SUM(E22:E22)</f>
        <v>0</v>
      </c>
      <c r="F21" s="32">
        <f>SUM(F22:F22)</f>
        <v>0</v>
      </c>
      <c r="G21" s="32">
        <f>SUM(G22:G22)</f>
        <v>0</v>
      </c>
      <c r="H21" s="32">
        <f>SUM(H22:H22)</f>
        <v>0</v>
      </c>
      <c r="I21" s="32">
        <f>SUM(I22:I22)</f>
        <v>0</v>
      </c>
      <c r="J21" s="32">
        <f>SUM(J22:J22)</f>
        <v>0</v>
      </c>
      <c r="K21" s="32">
        <f>SUM(K22:K22)</f>
        <v>0</v>
      </c>
      <c r="L21" s="32">
        <f>SUM(L22:L22)</f>
        <v>0</v>
      </c>
      <c r="M21" s="32">
        <f>SUM(M22:M22)</f>
        <v>0</v>
      </c>
      <c r="N21" s="32">
        <f>SUM(N22:N22)</f>
        <v>0</v>
      </c>
      <c r="O21" s="32">
        <f>SUM(D21:N21)</f>
        <v>19865</v>
      </c>
      <c r="P21" s="45">
        <f>(O21/P$34)</f>
        <v>49.292803970223325</v>
      </c>
      <c r="Q21" s="10"/>
    </row>
    <row r="22" spans="1:17" ht="15">
      <c r="A22" s="12"/>
      <c r="B22" s="25">
        <v>342.1</v>
      </c>
      <c r="C22" s="20" t="s">
        <v>84</v>
      </c>
      <c r="D22" s="46">
        <v>19865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19865</v>
      </c>
      <c r="P22" s="47">
        <f>(O22/P$34)</f>
        <v>49.292803970223325</v>
      </c>
      <c r="Q22" s="9"/>
    </row>
    <row r="23" spans="1:17" ht="15.75">
      <c r="A23" s="29" t="s">
        <v>23</v>
      </c>
      <c r="B23" s="30"/>
      <c r="C23" s="31"/>
      <c r="D23" s="32">
        <f>SUM(D24:D24)</f>
        <v>51</v>
      </c>
      <c r="E23" s="32">
        <f>SUM(E24:E24)</f>
        <v>0</v>
      </c>
      <c r="F23" s="32">
        <f>SUM(F24:F24)</f>
        <v>0</v>
      </c>
      <c r="G23" s="32">
        <f>SUM(G24:G24)</f>
        <v>0</v>
      </c>
      <c r="H23" s="32">
        <f>SUM(H24:H24)</f>
        <v>0</v>
      </c>
      <c r="I23" s="32">
        <f>SUM(I24:I24)</f>
        <v>0</v>
      </c>
      <c r="J23" s="32">
        <f>SUM(J24:J24)</f>
        <v>0</v>
      </c>
      <c r="K23" s="32">
        <f>SUM(K24:K24)</f>
        <v>0</v>
      </c>
      <c r="L23" s="32">
        <f>SUM(L24:L24)</f>
        <v>0</v>
      </c>
      <c r="M23" s="32">
        <f>SUM(M24:M24)</f>
        <v>0</v>
      </c>
      <c r="N23" s="32">
        <f>SUM(N24:N24)</f>
        <v>0</v>
      </c>
      <c r="O23" s="32">
        <f>SUM(D23:N23)</f>
        <v>51</v>
      </c>
      <c r="P23" s="45">
        <f>(O23/P$34)</f>
        <v>0.12655086848635236</v>
      </c>
      <c r="Q23" s="10"/>
    </row>
    <row r="24" spans="1:17" ht="15">
      <c r="A24" s="13"/>
      <c r="B24" s="39">
        <v>351.9</v>
      </c>
      <c r="C24" s="21" t="s">
        <v>100</v>
      </c>
      <c r="D24" s="46">
        <v>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51</v>
      </c>
      <c r="P24" s="47">
        <f>(O24/P$34)</f>
        <v>0.12655086848635236</v>
      </c>
      <c r="Q24" s="9"/>
    </row>
    <row r="25" spans="1:17" ht="15.75">
      <c r="A25" s="29" t="s">
        <v>3</v>
      </c>
      <c r="B25" s="30"/>
      <c r="C25" s="31"/>
      <c r="D25" s="32">
        <f>SUM(D26:D28)</f>
        <v>26142</v>
      </c>
      <c r="E25" s="32">
        <f>SUM(E26:E28)</f>
        <v>183397</v>
      </c>
      <c r="F25" s="32">
        <f>SUM(F26:F28)</f>
        <v>47433</v>
      </c>
      <c r="G25" s="32">
        <f>SUM(G26:G28)</f>
        <v>0</v>
      </c>
      <c r="H25" s="32">
        <f>SUM(H26:H28)</f>
        <v>0</v>
      </c>
      <c r="I25" s="32">
        <f>SUM(I26:I28)</f>
        <v>0</v>
      </c>
      <c r="J25" s="32">
        <f>SUM(J26:J28)</f>
        <v>0</v>
      </c>
      <c r="K25" s="32">
        <f>SUM(K26:K28)</f>
        <v>0</v>
      </c>
      <c r="L25" s="32">
        <f>SUM(L26:L28)</f>
        <v>0</v>
      </c>
      <c r="M25" s="32">
        <f>SUM(M26:M28)</f>
        <v>0</v>
      </c>
      <c r="N25" s="32">
        <f>SUM(N26:N28)</f>
        <v>0</v>
      </c>
      <c r="O25" s="32">
        <f>SUM(D25:N25)</f>
        <v>256972</v>
      </c>
      <c r="P25" s="45">
        <f>(O25/P$34)</f>
        <v>637.6476426799007</v>
      </c>
      <c r="Q25" s="10"/>
    </row>
    <row r="26" spans="1:17" ht="15">
      <c r="A26" s="12"/>
      <c r="B26" s="25">
        <v>361.1</v>
      </c>
      <c r="C26" s="20" t="s">
        <v>27</v>
      </c>
      <c r="D26" s="46">
        <v>1433</v>
      </c>
      <c r="E26" s="46">
        <v>183397</v>
      </c>
      <c r="F26" s="46">
        <v>47433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232263</v>
      </c>
      <c r="P26" s="47">
        <f>(O26/P$34)</f>
        <v>576.3349875930521</v>
      </c>
      <c r="Q26" s="9"/>
    </row>
    <row r="27" spans="1:17" ht="15">
      <c r="A27" s="12"/>
      <c r="B27" s="25">
        <v>366</v>
      </c>
      <c r="C27" s="20" t="s">
        <v>65</v>
      </c>
      <c r="D27" s="46">
        <v>20226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20226</v>
      </c>
      <c r="P27" s="47">
        <f>(O27/P$34)</f>
        <v>50.188585607940446</v>
      </c>
      <c r="Q27" s="9"/>
    </row>
    <row r="28" spans="1:17" ht="15">
      <c r="A28" s="12"/>
      <c r="B28" s="25">
        <v>369.9</v>
      </c>
      <c r="C28" s="20" t="s">
        <v>85</v>
      </c>
      <c r="D28" s="46">
        <v>4483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4483</v>
      </c>
      <c r="P28" s="47">
        <f>(O28/P$34)</f>
        <v>11.124069478908188</v>
      </c>
      <c r="Q28" s="9"/>
    </row>
    <row r="29" spans="1:17" ht="15.75">
      <c r="A29" s="29" t="s">
        <v>41</v>
      </c>
      <c r="B29" s="30"/>
      <c r="C29" s="31"/>
      <c r="D29" s="32">
        <f>SUM(D30:D31)</f>
        <v>9200</v>
      </c>
      <c r="E29" s="32">
        <f>SUM(E30:E31)</f>
        <v>3300</v>
      </c>
      <c r="F29" s="32">
        <f>SUM(F30:F31)</f>
        <v>7142</v>
      </c>
      <c r="G29" s="32">
        <f>SUM(G30:G31)</f>
        <v>0</v>
      </c>
      <c r="H29" s="32">
        <f>SUM(H30:H31)</f>
        <v>0</v>
      </c>
      <c r="I29" s="32">
        <f>SUM(I30:I31)</f>
        <v>0</v>
      </c>
      <c r="J29" s="32">
        <f>SUM(J30:J31)</f>
        <v>0</v>
      </c>
      <c r="K29" s="32">
        <f>SUM(K30:K31)</f>
        <v>0</v>
      </c>
      <c r="L29" s="32">
        <f>SUM(L30:L31)</f>
        <v>0</v>
      </c>
      <c r="M29" s="32">
        <f>SUM(M30:M31)</f>
        <v>0</v>
      </c>
      <c r="N29" s="32">
        <f>SUM(N30:N31)</f>
        <v>0</v>
      </c>
      <c r="O29" s="32">
        <f>SUM(D29:N29)</f>
        <v>19642</v>
      </c>
      <c r="P29" s="45">
        <f>(O29/P$34)</f>
        <v>48.7394540942928</v>
      </c>
      <c r="Q29" s="9"/>
    </row>
    <row r="30" spans="1:17" ht="15">
      <c r="A30" s="12"/>
      <c r="B30" s="25">
        <v>381</v>
      </c>
      <c r="C30" s="20" t="s">
        <v>42</v>
      </c>
      <c r="D30" s="46">
        <v>0</v>
      </c>
      <c r="E30" s="46">
        <v>3300</v>
      </c>
      <c r="F30" s="46">
        <v>7142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10442</v>
      </c>
      <c r="P30" s="47">
        <f>(O30/P$34)</f>
        <v>25.910669975186103</v>
      </c>
      <c r="Q30" s="9"/>
    </row>
    <row r="31" spans="1:17" ht="15.75" thickBot="1">
      <c r="A31" s="12"/>
      <c r="B31" s="25">
        <v>388.1</v>
      </c>
      <c r="C31" s="20" t="s">
        <v>86</v>
      </c>
      <c r="D31" s="46">
        <v>9200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9200</v>
      </c>
      <c r="P31" s="47">
        <f>(O31/P$34)</f>
        <v>22.8287841191067</v>
      </c>
      <c r="Q31" s="9"/>
    </row>
    <row r="32" spans="1:120" ht="16.5" thickBot="1">
      <c r="A32" s="14" t="s">
        <v>24</v>
      </c>
      <c r="B32" s="23"/>
      <c r="C32" s="22"/>
      <c r="D32" s="15">
        <f>SUM(D5,D11,D15,D21,D23,D25,D29)</f>
        <v>2866211</v>
      </c>
      <c r="E32" s="15">
        <f>SUM(E5,E11,E15,E21,E23,E25,E29)</f>
        <v>711688</v>
      </c>
      <c r="F32" s="15">
        <f>SUM(F5,F11,F15,F21,F23,F25,F29)</f>
        <v>225191</v>
      </c>
      <c r="G32" s="15">
        <f>SUM(G5,G11,G15,G21,G23,G25,G29)</f>
        <v>0</v>
      </c>
      <c r="H32" s="15">
        <f>SUM(H5,H11,H15,H21,H23,H25,H29)</f>
        <v>0</v>
      </c>
      <c r="I32" s="15">
        <f>SUM(I5,I11,I15,I21,I23,I25,I29)</f>
        <v>0</v>
      </c>
      <c r="J32" s="15">
        <f>SUM(J5,J11,J15,J21,J23,J25,J29)</f>
        <v>0</v>
      </c>
      <c r="K32" s="15">
        <f>SUM(K5,K11,K15,K21,K23,K25,K29)</f>
        <v>0</v>
      </c>
      <c r="L32" s="15">
        <f>SUM(L5,L11,L15,L21,L23,L25,L29)</f>
        <v>0</v>
      </c>
      <c r="M32" s="15">
        <f>SUM(M5,M11,M15,M21,M23,M25,M29)</f>
        <v>0</v>
      </c>
      <c r="N32" s="15">
        <f>SUM(N5,N11,N15,N21,N23,N25,N29)</f>
        <v>0</v>
      </c>
      <c r="O32" s="15">
        <f>SUM(D32:N32)</f>
        <v>3803090</v>
      </c>
      <c r="P32" s="38">
        <f>(O32/P$34)</f>
        <v>9436.94789081886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8" t="s">
        <v>87</v>
      </c>
      <c r="N34" s="48"/>
      <c r="O34" s="48"/>
      <c r="P34" s="43">
        <v>403</v>
      </c>
    </row>
    <row r="35" spans="1:16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5.75" customHeight="1" thickBot="1">
      <c r="A36" s="52" t="s">
        <v>39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</sheetData>
  <sheetProtection/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983808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983808</v>
      </c>
      <c r="O5" s="33">
        <f aca="true" t="shared" si="2" ref="O5:O25">(N5/O$27)</f>
        <v>2471.879396984925</v>
      </c>
      <c r="P5" s="6"/>
    </row>
    <row r="6" spans="1:16" ht="15">
      <c r="A6" s="12"/>
      <c r="B6" s="25">
        <v>311</v>
      </c>
      <c r="C6" s="20" t="s">
        <v>2</v>
      </c>
      <c r="D6" s="46">
        <v>962666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962666</v>
      </c>
      <c r="O6" s="47">
        <f t="shared" si="2"/>
        <v>2418.758793969849</v>
      </c>
      <c r="P6" s="9"/>
    </row>
    <row r="7" spans="1:16" ht="15">
      <c r="A7" s="12"/>
      <c r="B7" s="25">
        <v>312.41</v>
      </c>
      <c r="C7" s="20" t="s">
        <v>46</v>
      </c>
      <c r="D7" s="46">
        <v>12727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12727</v>
      </c>
      <c r="O7" s="47">
        <f t="shared" si="2"/>
        <v>31.977386934673365</v>
      </c>
      <c r="P7" s="9"/>
    </row>
    <row r="8" spans="1:16" ht="15">
      <c r="A8" s="12"/>
      <c r="B8" s="25">
        <v>312.42</v>
      </c>
      <c r="C8" s="20" t="s">
        <v>47</v>
      </c>
      <c r="D8" s="46">
        <v>5932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5932</v>
      </c>
      <c r="O8" s="47">
        <f t="shared" si="2"/>
        <v>14.904522613065327</v>
      </c>
      <c r="P8" s="9"/>
    </row>
    <row r="9" spans="1:16" ht="15">
      <c r="A9" s="12"/>
      <c r="B9" s="25">
        <v>316</v>
      </c>
      <c r="C9" s="20" t="s">
        <v>11</v>
      </c>
      <c r="D9" s="46">
        <v>2483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2483</v>
      </c>
      <c r="O9" s="47">
        <f t="shared" si="2"/>
        <v>6.238693467336684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261628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261628</v>
      </c>
      <c r="O10" s="45">
        <f t="shared" si="2"/>
        <v>657.356783919598</v>
      </c>
      <c r="P10" s="10"/>
    </row>
    <row r="11" spans="1:16" ht="15">
      <c r="A11" s="12"/>
      <c r="B11" s="25">
        <v>322</v>
      </c>
      <c r="C11" s="20" t="s">
        <v>0</v>
      </c>
      <c r="D11" s="46">
        <v>225910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225910</v>
      </c>
      <c r="O11" s="47">
        <f t="shared" si="2"/>
        <v>567.6130653266332</v>
      </c>
      <c r="P11" s="9"/>
    </row>
    <row r="12" spans="1:16" ht="15">
      <c r="A12" s="12"/>
      <c r="B12" s="25">
        <v>323.1</v>
      </c>
      <c r="C12" s="20" t="s">
        <v>13</v>
      </c>
      <c r="D12" s="46">
        <v>29798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29798</v>
      </c>
      <c r="O12" s="47">
        <f t="shared" si="2"/>
        <v>74.86934673366834</v>
      </c>
      <c r="P12" s="9"/>
    </row>
    <row r="13" spans="1:16" ht="15">
      <c r="A13" s="12"/>
      <c r="B13" s="25">
        <v>329</v>
      </c>
      <c r="C13" s="20" t="s">
        <v>14</v>
      </c>
      <c r="D13" s="46">
        <v>5920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5920</v>
      </c>
      <c r="O13" s="47">
        <f t="shared" si="2"/>
        <v>14.874371859296483</v>
      </c>
      <c r="P13" s="9"/>
    </row>
    <row r="14" spans="1:16" ht="15.75">
      <c r="A14" s="29" t="s">
        <v>15</v>
      </c>
      <c r="B14" s="30"/>
      <c r="C14" s="31"/>
      <c r="D14" s="32">
        <f aca="true" t="shared" si="4" ref="D14:M14">SUM(D15:D17)</f>
        <v>37343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37343</v>
      </c>
      <c r="O14" s="45">
        <f t="shared" si="2"/>
        <v>93.82663316582915</v>
      </c>
      <c r="P14" s="10"/>
    </row>
    <row r="15" spans="1:16" ht="15">
      <c r="A15" s="12"/>
      <c r="B15" s="25">
        <v>331.2</v>
      </c>
      <c r="C15" s="20" t="s">
        <v>48</v>
      </c>
      <c r="D15" s="46">
        <v>2335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2335</v>
      </c>
      <c r="O15" s="47">
        <f t="shared" si="2"/>
        <v>5.866834170854271</v>
      </c>
      <c r="P15" s="9"/>
    </row>
    <row r="16" spans="1:16" ht="15">
      <c r="A16" s="12"/>
      <c r="B16" s="25">
        <v>335.12</v>
      </c>
      <c r="C16" s="20" t="s">
        <v>49</v>
      </c>
      <c r="D16" s="46">
        <v>8670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8670</v>
      </c>
      <c r="O16" s="47">
        <f t="shared" si="2"/>
        <v>21.78391959798995</v>
      </c>
      <c r="P16" s="9"/>
    </row>
    <row r="17" spans="1:16" ht="15">
      <c r="A17" s="12"/>
      <c r="B17" s="25">
        <v>335.18</v>
      </c>
      <c r="C17" s="20" t="s">
        <v>16</v>
      </c>
      <c r="D17" s="46">
        <v>26338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26338</v>
      </c>
      <c r="O17" s="47">
        <f t="shared" si="2"/>
        <v>66.17587939698493</v>
      </c>
      <c r="P17" s="9"/>
    </row>
    <row r="18" spans="1:16" ht="15.75">
      <c r="A18" s="29" t="s">
        <v>23</v>
      </c>
      <c r="B18" s="30"/>
      <c r="C18" s="31"/>
      <c r="D18" s="32">
        <f aca="true" t="shared" si="5" ref="D18:M18">SUM(D19:D19)</f>
        <v>5894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5894</v>
      </c>
      <c r="O18" s="45">
        <f t="shared" si="2"/>
        <v>14.809045226130653</v>
      </c>
      <c r="P18" s="10"/>
    </row>
    <row r="19" spans="1:16" ht="15">
      <c r="A19" s="13"/>
      <c r="B19" s="39">
        <v>359</v>
      </c>
      <c r="C19" s="21" t="s">
        <v>26</v>
      </c>
      <c r="D19" s="46">
        <v>5894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5894</v>
      </c>
      <c r="O19" s="47">
        <f t="shared" si="2"/>
        <v>14.809045226130653</v>
      </c>
      <c r="P19" s="9"/>
    </row>
    <row r="20" spans="1:16" ht="15.75">
      <c r="A20" s="29" t="s">
        <v>3</v>
      </c>
      <c r="B20" s="30"/>
      <c r="C20" s="31"/>
      <c r="D20" s="32">
        <f aca="true" t="shared" si="6" ref="D20:M20">SUM(D21:D22)</f>
        <v>4892</v>
      </c>
      <c r="E20" s="32">
        <f t="shared" si="6"/>
        <v>1080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5972</v>
      </c>
      <c r="O20" s="45">
        <f t="shared" si="2"/>
        <v>15.00502512562814</v>
      </c>
      <c r="P20" s="10"/>
    </row>
    <row r="21" spans="1:16" ht="15">
      <c r="A21" s="12"/>
      <c r="B21" s="25">
        <v>361.1</v>
      </c>
      <c r="C21" s="20" t="s">
        <v>27</v>
      </c>
      <c r="D21" s="46">
        <v>1568</v>
      </c>
      <c r="E21" s="46">
        <v>1080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2648</v>
      </c>
      <c r="O21" s="47">
        <f t="shared" si="2"/>
        <v>6.653266331658291</v>
      </c>
      <c r="P21" s="9"/>
    </row>
    <row r="22" spans="1:16" ht="15">
      <c r="A22" s="12"/>
      <c r="B22" s="25">
        <v>361.4</v>
      </c>
      <c r="C22" s="20" t="s">
        <v>37</v>
      </c>
      <c r="D22" s="46">
        <v>3324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3324</v>
      </c>
      <c r="O22" s="47">
        <f t="shared" si="2"/>
        <v>8.35175879396985</v>
      </c>
      <c r="P22" s="9"/>
    </row>
    <row r="23" spans="1:16" ht="15.75">
      <c r="A23" s="29" t="s">
        <v>41</v>
      </c>
      <c r="B23" s="30"/>
      <c r="C23" s="31"/>
      <c r="D23" s="32">
        <f aca="true" t="shared" si="7" ref="D23:M23">SUM(D24:D24)</f>
        <v>0</v>
      </c>
      <c r="E23" s="32">
        <f t="shared" si="7"/>
        <v>0</v>
      </c>
      <c r="F23" s="32">
        <f t="shared" si="7"/>
        <v>267303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267303</v>
      </c>
      <c r="O23" s="45">
        <f t="shared" si="2"/>
        <v>671.6155778894472</v>
      </c>
      <c r="P23" s="9"/>
    </row>
    <row r="24" spans="1:16" ht="15.75" thickBot="1">
      <c r="A24" s="12"/>
      <c r="B24" s="25">
        <v>381</v>
      </c>
      <c r="C24" s="20" t="s">
        <v>42</v>
      </c>
      <c r="D24" s="46">
        <v>0</v>
      </c>
      <c r="E24" s="46">
        <v>0</v>
      </c>
      <c r="F24" s="46">
        <v>267303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267303</v>
      </c>
      <c r="O24" s="47">
        <f t="shared" si="2"/>
        <v>671.6155778894472</v>
      </c>
      <c r="P24" s="9"/>
    </row>
    <row r="25" spans="1:119" ht="16.5" thickBot="1">
      <c r="A25" s="14" t="s">
        <v>24</v>
      </c>
      <c r="B25" s="23"/>
      <c r="C25" s="22"/>
      <c r="D25" s="15">
        <f>SUM(D5,D10,D14,D18,D20,D23)</f>
        <v>1293565</v>
      </c>
      <c r="E25" s="15">
        <f aca="true" t="shared" si="8" ref="E25:M25">SUM(E5,E10,E14,E18,E20,E23)</f>
        <v>1080</v>
      </c>
      <c r="F25" s="15">
        <f t="shared" si="8"/>
        <v>267303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1561948</v>
      </c>
      <c r="O25" s="38">
        <f t="shared" si="2"/>
        <v>3924.4924623115576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50</v>
      </c>
      <c r="M27" s="48"/>
      <c r="N27" s="48"/>
      <c r="O27" s="43">
        <v>398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39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851789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851789</v>
      </c>
      <c r="O5" s="33">
        <f aca="true" t="shared" si="2" ref="O5:O24">(N5/O$26)</f>
        <v>2129.4725</v>
      </c>
      <c r="P5" s="6"/>
    </row>
    <row r="6" spans="1:16" ht="15">
      <c r="A6" s="12"/>
      <c r="B6" s="25">
        <v>311</v>
      </c>
      <c r="C6" s="20" t="s">
        <v>2</v>
      </c>
      <c r="D6" s="46">
        <v>848855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848855</v>
      </c>
      <c r="O6" s="47">
        <f t="shared" si="2"/>
        <v>2122.1375</v>
      </c>
      <c r="P6" s="9"/>
    </row>
    <row r="7" spans="1:16" ht="15">
      <c r="A7" s="12"/>
      <c r="B7" s="25">
        <v>312.1</v>
      </c>
      <c r="C7" s="20" t="s">
        <v>10</v>
      </c>
      <c r="D7" s="46">
        <v>2243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2243</v>
      </c>
      <c r="O7" s="47">
        <f t="shared" si="2"/>
        <v>5.6075</v>
      </c>
      <c r="P7" s="9"/>
    </row>
    <row r="8" spans="1:16" ht="15">
      <c r="A8" s="12"/>
      <c r="B8" s="25">
        <v>316</v>
      </c>
      <c r="C8" s="20" t="s">
        <v>11</v>
      </c>
      <c r="D8" s="46">
        <v>691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691</v>
      </c>
      <c r="O8" s="47">
        <f t="shared" si="2"/>
        <v>1.7275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SUM(D10:D12)</f>
        <v>126406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126406</v>
      </c>
      <c r="O9" s="45">
        <f t="shared" si="2"/>
        <v>316.015</v>
      </c>
      <c r="P9" s="10"/>
    </row>
    <row r="10" spans="1:16" ht="15">
      <c r="A10" s="12"/>
      <c r="B10" s="25">
        <v>322</v>
      </c>
      <c r="C10" s="20" t="s">
        <v>0</v>
      </c>
      <c r="D10" s="46">
        <v>84496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84496</v>
      </c>
      <c r="O10" s="47">
        <f t="shared" si="2"/>
        <v>211.24</v>
      </c>
      <c r="P10" s="9"/>
    </row>
    <row r="11" spans="1:16" ht="15">
      <c r="A11" s="12"/>
      <c r="B11" s="25">
        <v>323.1</v>
      </c>
      <c r="C11" s="20" t="s">
        <v>13</v>
      </c>
      <c r="D11" s="46">
        <v>34901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34901</v>
      </c>
      <c r="O11" s="47">
        <f t="shared" si="2"/>
        <v>87.2525</v>
      </c>
      <c r="P11" s="9"/>
    </row>
    <row r="12" spans="1:16" ht="15">
      <c r="A12" s="12"/>
      <c r="B12" s="25">
        <v>329</v>
      </c>
      <c r="C12" s="20" t="s">
        <v>14</v>
      </c>
      <c r="D12" s="46">
        <v>7009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7009</v>
      </c>
      <c r="O12" s="47">
        <f t="shared" si="2"/>
        <v>17.5225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SUM(D14:D15)</f>
        <v>48167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48167</v>
      </c>
      <c r="O13" s="45">
        <f t="shared" si="2"/>
        <v>120.4175</v>
      </c>
      <c r="P13" s="10"/>
    </row>
    <row r="14" spans="1:16" ht="15">
      <c r="A14" s="12"/>
      <c r="B14" s="25">
        <v>335.18</v>
      </c>
      <c r="C14" s="20" t="s">
        <v>16</v>
      </c>
      <c r="D14" s="46">
        <v>30232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30232</v>
      </c>
      <c r="O14" s="47">
        <f t="shared" si="2"/>
        <v>75.58</v>
      </c>
      <c r="P14" s="9"/>
    </row>
    <row r="15" spans="1:16" ht="15">
      <c r="A15" s="12"/>
      <c r="B15" s="25">
        <v>337.4</v>
      </c>
      <c r="C15" s="20" t="s">
        <v>17</v>
      </c>
      <c r="D15" s="46">
        <v>17935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17935</v>
      </c>
      <c r="O15" s="47">
        <f t="shared" si="2"/>
        <v>44.8375</v>
      </c>
      <c r="P15" s="9"/>
    </row>
    <row r="16" spans="1:16" ht="15.75">
      <c r="A16" s="29" t="s">
        <v>23</v>
      </c>
      <c r="B16" s="30"/>
      <c r="C16" s="31"/>
      <c r="D16" s="32">
        <f aca="true" t="shared" si="5" ref="D16:M16">SUM(D17:D17)</f>
        <v>8004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8004</v>
      </c>
      <c r="O16" s="45">
        <f t="shared" si="2"/>
        <v>20.01</v>
      </c>
      <c r="P16" s="10"/>
    </row>
    <row r="17" spans="1:16" ht="15">
      <c r="A17" s="13"/>
      <c r="B17" s="39">
        <v>359</v>
      </c>
      <c r="C17" s="21" t="s">
        <v>26</v>
      </c>
      <c r="D17" s="46">
        <v>8004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8004</v>
      </c>
      <c r="O17" s="47">
        <f t="shared" si="2"/>
        <v>20.01</v>
      </c>
      <c r="P17" s="9"/>
    </row>
    <row r="18" spans="1:16" ht="15.75">
      <c r="A18" s="29" t="s">
        <v>3</v>
      </c>
      <c r="B18" s="30"/>
      <c r="C18" s="31"/>
      <c r="D18" s="32">
        <f aca="true" t="shared" si="6" ref="D18:M18">SUM(D19:D20)</f>
        <v>4052</v>
      </c>
      <c r="E18" s="32">
        <f t="shared" si="6"/>
        <v>1819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5871</v>
      </c>
      <c r="O18" s="45">
        <f t="shared" si="2"/>
        <v>14.6775</v>
      </c>
      <c r="P18" s="10"/>
    </row>
    <row r="19" spans="1:16" ht="15">
      <c r="A19" s="12"/>
      <c r="B19" s="25">
        <v>361.1</v>
      </c>
      <c r="C19" s="20" t="s">
        <v>27</v>
      </c>
      <c r="D19" s="46">
        <v>1975</v>
      </c>
      <c r="E19" s="46">
        <v>1819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3794</v>
      </c>
      <c r="O19" s="47">
        <f t="shared" si="2"/>
        <v>9.485</v>
      </c>
      <c r="P19" s="9"/>
    </row>
    <row r="20" spans="1:16" ht="15">
      <c r="A20" s="12"/>
      <c r="B20" s="25">
        <v>361.4</v>
      </c>
      <c r="C20" s="20" t="s">
        <v>37</v>
      </c>
      <c r="D20" s="46">
        <v>2077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2077</v>
      </c>
      <c r="O20" s="47">
        <f t="shared" si="2"/>
        <v>5.1925</v>
      </c>
      <c r="P20" s="9"/>
    </row>
    <row r="21" spans="1:16" ht="15.75">
      <c r="A21" s="29" t="s">
        <v>41</v>
      </c>
      <c r="B21" s="30"/>
      <c r="C21" s="31"/>
      <c r="D21" s="32">
        <f aca="true" t="shared" si="7" ref="D21:M21">SUM(D22:D23)</f>
        <v>127074</v>
      </c>
      <c r="E21" s="32">
        <f t="shared" si="7"/>
        <v>3022986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3150060</v>
      </c>
      <c r="O21" s="45">
        <f t="shared" si="2"/>
        <v>7875.15</v>
      </c>
      <c r="P21" s="9"/>
    </row>
    <row r="22" spans="1:16" ht="15">
      <c r="A22" s="12"/>
      <c r="B22" s="25">
        <v>381</v>
      </c>
      <c r="C22" s="20" t="s">
        <v>42</v>
      </c>
      <c r="D22" s="46">
        <v>127074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127074</v>
      </c>
      <c r="O22" s="47">
        <f t="shared" si="2"/>
        <v>317.685</v>
      </c>
      <c r="P22" s="9"/>
    </row>
    <row r="23" spans="1:16" ht="15.75" thickBot="1">
      <c r="A23" s="12"/>
      <c r="B23" s="25">
        <v>384</v>
      </c>
      <c r="C23" s="20" t="s">
        <v>43</v>
      </c>
      <c r="D23" s="46">
        <v>0</v>
      </c>
      <c r="E23" s="46">
        <v>3022986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3022986</v>
      </c>
      <c r="O23" s="47">
        <f t="shared" si="2"/>
        <v>7557.465</v>
      </c>
      <c r="P23" s="9"/>
    </row>
    <row r="24" spans="1:119" ht="16.5" thickBot="1">
      <c r="A24" s="14" t="s">
        <v>24</v>
      </c>
      <c r="B24" s="23"/>
      <c r="C24" s="22"/>
      <c r="D24" s="15">
        <f>SUM(D5,D9,D13,D16,D18,D21)</f>
        <v>1165492</v>
      </c>
      <c r="E24" s="15">
        <f aca="true" t="shared" si="8" ref="E24:M24">SUM(E5,E9,E13,E16,E18,E21)</f>
        <v>3024805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4190297</v>
      </c>
      <c r="O24" s="38">
        <f t="shared" si="2"/>
        <v>10475.7425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44</v>
      </c>
      <c r="M26" s="48"/>
      <c r="N26" s="48"/>
      <c r="O26" s="43">
        <v>400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39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831361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831361</v>
      </c>
      <c r="O5" s="33">
        <f aca="true" t="shared" si="2" ref="O5:O21">(N5/O$23)</f>
        <v>2078.4025</v>
      </c>
      <c r="P5" s="6"/>
    </row>
    <row r="6" spans="1:16" ht="15">
      <c r="A6" s="12"/>
      <c r="B6" s="25">
        <v>311</v>
      </c>
      <c r="C6" s="20" t="s">
        <v>2</v>
      </c>
      <c r="D6" s="46">
        <v>828268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828268</v>
      </c>
      <c r="O6" s="47">
        <f t="shared" si="2"/>
        <v>2070.67</v>
      </c>
      <c r="P6" s="9"/>
    </row>
    <row r="7" spans="1:16" ht="15">
      <c r="A7" s="12"/>
      <c r="B7" s="25">
        <v>312.1</v>
      </c>
      <c r="C7" s="20" t="s">
        <v>10</v>
      </c>
      <c r="D7" s="46">
        <v>2414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2414</v>
      </c>
      <c r="O7" s="47">
        <f t="shared" si="2"/>
        <v>6.035</v>
      </c>
      <c r="P7" s="9"/>
    </row>
    <row r="8" spans="1:16" ht="15">
      <c r="A8" s="12"/>
      <c r="B8" s="25">
        <v>316</v>
      </c>
      <c r="C8" s="20" t="s">
        <v>11</v>
      </c>
      <c r="D8" s="46">
        <v>679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679</v>
      </c>
      <c r="O8" s="47">
        <f t="shared" si="2"/>
        <v>1.6975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SUM(D10:D12)</f>
        <v>121833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121833</v>
      </c>
      <c r="O9" s="45">
        <f t="shared" si="2"/>
        <v>304.5825</v>
      </c>
      <c r="P9" s="10"/>
    </row>
    <row r="10" spans="1:16" ht="15">
      <c r="A10" s="12"/>
      <c r="B10" s="25">
        <v>322</v>
      </c>
      <c r="C10" s="20" t="s">
        <v>0</v>
      </c>
      <c r="D10" s="46">
        <v>78454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78454</v>
      </c>
      <c r="O10" s="47">
        <f t="shared" si="2"/>
        <v>196.135</v>
      </c>
      <c r="P10" s="9"/>
    </row>
    <row r="11" spans="1:16" ht="15">
      <c r="A11" s="12"/>
      <c r="B11" s="25">
        <v>323.1</v>
      </c>
      <c r="C11" s="20" t="s">
        <v>13</v>
      </c>
      <c r="D11" s="46">
        <v>36462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36462</v>
      </c>
      <c r="O11" s="47">
        <f t="shared" si="2"/>
        <v>91.155</v>
      </c>
      <c r="P11" s="9"/>
    </row>
    <row r="12" spans="1:16" ht="15">
      <c r="A12" s="12"/>
      <c r="B12" s="25">
        <v>329</v>
      </c>
      <c r="C12" s="20" t="s">
        <v>14</v>
      </c>
      <c r="D12" s="46">
        <v>6917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6917</v>
      </c>
      <c r="O12" s="47">
        <f t="shared" si="2"/>
        <v>17.2925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SUM(D14:D15)</f>
        <v>47366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47366</v>
      </c>
      <c r="O13" s="45">
        <f t="shared" si="2"/>
        <v>118.415</v>
      </c>
      <c r="P13" s="10"/>
    </row>
    <row r="14" spans="1:16" ht="15">
      <c r="A14" s="12"/>
      <c r="B14" s="25">
        <v>335.18</v>
      </c>
      <c r="C14" s="20" t="s">
        <v>16</v>
      </c>
      <c r="D14" s="46">
        <v>28975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28975</v>
      </c>
      <c r="O14" s="47">
        <f t="shared" si="2"/>
        <v>72.4375</v>
      </c>
      <c r="P14" s="9"/>
    </row>
    <row r="15" spans="1:16" ht="15">
      <c r="A15" s="12"/>
      <c r="B15" s="25">
        <v>337.4</v>
      </c>
      <c r="C15" s="20" t="s">
        <v>17</v>
      </c>
      <c r="D15" s="46">
        <v>18391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18391</v>
      </c>
      <c r="O15" s="47">
        <f t="shared" si="2"/>
        <v>45.9775</v>
      </c>
      <c r="P15" s="9"/>
    </row>
    <row r="16" spans="1:16" ht="15.75">
      <c r="A16" s="29" t="s">
        <v>23</v>
      </c>
      <c r="B16" s="30"/>
      <c r="C16" s="31"/>
      <c r="D16" s="32">
        <f aca="true" t="shared" si="5" ref="D16:M16">SUM(D17:D17)</f>
        <v>8255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8255</v>
      </c>
      <c r="O16" s="45">
        <f t="shared" si="2"/>
        <v>20.6375</v>
      </c>
      <c r="P16" s="10"/>
    </row>
    <row r="17" spans="1:16" ht="15">
      <c r="A17" s="13"/>
      <c r="B17" s="39">
        <v>359</v>
      </c>
      <c r="C17" s="21" t="s">
        <v>26</v>
      </c>
      <c r="D17" s="46">
        <v>8255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8255</v>
      </c>
      <c r="O17" s="47">
        <f t="shared" si="2"/>
        <v>20.6375</v>
      </c>
      <c r="P17" s="9"/>
    </row>
    <row r="18" spans="1:16" ht="15.75">
      <c r="A18" s="29" t="s">
        <v>3</v>
      </c>
      <c r="B18" s="30"/>
      <c r="C18" s="31"/>
      <c r="D18" s="32">
        <f aca="true" t="shared" si="6" ref="D18:M18">SUM(D19:D20)</f>
        <v>-2257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-2257</v>
      </c>
      <c r="O18" s="45">
        <f t="shared" si="2"/>
        <v>-5.6425</v>
      </c>
      <c r="P18" s="10"/>
    </row>
    <row r="19" spans="1:16" ht="15">
      <c r="A19" s="12"/>
      <c r="B19" s="25">
        <v>361.1</v>
      </c>
      <c r="C19" s="20" t="s">
        <v>27</v>
      </c>
      <c r="D19" s="46">
        <v>3838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3838</v>
      </c>
      <c r="O19" s="47">
        <f t="shared" si="2"/>
        <v>9.595</v>
      </c>
      <c r="P19" s="9"/>
    </row>
    <row r="20" spans="1:16" ht="15.75" thickBot="1">
      <c r="A20" s="12"/>
      <c r="B20" s="25">
        <v>361.4</v>
      </c>
      <c r="C20" s="20" t="s">
        <v>37</v>
      </c>
      <c r="D20" s="46">
        <v>-6095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-6095</v>
      </c>
      <c r="O20" s="47">
        <f t="shared" si="2"/>
        <v>-15.2375</v>
      </c>
      <c r="P20" s="9"/>
    </row>
    <row r="21" spans="1:119" ht="16.5" thickBot="1">
      <c r="A21" s="14" t="s">
        <v>24</v>
      </c>
      <c r="B21" s="23"/>
      <c r="C21" s="22"/>
      <c r="D21" s="15">
        <f>SUM(D5,D9,D13,D16,D18)</f>
        <v>1006558</v>
      </c>
      <c r="E21" s="15">
        <f aca="true" t="shared" si="7" ref="E21:M21">SUM(E5,E9,E13,E16,E18)</f>
        <v>0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1006558</v>
      </c>
      <c r="O21" s="38">
        <f t="shared" si="2"/>
        <v>2516.395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5" ht="15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38</v>
      </c>
      <c r="M23" s="48"/>
      <c r="N23" s="48"/>
      <c r="O23" s="43">
        <v>400</v>
      </c>
    </row>
    <row r="24" spans="1:15" ht="1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5" ht="15.75" thickBot="1">
      <c r="A25" s="52" t="s">
        <v>39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sheetProtection/>
  <mergeCells count="10">
    <mergeCell ref="A25:O25"/>
    <mergeCell ref="L23:N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905359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905359</v>
      </c>
      <c r="O5" s="33">
        <f aca="true" t="shared" si="2" ref="O5:O21">(N5/O$23)</f>
        <v>2446.916216216216</v>
      </c>
      <c r="P5" s="6"/>
    </row>
    <row r="6" spans="1:16" ht="15">
      <c r="A6" s="12"/>
      <c r="B6" s="25">
        <v>311</v>
      </c>
      <c r="C6" s="20" t="s">
        <v>2</v>
      </c>
      <c r="D6" s="46">
        <v>902537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902537</v>
      </c>
      <c r="O6" s="47">
        <f t="shared" si="2"/>
        <v>2439.289189189189</v>
      </c>
      <c r="P6" s="9"/>
    </row>
    <row r="7" spans="1:16" ht="15">
      <c r="A7" s="12"/>
      <c r="B7" s="25">
        <v>312.1</v>
      </c>
      <c r="C7" s="20" t="s">
        <v>10</v>
      </c>
      <c r="D7" s="46">
        <v>2415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2415</v>
      </c>
      <c r="O7" s="47">
        <f t="shared" si="2"/>
        <v>6.527027027027027</v>
      </c>
      <c r="P7" s="9"/>
    </row>
    <row r="8" spans="1:16" ht="15">
      <c r="A8" s="12"/>
      <c r="B8" s="25">
        <v>316</v>
      </c>
      <c r="C8" s="20" t="s">
        <v>11</v>
      </c>
      <c r="D8" s="46">
        <v>407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407</v>
      </c>
      <c r="O8" s="47">
        <f t="shared" si="2"/>
        <v>1.1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SUM(D10:D12)</f>
        <v>173008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173008</v>
      </c>
      <c r="O9" s="45">
        <f t="shared" si="2"/>
        <v>467.5891891891892</v>
      </c>
      <c r="P9" s="10"/>
    </row>
    <row r="10" spans="1:16" ht="15">
      <c r="A10" s="12"/>
      <c r="B10" s="25">
        <v>322</v>
      </c>
      <c r="C10" s="20" t="s">
        <v>0</v>
      </c>
      <c r="D10" s="46">
        <v>130782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130782</v>
      </c>
      <c r="O10" s="47">
        <f t="shared" si="2"/>
        <v>353.46486486486486</v>
      </c>
      <c r="P10" s="9"/>
    </row>
    <row r="11" spans="1:16" ht="15">
      <c r="A11" s="12"/>
      <c r="B11" s="25">
        <v>323.1</v>
      </c>
      <c r="C11" s="20" t="s">
        <v>13</v>
      </c>
      <c r="D11" s="46">
        <v>36927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36927</v>
      </c>
      <c r="O11" s="47">
        <f t="shared" si="2"/>
        <v>99.8027027027027</v>
      </c>
      <c r="P11" s="9"/>
    </row>
    <row r="12" spans="1:16" ht="15">
      <c r="A12" s="12"/>
      <c r="B12" s="25">
        <v>329</v>
      </c>
      <c r="C12" s="20" t="s">
        <v>14</v>
      </c>
      <c r="D12" s="46">
        <v>5299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5299</v>
      </c>
      <c r="O12" s="47">
        <f t="shared" si="2"/>
        <v>14.321621621621622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SUM(D14:D16)</f>
        <v>64932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64932</v>
      </c>
      <c r="O13" s="45">
        <f t="shared" si="2"/>
        <v>175.4918918918919</v>
      </c>
      <c r="P13" s="10"/>
    </row>
    <row r="14" spans="1:16" ht="15">
      <c r="A14" s="12"/>
      <c r="B14" s="25">
        <v>335.18</v>
      </c>
      <c r="C14" s="20" t="s">
        <v>16</v>
      </c>
      <c r="D14" s="46">
        <v>28835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28835</v>
      </c>
      <c r="O14" s="47">
        <f t="shared" si="2"/>
        <v>77.93243243243244</v>
      </c>
      <c r="P14" s="9"/>
    </row>
    <row r="15" spans="1:16" ht="15">
      <c r="A15" s="12"/>
      <c r="B15" s="25">
        <v>337.4</v>
      </c>
      <c r="C15" s="20" t="s">
        <v>17</v>
      </c>
      <c r="D15" s="46">
        <v>18527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18527</v>
      </c>
      <c r="O15" s="47">
        <f t="shared" si="2"/>
        <v>50.07297297297297</v>
      </c>
      <c r="P15" s="9"/>
    </row>
    <row r="16" spans="1:16" ht="15">
      <c r="A16" s="12"/>
      <c r="B16" s="25">
        <v>337.9</v>
      </c>
      <c r="C16" s="20" t="s">
        <v>18</v>
      </c>
      <c r="D16" s="46">
        <v>17570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17570</v>
      </c>
      <c r="O16" s="47">
        <f t="shared" si="2"/>
        <v>47.486486486486484</v>
      </c>
      <c r="P16" s="9"/>
    </row>
    <row r="17" spans="1:16" ht="15.75">
      <c r="A17" s="29" t="s">
        <v>23</v>
      </c>
      <c r="B17" s="30"/>
      <c r="C17" s="31"/>
      <c r="D17" s="32">
        <f aca="true" t="shared" si="5" ref="D17:M17">SUM(D18:D18)</f>
        <v>4278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4278</v>
      </c>
      <c r="O17" s="45">
        <f t="shared" si="2"/>
        <v>11.562162162162162</v>
      </c>
      <c r="P17" s="10"/>
    </row>
    <row r="18" spans="1:16" ht="15">
      <c r="A18" s="13"/>
      <c r="B18" s="39">
        <v>359</v>
      </c>
      <c r="C18" s="21" t="s">
        <v>26</v>
      </c>
      <c r="D18" s="46">
        <v>4278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4278</v>
      </c>
      <c r="O18" s="47">
        <f t="shared" si="2"/>
        <v>11.562162162162162</v>
      </c>
      <c r="P18" s="9"/>
    </row>
    <row r="19" spans="1:16" ht="15.75">
      <c r="A19" s="29" t="s">
        <v>3</v>
      </c>
      <c r="B19" s="30"/>
      <c r="C19" s="31"/>
      <c r="D19" s="32">
        <f aca="true" t="shared" si="6" ref="D19:M19">SUM(D20:D20)</f>
        <v>32621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32621</v>
      </c>
      <c r="O19" s="45">
        <f t="shared" si="2"/>
        <v>88.16486486486487</v>
      </c>
      <c r="P19" s="10"/>
    </row>
    <row r="20" spans="1:16" ht="15.75" thickBot="1">
      <c r="A20" s="12"/>
      <c r="B20" s="25">
        <v>361.1</v>
      </c>
      <c r="C20" s="20" t="s">
        <v>27</v>
      </c>
      <c r="D20" s="46">
        <v>32621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32621</v>
      </c>
      <c r="O20" s="47">
        <f t="shared" si="2"/>
        <v>88.16486486486487</v>
      </c>
      <c r="P20" s="9"/>
    </row>
    <row r="21" spans="1:119" ht="16.5" thickBot="1">
      <c r="A21" s="14" t="s">
        <v>24</v>
      </c>
      <c r="B21" s="23"/>
      <c r="C21" s="22"/>
      <c r="D21" s="15">
        <f>SUM(D5,D9,D13,D17,D19)</f>
        <v>1180198</v>
      </c>
      <c r="E21" s="15">
        <f aca="true" t="shared" si="7" ref="E21:M21">SUM(E5,E9,E13,E17,E19)</f>
        <v>0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1180198</v>
      </c>
      <c r="O21" s="38">
        <f t="shared" si="2"/>
        <v>3189.7243243243242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5" ht="15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34</v>
      </c>
      <c r="M23" s="48"/>
      <c r="N23" s="48"/>
      <c r="O23" s="43">
        <v>370</v>
      </c>
    </row>
    <row r="24" spans="1:15" ht="1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5" ht="15.75" thickBot="1">
      <c r="A25" s="52" t="s">
        <v>39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sheetProtection/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908668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908668</v>
      </c>
      <c r="O5" s="33">
        <f aca="true" t="shared" si="2" ref="O5:O21">(N5/O$23)</f>
        <v>2455.8594594594597</v>
      </c>
      <c r="P5" s="6"/>
    </row>
    <row r="6" spans="1:16" ht="15">
      <c r="A6" s="12"/>
      <c r="B6" s="25">
        <v>311</v>
      </c>
      <c r="C6" s="20" t="s">
        <v>2</v>
      </c>
      <c r="D6" s="46">
        <v>905709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905709</v>
      </c>
      <c r="O6" s="47">
        <f t="shared" si="2"/>
        <v>2447.8621621621623</v>
      </c>
      <c r="P6" s="9"/>
    </row>
    <row r="7" spans="1:16" ht="15">
      <c r="A7" s="12"/>
      <c r="B7" s="25">
        <v>312.1</v>
      </c>
      <c r="C7" s="20" t="s">
        <v>10</v>
      </c>
      <c r="D7" s="46">
        <v>2377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2377</v>
      </c>
      <c r="O7" s="47">
        <f t="shared" si="2"/>
        <v>6.424324324324324</v>
      </c>
      <c r="P7" s="9"/>
    </row>
    <row r="8" spans="1:16" ht="15">
      <c r="A8" s="12"/>
      <c r="B8" s="25">
        <v>316</v>
      </c>
      <c r="C8" s="20" t="s">
        <v>11</v>
      </c>
      <c r="D8" s="46">
        <v>582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582</v>
      </c>
      <c r="O8" s="47">
        <f t="shared" si="2"/>
        <v>1.572972972972973</v>
      </c>
      <c r="P8" s="9"/>
    </row>
    <row r="9" spans="1:16" ht="15.75">
      <c r="A9" s="29" t="s">
        <v>52</v>
      </c>
      <c r="B9" s="30"/>
      <c r="C9" s="31"/>
      <c r="D9" s="32">
        <f aca="true" t="shared" si="3" ref="D9:M9">SUM(D10:D12)</f>
        <v>152092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152092</v>
      </c>
      <c r="O9" s="45">
        <f t="shared" si="2"/>
        <v>411.05945945945945</v>
      </c>
      <c r="P9" s="10"/>
    </row>
    <row r="10" spans="1:16" ht="15">
      <c r="A10" s="12"/>
      <c r="B10" s="25">
        <v>322</v>
      </c>
      <c r="C10" s="20" t="s">
        <v>0</v>
      </c>
      <c r="D10" s="46">
        <v>108519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108519</v>
      </c>
      <c r="O10" s="47">
        <f t="shared" si="2"/>
        <v>293.29459459459457</v>
      </c>
      <c r="P10" s="9"/>
    </row>
    <row r="11" spans="1:16" ht="15">
      <c r="A11" s="12"/>
      <c r="B11" s="25">
        <v>323.1</v>
      </c>
      <c r="C11" s="20" t="s">
        <v>13</v>
      </c>
      <c r="D11" s="46">
        <v>37068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37068</v>
      </c>
      <c r="O11" s="47">
        <f t="shared" si="2"/>
        <v>100.18378378378378</v>
      </c>
      <c r="P11" s="9"/>
    </row>
    <row r="12" spans="1:16" ht="15">
      <c r="A12" s="12"/>
      <c r="B12" s="25">
        <v>329</v>
      </c>
      <c r="C12" s="20" t="s">
        <v>53</v>
      </c>
      <c r="D12" s="46">
        <v>6505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6505</v>
      </c>
      <c r="O12" s="47">
        <f t="shared" si="2"/>
        <v>17.58108108108108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SUM(D14:D16)</f>
        <v>73240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73240</v>
      </c>
      <c r="O13" s="45">
        <f t="shared" si="2"/>
        <v>197.94594594594594</v>
      </c>
      <c r="P13" s="10"/>
    </row>
    <row r="14" spans="1:16" ht="15">
      <c r="A14" s="12"/>
      <c r="B14" s="25">
        <v>335.18</v>
      </c>
      <c r="C14" s="20" t="s">
        <v>16</v>
      </c>
      <c r="D14" s="46">
        <v>32304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32304</v>
      </c>
      <c r="O14" s="47">
        <f t="shared" si="2"/>
        <v>87.30810810810812</v>
      </c>
      <c r="P14" s="9"/>
    </row>
    <row r="15" spans="1:16" ht="15">
      <c r="A15" s="12"/>
      <c r="B15" s="25">
        <v>337.4</v>
      </c>
      <c r="C15" s="20" t="s">
        <v>17</v>
      </c>
      <c r="D15" s="46">
        <v>19550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19550</v>
      </c>
      <c r="O15" s="47">
        <f t="shared" si="2"/>
        <v>52.83783783783784</v>
      </c>
      <c r="P15" s="9"/>
    </row>
    <row r="16" spans="1:16" ht="15">
      <c r="A16" s="12"/>
      <c r="B16" s="25">
        <v>337.9</v>
      </c>
      <c r="C16" s="20" t="s">
        <v>18</v>
      </c>
      <c r="D16" s="46">
        <v>21386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21386</v>
      </c>
      <c r="O16" s="47">
        <f t="shared" si="2"/>
        <v>57.8</v>
      </c>
      <c r="P16" s="9"/>
    </row>
    <row r="17" spans="1:16" ht="15.75">
      <c r="A17" s="29" t="s">
        <v>23</v>
      </c>
      <c r="B17" s="30"/>
      <c r="C17" s="31"/>
      <c r="D17" s="32">
        <f aca="true" t="shared" si="5" ref="D17:M17">SUM(D18:D18)</f>
        <v>11835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11835</v>
      </c>
      <c r="O17" s="45">
        <f t="shared" si="2"/>
        <v>31.986486486486488</v>
      </c>
      <c r="P17" s="10"/>
    </row>
    <row r="18" spans="1:16" ht="15">
      <c r="A18" s="13"/>
      <c r="B18" s="39">
        <v>359</v>
      </c>
      <c r="C18" s="21" t="s">
        <v>26</v>
      </c>
      <c r="D18" s="46">
        <v>11835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11835</v>
      </c>
      <c r="O18" s="47">
        <f t="shared" si="2"/>
        <v>31.986486486486488</v>
      </c>
      <c r="P18" s="9"/>
    </row>
    <row r="19" spans="1:16" ht="15.75">
      <c r="A19" s="29" t="s">
        <v>3</v>
      </c>
      <c r="B19" s="30"/>
      <c r="C19" s="31"/>
      <c r="D19" s="32">
        <f aca="true" t="shared" si="6" ref="D19:M19">SUM(D20:D20)</f>
        <v>51227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51227</v>
      </c>
      <c r="O19" s="45">
        <f t="shared" si="2"/>
        <v>138.45135135135135</v>
      </c>
      <c r="P19" s="10"/>
    </row>
    <row r="20" spans="1:16" ht="15.75" thickBot="1">
      <c r="A20" s="12"/>
      <c r="B20" s="25">
        <v>361.1</v>
      </c>
      <c r="C20" s="20" t="s">
        <v>27</v>
      </c>
      <c r="D20" s="46">
        <v>51227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51227</v>
      </c>
      <c r="O20" s="47">
        <f t="shared" si="2"/>
        <v>138.45135135135135</v>
      </c>
      <c r="P20" s="9"/>
    </row>
    <row r="21" spans="1:119" ht="16.5" thickBot="1">
      <c r="A21" s="14" t="s">
        <v>24</v>
      </c>
      <c r="B21" s="23"/>
      <c r="C21" s="22"/>
      <c r="D21" s="15">
        <f>SUM(D5,D9,D13,D17,D19)</f>
        <v>1197062</v>
      </c>
      <c r="E21" s="15">
        <f aca="true" t="shared" si="7" ref="E21:M21">SUM(E5,E9,E13,E17,E19)</f>
        <v>0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1197062</v>
      </c>
      <c r="O21" s="38">
        <f t="shared" si="2"/>
        <v>3235.302702702703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5" ht="15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54</v>
      </c>
      <c r="M23" s="48"/>
      <c r="N23" s="48"/>
      <c r="O23" s="43">
        <v>370</v>
      </c>
    </row>
    <row r="24" spans="1:15" ht="1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5" ht="15.75" customHeight="1" thickBot="1">
      <c r="A25" s="52" t="s">
        <v>39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1788206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1788206</v>
      </c>
      <c r="O5" s="33">
        <f aca="true" t="shared" si="2" ref="O5:O26">(N5/O$28)</f>
        <v>4319.338164251208</v>
      </c>
      <c r="P5" s="6"/>
    </row>
    <row r="6" spans="1:16" ht="15">
      <c r="A6" s="12"/>
      <c r="B6" s="25">
        <v>311</v>
      </c>
      <c r="C6" s="20" t="s">
        <v>2</v>
      </c>
      <c r="D6" s="46">
        <v>1747490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1747490</v>
      </c>
      <c r="O6" s="47">
        <f t="shared" si="2"/>
        <v>4220.990338164252</v>
      </c>
      <c r="P6" s="9"/>
    </row>
    <row r="7" spans="1:16" ht="15">
      <c r="A7" s="12"/>
      <c r="B7" s="25">
        <v>312.41</v>
      </c>
      <c r="C7" s="20" t="s">
        <v>46</v>
      </c>
      <c r="D7" s="46">
        <v>13166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13166</v>
      </c>
      <c r="O7" s="47">
        <f t="shared" si="2"/>
        <v>31.801932367149757</v>
      </c>
      <c r="P7" s="9"/>
    </row>
    <row r="8" spans="1:16" ht="15">
      <c r="A8" s="12"/>
      <c r="B8" s="25">
        <v>312.42</v>
      </c>
      <c r="C8" s="20" t="s">
        <v>47</v>
      </c>
      <c r="D8" s="46">
        <v>6053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6053</v>
      </c>
      <c r="O8" s="47">
        <f t="shared" si="2"/>
        <v>14.620772946859903</v>
      </c>
      <c r="P8" s="9"/>
    </row>
    <row r="9" spans="1:16" ht="15">
      <c r="A9" s="12"/>
      <c r="B9" s="25">
        <v>315</v>
      </c>
      <c r="C9" s="20" t="s">
        <v>56</v>
      </c>
      <c r="D9" s="46">
        <v>21497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21497</v>
      </c>
      <c r="O9" s="47">
        <f t="shared" si="2"/>
        <v>51.92512077294686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435809</v>
      </c>
      <c r="E10" s="32">
        <f t="shared" si="3"/>
        <v>507289</v>
      </c>
      <c r="F10" s="32">
        <f t="shared" si="3"/>
        <v>164187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1107285</v>
      </c>
      <c r="O10" s="45">
        <f t="shared" si="2"/>
        <v>2674.6014492753625</v>
      </c>
      <c r="P10" s="10"/>
    </row>
    <row r="11" spans="1:16" ht="15">
      <c r="A11" s="12"/>
      <c r="B11" s="25">
        <v>322</v>
      </c>
      <c r="C11" s="20" t="s">
        <v>0</v>
      </c>
      <c r="D11" s="46">
        <v>397537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397537</v>
      </c>
      <c r="O11" s="47">
        <f t="shared" si="2"/>
        <v>960.2342995169082</v>
      </c>
      <c r="P11" s="9"/>
    </row>
    <row r="12" spans="1:16" ht="15">
      <c r="A12" s="12"/>
      <c r="B12" s="25">
        <v>323.1</v>
      </c>
      <c r="C12" s="20" t="s">
        <v>13</v>
      </c>
      <c r="D12" s="46">
        <v>38272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38272</v>
      </c>
      <c r="O12" s="47">
        <f t="shared" si="2"/>
        <v>92.44444444444444</v>
      </c>
      <c r="P12" s="9"/>
    </row>
    <row r="13" spans="1:16" ht="15">
      <c r="A13" s="12"/>
      <c r="B13" s="25">
        <v>329</v>
      </c>
      <c r="C13" s="20" t="s">
        <v>14</v>
      </c>
      <c r="D13" s="46">
        <v>0</v>
      </c>
      <c r="E13" s="46">
        <v>507289</v>
      </c>
      <c r="F13" s="46">
        <v>164187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671476</v>
      </c>
      <c r="O13" s="47">
        <f t="shared" si="2"/>
        <v>1621.9227053140096</v>
      </c>
      <c r="P13" s="9"/>
    </row>
    <row r="14" spans="1:16" ht="15.75">
      <c r="A14" s="29" t="s">
        <v>15</v>
      </c>
      <c r="B14" s="30"/>
      <c r="C14" s="31"/>
      <c r="D14" s="32">
        <f aca="true" t="shared" si="4" ref="D14:M14">SUM(D15:D18)</f>
        <v>69080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69080</v>
      </c>
      <c r="O14" s="45">
        <f t="shared" si="2"/>
        <v>166.8599033816425</v>
      </c>
      <c r="P14" s="10"/>
    </row>
    <row r="15" spans="1:16" ht="15">
      <c r="A15" s="12"/>
      <c r="B15" s="25">
        <v>335.12</v>
      </c>
      <c r="C15" s="20" t="s">
        <v>58</v>
      </c>
      <c r="D15" s="46">
        <v>10006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10006</v>
      </c>
      <c r="O15" s="47">
        <f t="shared" si="2"/>
        <v>24.169082125603865</v>
      </c>
      <c r="P15" s="9"/>
    </row>
    <row r="16" spans="1:16" ht="15">
      <c r="A16" s="12"/>
      <c r="B16" s="25">
        <v>335.15</v>
      </c>
      <c r="C16" s="20" t="s">
        <v>79</v>
      </c>
      <c r="D16" s="46">
        <v>175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175</v>
      </c>
      <c r="O16" s="47">
        <f t="shared" si="2"/>
        <v>0.4227053140096618</v>
      </c>
      <c r="P16" s="9"/>
    </row>
    <row r="17" spans="1:16" ht="15">
      <c r="A17" s="12"/>
      <c r="B17" s="25">
        <v>335.18</v>
      </c>
      <c r="C17" s="20" t="s">
        <v>59</v>
      </c>
      <c r="D17" s="46">
        <v>30679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30679</v>
      </c>
      <c r="O17" s="47">
        <f t="shared" si="2"/>
        <v>74.10386473429952</v>
      </c>
      <c r="P17" s="9"/>
    </row>
    <row r="18" spans="1:16" ht="15">
      <c r="A18" s="12"/>
      <c r="B18" s="25">
        <v>335.19</v>
      </c>
      <c r="C18" s="20" t="s">
        <v>80</v>
      </c>
      <c r="D18" s="46">
        <v>28220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28220</v>
      </c>
      <c r="O18" s="47">
        <f t="shared" si="2"/>
        <v>68.16425120772946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SUM(D20:D20)</f>
        <v>20576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20576</v>
      </c>
      <c r="O19" s="45">
        <f t="shared" si="2"/>
        <v>49.70048309178744</v>
      </c>
      <c r="P19" s="10"/>
    </row>
    <row r="20" spans="1:16" ht="15">
      <c r="A20" s="13"/>
      <c r="B20" s="39">
        <v>359</v>
      </c>
      <c r="C20" s="21" t="s">
        <v>26</v>
      </c>
      <c r="D20" s="46">
        <v>20576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20576</v>
      </c>
      <c r="O20" s="47">
        <f t="shared" si="2"/>
        <v>49.70048309178744</v>
      </c>
      <c r="P20" s="9"/>
    </row>
    <row r="21" spans="1:16" ht="15.75">
      <c r="A21" s="29" t="s">
        <v>3</v>
      </c>
      <c r="B21" s="30"/>
      <c r="C21" s="31"/>
      <c r="D21" s="32">
        <f aca="true" t="shared" si="6" ref="D21:M21">SUM(D22:D23)</f>
        <v>48416</v>
      </c>
      <c r="E21" s="32">
        <f t="shared" si="6"/>
        <v>299141</v>
      </c>
      <c r="F21" s="32">
        <f t="shared" si="6"/>
        <v>55049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402606</v>
      </c>
      <c r="O21" s="45">
        <f t="shared" si="2"/>
        <v>972.4782608695652</v>
      </c>
      <c r="P21" s="10"/>
    </row>
    <row r="22" spans="1:16" ht="15">
      <c r="A22" s="12"/>
      <c r="B22" s="25">
        <v>361.1</v>
      </c>
      <c r="C22" s="20" t="s">
        <v>27</v>
      </c>
      <c r="D22" s="46">
        <v>7101</v>
      </c>
      <c r="E22" s="46">
        <v>299141</v>
      </c>
      <c r="F22" s="46">
        <v>55049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361291</v>
      </c>
      <c r="O22" s="47">
        <f t="shared" si="2"/>
        <v>872.6835748792271</v>
      </c>
      <c r="P22" s="9"/>
    </row>
    <row r="23" spans="1:16" ht="15">
      <c r="A23" s="12"/>
      <c r="B23" s="25">
        <v>366</v>
      </c>
      <c r="C23" s="20" t="s">
        <v>65</v>
      </c>
      <c r="D23" s="46">
        <v>41315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41315</v>
      </c>
      <c r="O23" s="47">
        <f t="shared" si="2"/>
        <v>99.79468599033817</v>
      </c>
      <c r="P23" s="9"/>
    </row>
    <row r="24" spans="1:16" ht="15.75">
      <c r="A24" s="29" t="s">
        <v>41</v>
      </c>
      <c r="B24" s="30"/>
      <c r="C24" s="31"/>
      <c r="D24" s="32">
        <f aca="true" t="shared" si="7" ref="D24:M24">SUM(D25:D25)</f>
        <v>0</v>
      </c>
      <c r="E24" s="32">
        <f t="shared" si="7"/>
        <v>3739</v>
      </c>
      <c r="F24" s="32">
        <f t="shared" si="7"/>
        <v>7142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10881</v>
      </c>
      <c r="O24" s="45">
        <f t="shared" si="2"/>
        <v>26.282608695652176</v>
      </c>
      <c r="P24" s="9"/>
    </row>
    <row r="25" spans="1:16" ht="15.75" thickBot="1">
      <c r="A25" s="12"/>
      <c r="B25" s="25">
        <v>381</v>
      </c>
      <c r="C25" s="20" t="s">
        <v>42</v>
      </c>
      <c r="D25" s="46">
        <v>0</v>
      </c>
      <c r="E25" s="46">
        <v>3739</v>
      </c>
      <c r="F25" s="46">
        <v>7142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10881</v>
      </c>
      <c r="O25" s="47">
        <f t="shared" si="2"/>
        <v>26.282608695652176</v>
      </c>
      <c r="P25" s="9"/>
    </row>
    <row r="26" spans="1:119" ht="16.5" thickBot="1">
      <c r="A26" s="14" t="s">
        <v>24</v>
      </c>
      <c r="B26" s="23"/>
      <c r="C26" s="22"/>
      <c r="D26" s="15">
        <f>SUM(D5,D10,D14,D19,D21,D24)</f>
        <v>2362087</v>
      </c>
      <c r="E26" s="15">
        <f aca="true" t="shared" si="8" ref="E26:M26">SUM(E5,E10,E14,E19,E21,E24)</f>
        <v>810169</v>
      </c>
      <c r="F26" s="15">
        <f t="shared" si="8"/>
        <v>226378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3398634</v>
      </c>
      <c r="O26" s="38">
        <f t="shared" si="2"/>
        <v>8209.260869565218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81</v>
      </c>
      <c r="M28" s="48"/>
      <c r="N28" s="48"/>
      <c r="O28" s="43">
        <v>414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39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1661747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1661747</v>
      </c>
      <c r="O5" s="33">
        <f aca="true" t="shared" si="2" ref="O5:O26">(N5/O$28)</f>
        <v>4092.9729064039407</v>
      </c>
      <c r="P5" s="6"/>
    </row>
    <row r="6" spans="1:16" ht="15">
      <c r="A6" s="12"/>
      <c r="B6" s="25">
        <v>311</v>
      </c>
      <c r="C6" s="20" t="s">
        <v>2</v>
      </c>
      <c r="D6" s="46">
        <v>1618642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1618642</v>
      </c>
      <c r="O6" s="47">
        <f t="shared" si="2"/>
        <v>3986.8029556650245</v>
      </c>
      <c r="P6" s="9"/>
    </row>
    <row r="7" spans="1:16" ht="15">
      <c r="A7" s="12"/>
      <c r="B7" s="25">
        <v>312.41</v>
      </c>
      <c r="C7" s="20" t="s">
        <v>46</v>
      </c>
      <c r="D7" s="46">
        <v>14703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14703</v>
      </c>
      <c r="O7" s="47">
        <f t="shared" si="2"/>
        <v>36.214285714285715</v>
      </c>
      <c r="P7" s="9"/>
    </row>
    <row r="8" spans="1:16" ht="15">
      <c r="A8" s="12"/>
      <c r="B8" s="25">
        <v>312.42</v>
      </c>
      <c r="C8" s="20" t="s">
        <v>47</v>
      </c>
      <c r="D8" s="46">
        <v>6822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6822</v>
      </c>
      <c r="O8" s="47">
        <f t="shared" si="2"/>
        <v>16.80295566502463</v>
      </c>
      <c r="P8" s="9"/>
    </row>
    <row r="9" spans="1:16" ht="15">
      <c r="A9" s="12"/>
      <c r="B9" s="25">
        <v>315</v>
      </c>
      <c r="C9" s="20" t="s">
        <v>56</v>
      </c>
      <c r="D9" s="46">
        <v>21580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21580</v>
      </c>
      <c r="O9" s="47">
        <f t="shared" si="2"/>
        <v>53.152709359605915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319898</v>
      </c>
      <c r="E10" s="32">
        <f t="shared" si="3"/>
        <v>492315</v>
      </c>
      <c r="F10" s="32">
        <f t="shared" si="3"/>
        <v>157999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970212</v>
      </c>
      <c r="O10" s="45">
        <f t="shared" si="2"/>
        <v>2389.6847290640394</v>
      </c>
      <c r="P10" s="10"/>
    </row>
    <row r="11" spans="1:16" ht="15">
      <c r="A11" s="12"/>
      <c r="B11" s="25">
        <v>322</v>
      </c>
      <c r="C11" s="20" t="s">
        <v>0</v>
      </c>
      <c r="D11" s="46">
        <v>281326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281326</v>
      </c>
      <c r="O11" s="47">
        <f t="shared" si="2"/>
        <v>692.9211822660099</v>
      </c>
      <c r="P11" s="9"/>
    </row>
    <row r="12" spans="1:16" ht="15">
      <c r="A12" s="12"/>
      <c r="B12" s="25">
        <v>323.1</v>
      </c>
      <c r="C12" s="20" t="s">
        <v>13</v>
      </c>
      <c r="D12" s="46">
        <v>38572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38572</v>
      </c>
      <c r="O12" s="47">
        <f t="shared" si="2"/>
        <v>95.00492610837438</v>
      </c>
      <c r="P12" s="9"/>
    </row>
    <row r="13" spans="1:16" ht="15">
      <c r="A13" s="12"/>
      <c r="B13" s="25">
        <v>329</v>
      </c>
      <c r="C13" s="20" t="s">
        <v>14</v>
      </c>
      <c r="D13" s="46">
        <v>0</v>
      </c>
      <c r="E13" s="46">
        <v>492315</v>
      </c>
      <c r="F13" s="46">
        <v>157999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650314</v>
      </c>
      <c r="O13" s="47">
        <f t="shared" si="2"/>
        <v>1601.7586206896551</v>
      </c>
      <c r="P13" s="9"/>
    </row>
    <row r="14" spans="1:16" ht="15.75">
      <c r="A14" s="29" t="s">
        <v>15</v>
      </c>
      <c r="B14" s="30"/>
      <c r="C14" s="31"/>
      <c r="D14" s="32">
        <f aca="true" t="shared" si="4" ref="D14:M14">SUM(D15:D18)</f>
        <v>90299</v>
      </c>
      <c r="E14" s="32">
        <f t="shared" si="4"/>
        <v>165890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256189</v>
      </c>
      <c r="O14" s="45">
        <f t="shared" si="2"/>
        <v>631.0073891625616</v>
      </c>
      <c r="P14" s="10"/>
    </row>
    <row r="15" spans="1:16" ht="15">
      <c r="A15" s="12"/>
      <c r="B15" s="25">
        <v>331.2</v>
      </c>
      <c r="C15" s="20" t="s">
        <v>48</v>
      </c>
      <c r="D15" s="46">
        <v>16453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16453</v>
      </c>
      <c r="O15" s="47">
        <f t="shared" si="2"/>
        <v>40.52463054187192</v>
      </c>
      <c r="P15" s="9"/>
    </row>
    <row r="16" spans="1:16" ht="15">
      <c r="A16" s="12"/>
      <c r="B16" s="25">
        <v>334.35</v>
      </c>
      <c r="C16" s="20" t="s">
        <v>72</v>
      </c>
      <c r="D16" s="46">
        <v>0</v>
      </c>
      <c r="E16" s="46">
        <v>165890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165890</v>
      </c>
      <c r="O16" s="47">
        <f t="shared" si="2"/>
        <v>408.5960591133005</v>
      </c>
      <c r="P16" s="9"/>
    </row>
    <row r="17" spans="1:16" ht="15">
      <c r="A17" s="12"/>
      <c r="B17" s="25">
        <v>335.12</v>
      </c>
      <c r="C17" s="20" t="s">
        <v>58</v>
      </c>
      <c r="D17" s="46">
        <v>10784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10784</v>
      </c>
      <c r="O17" s="47">
        <f t="shared" si="2"/>
        <v>26.561576354679804</v>
      </c>
      <c r="P17" s="9"/>
    </row>
    <row r="18" spans="1:16" ht="15">
      <c r="A18" s="12"/>
      <c r="B18" s="25">
        <v>335.18</v>
      </c>
      <c r="C18" s="20" t="s">
        <v>59</v>
      </c>
      <c r="D18" s="46">
        <v>63062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63062</v>
      </c>
      <c r="O18" s="47">
        <f t="shared" si="2"/>
        <v>155.32512315270935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SUM(D20:D20)</f>
        <v>11421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11421</v>
      </c>
      <c r="O19" s="45">
        <f t="shared" si="2"/>
        <v>28.13054187192118</v>
      </c>
      <c r="P19" s="10"/>
    </row>
    <row r="20" spans="1:16" ht="15">
      <c r="A20" s="13"/>
      <c r="B20" s="39">
        <v>359</v>
      </c>
      <c r="C20" s="21" t="s">
        <v>26</v>
      </c>
      <c r="D20" s="46">
        <v>11421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11421</v>
      </c>
      <c r="O20" s="47">
        <f t="shared" si="2"/>
        <v>28.13054187192118</v>
      </c>
      <c r="P20" s="9"/>
    </row>
    <row r="21" spans="1:16" ht="15.75">
      <c r="A21" s="29" t="s">
        <v>3</v>
      </c>
      <c r="B21" s="30"/>
      <c r="C21" s="31"/>
      <c r="D21" s="32">
        <f aca="true" t="shared" si="6" ref="D21:M21">SUM(D22:D23)</f>
        <v>109159</v>
      </c>
      <c r="E21" s="32">
        <f t="shared" si="6"/>
        <v>309032</v>
      </c>
      <c r="F21" s="32">
        <f t="shared" si="6"/>
        <v>59520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477711</v>
      </c>
      <c r="O21" s="45">
        <f t="shared" si="2"/>
        <v>1176.628078817734</v>
      </c>
      <c r="P21" s="10"/>
    </row>
    <row r="22" spans="1:16" ht="15">
      <c r="A22" s="12"/>
      <c r="B22" s="25">
        <v>361.1</v>
      </c>
      <c r="C22" s="20" t="s">
        <v>27</v>
      </c>
      <c r="D22" s="46">
        <v>11092</v>
      </c>
      <c r="E22" s="46">
        <v>309032</v>
      </c>
      <c r="F22" s="46">
        <v>59520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379644</v>
      </c>
      <c r="O22" s="47">
        <f t="shared" si="2"/>
        <v>935.0837438423646</v>
      </c>
      <c r="P22" s="9"/>
    </row>
    <row r="23" spans="1:16" ht="15">
      <c r="A23" s="12"/>
      <c r="B23" s="25">
        <v>366</v>
      </c>
      <c r="C23" s="20" t="s">
        <v>65</v>
      </c>
      <c r="D23" s="46">
        <v>98067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98067</v>
      </c>
      <c r="O23" s="47">
        <f t="shared" si="2"/>
        <v>241.54433497536945</v>
      </c>
      <c r="P23" s="9"/>
    </row>
    <row r="24" spans="1:16" ht="15.75">
      <c r="A24" s="29" t="s">
        <v>41</v>
      </c>
      <c r="B24" s="30"/>
      <c r="C24" s="31"/>
      <c r="D24" s="32">
        <f aca="true" t="shared" si="7" ref="D24:M24">SUM(D25:D25)</f>
        <v>0</v>
      </c>
      <c r="E24" s="32">
        <f t="shared" si="7"/>
        <v>3739</v>
      </c>
      <c r="F24" s="32">
        <f t="shared" si="7"/>
        <v>7142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10881</v>
      </c>
      <c r="O24" s="45">
        <f t="shared" si="2"/>
        <v>26.800492610837438</v>
      </c>
      <c r="P24" s="9"/>
    </row>
    <row r="25" spans="1:16" ht="15.75" thickBot="1">
      <c r="A25" s="12"/>
      <c r="B25" s="25">
        <v>381</v>
      </c>
      <c r="C25" s="20" t="s">
        <v>42</v>
      </c>
      <c r="D25" s="46">
        <v>0</v>
      </c>
      <c r="E25" s="46">
        <v>3739</v>
      </c>
      <c r="F25" s="46">
        <v>7142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10881</v>
      </c>
      <c r="O25" s="47">
        <f t="shared" si="2"/>
        <v>26.800492610837438</v>
      </c>
      <c r="P25" s="9"/>
    </row>
    <row r="26" spans="1:119" ht="16.5" thickBot="1">
      <c r="A26" s="14" t="s">
        <v>24</v>
      </c>
      <c r="B26" s="23"/>
      <c r="C26" s="22"/>
      <c r="D26" s="15">
        <f>SUM(D5,D10,D14,D19,D21,D24)</f>
        <v>2192524</v>
      </c>
      <c r="E26" s="15">
        <f aca="true" t="shared" si="8" ref="E26:M26">SUM(E5,E10,E14,E19,E21,E24)</f>
        <v>970976</v>
      </c>
      <c r="F26" s="15">
        <f t="shared" si="8"/>
        <v>224661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3388161</v>
      </c>
      <c r="O26" s="38">
        <f t="shared" si="2"/>
        <v>8345.224137931034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77</v>
      </c>
      <c r="M28" s="48"/>
      <c r="N28" s="48"/>
      <c r="O28" s="43">
        <v>406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39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1586709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1586709</v>
      </c>
      <c r="O5" s="33">
        <f aca="true" t="shared" si="2" ref="O5:O25">(N5/O$27)</f>
        <v>3879.484107579462</v>
      </c>
      <c r="P5" s="6"/>
    </row>
    <row r="6" spans="1:16" ht="15">
      <c r="A6" s="12"/>
      <c r="B6" s="25">
        <v>311</v>
      </c>
      <c r="C6" s="20" t="s">
        <v>2</v>
      </c>
      <c r="D6" s="46">
        <v>1543081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1543081</v>
      </c>
      <c r="O6" s="47">
        <f t="shared" si="2"/>
        <v>3772.8141809290955</v>
      </c>
      <c r="P6" s="9"/>
    </row>
    <row r="7" spans="1:16" ht="15">
      <c r="A7" s="12"/>
      <c r="B7" s="25">
        <v>312.41</v>
      </c>
      <c r="C7" s="20" t="s">
        <v>46</v>
      </c>
      <c r="D7" s="46">
        <v>14575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14575</v>
      </c>
      <c r="O7" s="47">
        <f t="shared" si="2"/>
        <v>35.63569682151589</v>
      </c>
      <c r="P7" s="9"/>
    </row>
    <row r="8" spans="1:16" ht="15">
      <c r="A8" s="12"/>
      <c r="B8" s="25">
        <v>312.42</v>
      </c>
      <c r="C8" s="20" t="s">
        <v>47</v>
      </c>
      <c r="D8" s="46">
        <v>6738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6738</v>
      </c>
      <c r="O8" s="47">
        <f t="shared" si="2"/>
        <v>16.47432762836186</v>
      </c>
      <c r="P8" s="9"/>
    </row>
    <row r="9" spans="1:16" ht="15">
      <c r="A9" s="12"/>
      <c r="B9" s="25">
        <v>315</v>
      </c>
      <c r="C9" s="20" t="s">
        <v>56</v>
      </c>
      <c r="D9" s="46">
        <v>22315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22315</v>
      </c>
      <c r="O9" s="47">
        <f t="shared" si="2"/>
        <v>54.559902200489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416746</v>
      </c>
      <c r="E10" s="32">
        <f t="shared" si="3"/>
        <v>477784</v>
      </c>
      <c r="F10" s="32">
        <f t="shared" si="3"/>
        <v>152046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1046576</v>
      </c>
      <c r="O10" s="45">
        <f t="shared" si="2"/>
        <v>2558.865525672372</v>
      </c>
      <c r="P10" s="10"/>
    </row>
    <row r="11" spans="1:16" ht="15">
      <c r="A11" s="12"/>
      <c r="B11" s="25">
        <v>322</v>
      </c>
      <c r="C11" s="20" t="s">
        <v>0</v>
      </c>
      <c r="D11" s="46">
        <v>379562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379562</v>
      </c>
      <c r="O11" s="47">
        <f t="shared" si="2"/>
        <v>928.0244498777506</v>
      </c>
      <c r="P11" s="9"/>
    </row>
    <row r="12" spans="1:16" ht="15">
      <c r="A12" s="12"/>
      <c r="B12" s="25">
        <v>323.1</v>
      </c>
      <c r="C12" s="20" t="s">
        <v>13</v>
      </c>
      <c r="D12" s="46">
        <v>37184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37184</v>
      </c>
      <c r="O12" s="47">
        <f t="shared" si="2"/>
        <v>90.91442542787286</v>
      </c>
      <c r="P12" s="9"/>
    </row>
    <row r="13" spans="1:16" ht="15">
      <c r="A13" s="12"/>
      <c r="B13" s="25">
        <v>329</v>
      </c>
      <c r="C13" s="20" t="s">
        <v>14</v>
      </c>
      <c r="D13" s="46">
        <v>0</v>
      </c>
      <c r="E13" s="46">
        <v>477784</v>
      </c>
      <c r="F13" s="46">
        <v>152046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629830</v>
      </c>
      <c r="O13" s="47">
        <f t="shared" si="2"/>
        <v>1539.9266503667482</v>
      </c>
      <c r="P13" s="9"/>
    </row>
    <row r="14" spans="1:16" ht="15.75">
      <c r="A14" s="29" t="s">
        <v>15</v>
      </c>
      <c r="B14" s="30"/>
      <c r="C14" s="31"/>
      <c r="D14" s="32">
        <f aca="true" t="shared" si="4" ref="D14:M14">SUM(D15:D17)</f>
        <v>73434</v>
      </c>
      <c r="E14" s="32">
        <f t="shared" si="4"/>
        <v>75000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148434</v>
      </c>
      <c r="O14" s="45">
        <f t="shared" si="2"/>
        <v>362.91931540342296</v>
      </c>
      <c r="P14" s="10"/>
    </row>
    <row r="15" spans="1:16" ht="15">
      <c r="A15" s="12"/>
      <c r="B15" s="25">
        <v>334.35</v>
      </c>
      <c r="C15" s="20" t="s">
        <v>72</v>
      </c>
      <c r="D15" s="46">
        <v>0</v>
      </c>
      <c r="E15" s="46">
        <v>75000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75000</v>
      </c>
      <c r="O15" s="47">
        <f t="shared" si="2"/>
        <v>183.37408312958436</v>
      </c>
      <c r="P15" s="9"/>
    </row>
    <row r="16" spans="1:16" ht="15">
      <c r="A16" s="12"/>
      <c r="B16" s="25">
        <v>335.12</v>
      </c>
      <c r="C16" s="20" t="s">
        <v>58</v>
      </c>
      <c r="D16" s="46">
        <v>10592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10592</v>
      </c>
      <c r="O16" s="47">
        <f t="shared" si="2"/>
        <v>25.897310513447433</v>
      </c>
      <c r="P16" s="9"/>
    </row>
    <row r="17" spans="1:16" ht="15">
      <c r="A17" s="12"/>
      <c r="B17" s="25">
        <v>335.18</v>
      </c>
      <c r="C17" s="20" t="s">
        <v>59</v>
      </c>
      <c r="D17" s="46">
        <v>62842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62842</v>
      </c>
      <c r="O17" s="47">
        <f t="shared" si="2"/>
        <v>153.6479217603912</v>
      </c>
      <c r="P17" s="9"/>
    </row>
    <row r="18" spans="1:16" ht="15.75">
      <c r="A18" s="29" t="s">
        <v>23</v>
      </c>
      <c r="B18" s="30"/>
      <c r="C18" s="31"/>
      <c r="D18" s="32">
        <f aca="true" t="shared" si="5" ref="D18:M18">SUM(D19:D19)</f>
        <v>1778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1778</v>
      </c>
      <c r="O18" s="45">
        <f t="shared" si="2"/>
        <v>4.34718826405868</v>
      </c>
      <c r="P18" s="10"/>
    </row>
    <row r="19" spans="1:16" ht="15">
      <c r="A19" s="13"/>
      <c r="B19" s="39">
        <v>359</v>
      </c>
      <c r="C19" s="21" t="s">
        <v>26</v>
      </c>
      <c r="D19" s="46">
        <v>1778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1778</v>
      </c>
      <c r="O19" s="47">
        <f t="shared" si="2"/>
        <v>4.34718826405868</v>
      </c>
      <c r="P19" s="9"/>
    </row>
    <row r="20" spans="1:16" ht="15.75">
      <c r="A20" s="29" t="s">
        <v>3</v>
      </c>
      <c r="B20" s="30"/>
      <c r="C20" s="31"/>
      <c r="D20" s="32">
        <f aca="true" t="shared" si="6" ref="D20:M20">SUM(D21:D22)</f>
        <v>20187</v>
      </c>
      <c r="E20" s="32">
        <f t="shared" si="6"/>
        <v>319181</v>
      </c>
      <c r="F20" s="32">
        <f t="shared" si="6"/>
        <v>64600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403968</v>
      </c>
      <c r="O20" s="45">
        <f t="shared" si="2"/>
        <v>987.6968215158925</v>
      </c>
      <c r="P20" s="10"/>
    </row>
    <row r="21" spans="1:16" ht="15">
      <c r="A21" s="12"/>
      <c r="B21" s="25">
        <v>361.1</v>
      </c>
      <c r="C21" s="20" t="s">
        <v>27</v>
      </c>
      <c r="D21" s="46">
        <v>5526</v>
      </c>
      <c r="E21" s="46">
        <v>319181</v>
      </c>
      <c r="F21" s="46">
        <v>64600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389307</v>
      </c>
      <c r="O21" s="47">
        <f t="shared" si="2"/>
        <v>951.8508557457212</v>
      </c>
      <c r="P21" s="9"/>
    </row>
    <row r="22" spans="1:16" ht="15">
      <c r="A22" s="12"/>
      <c r="B22" s="25">
        <v>366</v>
      </c>
      <c r="C22" s="20" t="s">
        <v>65</v>
      </c>
      <c r="D22" s="46">
        <v>14661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14661</v>
      </c>
      <c r="O22" s="47">
        <f t="shared" si="2"/>
        <v>35.84596577017115</v>
      </c>
      <c r="P22" s="9"/>
    </row>
    <row r="23" spans="1:16" ht="15.75">
      <c r="A23" s="29" t="s">
        <v>41</v>
      </c>
      <c r="B23" s="30"/>
      <c r="C23" s="31"/>
      <c r="D23" s="32">
        <f aca="true" t="shared" si="7" ref="D23:M23">SUM(D24:D24)</f>
        <v>0</v>
      </c>
      <c r="E23" s="32">
        <f t="shared" si="7"/>
        <v>3589</v>
      </c>
      <c r="F23" s="32">
        <f t="shared" si="7"/>
        <v>7124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10713</v>
      </c>
      <c r="O23" s="45">
        <f t="shared" si="2"/>
        <v>26.193154034229828</v>
      </c>
      <c r="P23" s="9"/>
    </row>
    <row r="24" spans="1:16" ht="15.75" thickBot="1">
      <c r="A24" s="12"/>
      <c r="B24" s="25">
        <v>381</v>
      </c>
      <c r="C24" s="20" t="s">
        <v>42</v>
      </c>
      <c r="D24" s="46">
        <v>0</v>
      </c>
      <c r="E24" s="46">
        <v>3589</v>
      </c>
      <c r="F24" s="46">
        <v>7124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10713</v>
      </c>
      <c r="O24" s="47">
        <f t="shared" si="2"/>
        <v>26.193154034229828</v>
      </c>
      <c r="P24" s="9"/>
    </row>
    <row r="25" spans="1:119" ht="16.5" thickBot="1">
      <c r="A25" s="14" t="s">
        <v>24</v>
      </c>
      <c r="B25" s="23"/>
      <c r="C25" s="22"/>
      <c r="D25" s="15">
        <f>SUM(D5,D10,D14,D18,D20,D23)</f>
        <v>2098854</v>
      </c>
      <c r="E25" s="15">
        <f aca="true" t="shared" si="8" ref="E25:M25">SUM(E5,E10,E14,E18,E20,E23)</f>
        <v>875554</v>
      </c>
      <c r="F25" s="15">
        <f t="shared" si="8"/>
        <v>223770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3198178</v>
      </c>
      <c r="O25" s="38">
        <f t="shared" si="2"/>
        <v>7819.5061124694375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75</v>
      </c>
      <c r="M27" s="48"/>
      <c r="N27" s="48"/>
      <c r="O27" s="43">
        <v>409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39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1509071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1509071</v>
      </c>
      <c r="O5" s="33">
        <f aca="true" t="shared" si="2" ref="O5:O28">(N5/O$30)</f>
        <v>3707.791154791155</v>
      </c>
      <c r="P5" s="6"/>
    </row>
    <row r="6" spans="1:16" ht="15">
      <c r="A6" s="12"/>
      <c r="B6" s="25">
        <v>311</v>
      </c>
      <c r="C6" s="20" t="s">
        <v>2</v>
      </c>
      <c r="D6" s="46">
        <v>1466447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1466447</v>
      </c>
      <c r="O6" s="47">
        <f t="shared" si="2"/>
        <v>3603.063882063882</v>
      </c>
      <c r="P6" s="9"/>
    </row>
    <row r="7" spans="1:16" ht="15">
      <c r="A7" s="12"/>
      <c r="B7" s="25">
        <v>312.41</v>
      </c>
      <c r="C7" s="20" t="s">
        <v>46</v>
      </c>
      <c r="D7" s="46">
        <v>14536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14536</v>
      </c>
      <c r="O7" s="47">
        <f t="shared" si="2"/>
        <v>35.714987714987714</v>
      </c>
      <c r="P7" s="9"/>
    </row>
    <row r="8" spans="1:16" ht="15">
      <c r="A8" s="12"/>
      <c r="B8" s="25">
        <v>312.42</v>
      </c>
      <c r="C8" s="20" t="s">
        <v>47</v>
      </c>
      <c r="D8" s="46">
        <v>6900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6900</v>
      </c>
      <c r="O8" s="47">
        <f t="shared" si="2"/>
        <v>16.953316953316953</v>
      </c>
      <c r="P8" s="9"/>
    </row>
    <row r="9" spans="1:16" ht="15">
      <c r="A9" s="12"/>
      <c r="B9" s="25">
        <v>315</v>
      </c>
      <c r="C9" s="20" t="s">
        <v>56</v>
      </c>
      <c r="D9" s="46">
        <v>21188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21188</v>
      </c>
      <c r="O9" s="47">
        <f t="shared" si="2"/>
        <v>52.058968058968055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242342</v>
      </c>
      <c r="E10" s="32">
        <f t="shared" si="3"/>
        <v>636667</v>
      </c>
      <c r="F10" s="32">
        <f t="shared" si="3"/>
        <v>146316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1025325</v>
      </c>
      <c r="O10" s="45">
        <f t="shared" si="2"/>
        <v>2519.2260442260445</v>
      </c>
      <c r="P10" s="10"/>
    </row>
    <row r="11" spans="1:16" ht="15">
      <c r="A11" s="12"/>
      <c r="B11" s="25">
        <v>322</v>
      </c>
      <c r="C11" s="20" t="s">
        <v>0</v>
      </c>
      <c r="D11" s="46">
        <v>206265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206265</v>
      </c>
      <c r="O11" s="47">
        <f t="shared" si="2"/>
        <v>506.7936117936118</v>
      </c>
      <c r="P11" s="9"/>
    </row>
    <row r="12" spans="1:16" ht="15">
      <c r="A12" s="12"/>
      <c r="B12" s="25">
        <v>323.1</v>
      </c>
      <c r="C12" s="20" t="s">
        <v>13</v>
      </c>
      <c r="D12" s="46">
        <v>36077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36077</v>
      </c>
      <c r="O12" s="47">
        <f t="shared" si="2"/>
        <v>88.64127764127764</v>
      </c>
      <c r="P12" s="9"/>
    </row>
    <row r="13" spans="1:16" ht="15">
      <c r="A13" s="12"/>
      <c r="B13" s="25">
        <v>329</v>
      </c>
      <c r="C13" s="20" t="s">
        <v>14</v>
      </c>
      <c r="D13" s="46">
        <v>0</v>
      </c>
      <c r="E13" s="46">
        <v>636667</v>
      </c>
      <c r="F13" s="46">
        <v>146316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782983</v>
      </c>
      <c r="O13" s="47">
        <f t="shared" si="2"/>
        <v>1923.791154791155</v>
      </c>
      <c r="P13" s="9"/>
    </row>
    <row r="14" spans="1:16" ht="15.75">
      <c r="A14" s="29" t="s">
        <v>15</v>
      </c>
      <c r="B14" s="30"/>
      <c r="C14" s="31"/>
      <c r="D14" s="32">
        <f aca="true" t="shared" si="4" ref="D14:M14">SUM(D15:D18)</f>
        <v>118925</v>
      </c>
      <c r="E14" s="32">
        <f t="shared" si="4"/>
        <v>584035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702960</v>
      </c>
      <c r="O14" s="45">
        <f t="shared" si="2"/>
        <v>1727.174447174447</v>
      </c>
      <c r="P14" s="10"/>
    </row>
    <row r="15" spans="1:16" ht="15">
      <c r="A15" s="12"/>
      <c r="B15" s="25">
        <v>331.2</v>
      </c>
      <c r="C15" s="20" t="s">
        <v>48</v>
      </c>
      <c r="D15" s="46">
        <v>60002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60002</v>
      </c>
      <c r="O15" s="47">
        <f t="shared" si="2"/>
        <v>147.42506142506141</v>
      </c>
      <c r="P15" s="9"/>
    </row>
    <row r="16" spans="1:16" ht="15">
      <c r="A16" s="12"/>
      <c r="B16" s="25">
        <v>334.35</v>
      </c>
      <c r="C16" s="20" t="s">
        <v>72</v>
      </c>
      <c r="D16" s="46">
        <v>0</v>
      </c>
      <c r="E16" s="46">
        <v>584035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584035</v>
      </c>
      <c r="O16" s="47">
        <f t="shared" si="2"/>
        <v>1434.97542997543</v>
      </c>
      <c r="P16" s="9"/>
    </row>
    <row r="17" spans="1:16" ht="15">
      <c r="A17" s="12"/>
      <c r="B17" s="25">
        <v>335.12</v>
      </c>
      <c r="C17" s="20" t="s">
        <v>58</v>
      </c>
      <c r="D17" s="46">
        <v>9433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9433</v>
      </c>
      <c r="O17" s="47">
        <f t="shared" si="2"/>
        <v>23.176904176904177</v>
      </c>
      <c r="P17" s="9"/>
    </row>
    <row r="18" spans="1:16" ht="15">
      <c r="A18" s="12"/>
      <c r="B18" s="25">
        <v>335.18</v>
      </c>
      <c r="C18" s="20" t="s">
        <v>59</v>
      </c>
      <c r="D18" s="46">
        <v>49490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49490</v>
      </c>
      <c r="O18" s="47">
        <f t="shared" si="2"/>
        <v>121.5970515970516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SUM(D20:D20)</f>
        <v>4592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4592</v>
      </c>
      <c r="O19" s="45">
        <f t="shared" si="2"/>
        <v>11.282555282555283</v>
      </c>
      <c r="P19" s="10"/>
    </row>
    <row r="20" spans="1:16" ht="15">
      <c r="A20" s="13"/>
      <c r="B20" s="39">
        <v>359</v>
      </c>
      <c r="C20" s="21" t="s">
        <v>26</v>
      </c>
      <c r="D20" s="46">
        <v>4592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4592</v>
      </c>
      <c r="O20" s="47">
        <f t="shared" si="2"/>
        <v>11.282555282555283</v>
      </c>
      <c r="P20" s="9"/>
    </row>
    <row r="21" spans="1:16" ht="15.75">
      <c r="A21" s="29" t="s">
        <v>3</v>
      </c>
      <c r="B21" s="30"/>
      <c r="C21" s="31"/>
      <c r="D21" s="32">
        <f aca="true" t="shared" si="6" ref="D21:M21">SUM(D22:D24)</f>
        <v>26963</v>
      </c>
      <c r="E21" s="32">
        <f t="shared" si="6"/>
        <v>1</v>
      </c>
      <c r="F21" s="32">
        <f t="shared" si="6"/>
        <v>70824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97788</v>
      </c>
      <c r="O21" s="45">
        <f t="shared" si="2"/>
        <v>240.26535626535627</v>
      </c>
      <c r="P21" s="10"/>
    </row>
    <row r="22" spans="1:16" ht="15">
      <c r="A22" s="12"/>
      <c r="B22" s="25">
        <v>361.1</v>
      </c>
      <c r="C22" s="20" t="s">
        <v>27</v>
      </c>
      <c r="D22" s="46">
        <v>2063</v>
      </c>
      <c r="E22" s="46">
        <v>1</v>
      </c>
      <c r="F22" s="46">
        <v>70824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72888</v>
      </c>
      <c r="O22" s="47">
        <f t="shared" si="2"/>
        <v>179.08599508599508</v>
      </c>
      <c r="P22" s="9"/>
    </row>
    <row r="23" spans="1:16" ht="15">
      <c r="A23" s="12"/>
      <c r="B23" s="25">
        <v>365</v>
      </c>
      <c r="C23" s="20" t="s">
        <v>61</v>
      </c>
      <c r="D23" s="46">
        <v>2000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2000</v>
      </c>
      <c r="O23" s="47">
        <f t="shared" si="2"/>
        <v>4.914004914004914</v>
      </c>
      <c r="P23" s="9"/>
    </row>
    <row r="24" spans="1:16" ht="15">
      <c r="A24" s="12"/>
      <c r="B24" s="25">
        <v>366</v>
      </c>
      <c r="C24" s="20" t="s">
        <v>65</v>
      </c>
      <c r="D24" s="46">
        <v>22900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22900</v>
      </c>
      <c r="O24" s="47">
        <f t="shared" si="2"/>
        <v>56.26535626535627</v>
      </c>
      <c r="P24" s="9"/>
    </row>
    <row r="25" spans="1:16" ht="15.75">
      <c r="A25" s="29" t="s">
        <v>41</v>
      </c>
      <c r="B25" s="30"/>
      <c r="C25" s="31"/>
      <c r="D25" s="32">
        <f aca="true" t="shared" si="7" ref="D25:M25">SUM(D26:D27)</f>
        <v>623030</v>
      </c>
      <c r="E25" s="32">
        <f t="shared" si="7"/>
        <v>7763333</v>
      </c>
      <c r="F25" s="32">
        <f t="shared" si="7"/>
        <v>2198874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10585237</v>
      </c>
      <c r="O25" s="45">
        <f t="shared" si="2"/>
        <v>26007.953316953317</v>
      </c>
      <c r="P25" s="9"/>
    </row>
    <row r="26" spans="1:16" ht="15">
      <c r="A26" s="12"/>
      <c r="B26" s="25">
        <v>381</v>
      </c>
      <c r="C26" s="20" t="s">
        <v>42</v>
      </c>
      <c r="D26" s="46">
        <v>623030</v>
      </c>
      <c r="E26" s="46">
        <v>0</v>
      </c>
      <c r="F26" s="46">
        <v>7124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630154</v>
      </c>
      <c r="O26" s="47">
        <f t="shared" si="2"/>
        <v>1548.2899262899264</v>
      </c>
      <c r="P26" s="9"/>
    </row>
    <row r="27" spans="1:16" ht="15.75" thickBot="1">
      <c r="A27" s="12"/>
      <c r="B27" s="25">
        <v>384</v>
      </c>
      <c r="C27" s="20" t="s">
        <v>43</v>
      </c>
      <c r="D27" s="46">
        <v>0</v>
      </c>
      <c r="E27" s="46">
        <v>7763333</v>
      </c>
      <c r="F27" s="46">
        <v>2191750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9955083</v>
      </c>
      <c r="O27" s="47">
        <f t="shared" si="2"/>
        <v>24459.66339066339</v>
      </c>
      <c r="P27" s="9"/>
    </row>
    <row r="28" spans="1:119" ht="16.5" thickBot="1">
      <c r="A28" s="14" t="s">
        <v>24</v>
      </c>
      <c r="B28" s="23"/>
      <c r="C28" s="22"/>
      <c r="D28" s="15">
        <f>SUM(D5,D10,D14,D19,D21,D25)</f>
        <v>2524923</v>
      </c>
      <c r="E28" s="15">
        <f aca="true" t="shared" si="8" ref="E28:M28">SUM(E5,E10,E14,E19,E21,E25)</f>
        <v>8984036</v>
      </c>
      <c r="F28" s="15">
        <f t="shared" si="8"/>
        <v>2416014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13924973</v>
      </c>
      <c r="O28" s="38">
        <f t="shared" si="2"/>
        <v>34213.692874692875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73</v>
      </c>
      <c r="M30" s="48"/>
      <c r="N30" s="48"/>
      <c r="O30" s="43">
        <v>407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39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1412804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1412804</v>
      </c>
      <c r="O5" s="33">
        <f aca="true" t="shared" si="2" ref="O5:O25">(N5/O$27)</f>
        <v>3437.479318734793</v>
      </c>
      <c r="P5" s="6"/>
    </row>
    <row r="6" spans="1:16" ht="15">
      <c r="A6" s="12"/>
      <c r="B6" s="25">
        <v>311</v>
      </c>
      <c r="C6" s="20" t="s">
        <v>2</v>
      </c>
      <c r="D6" s="46">
        <v>1366731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1366731</v>
      </c>
      <c r="O6" s="47">
        <f t="shared" si="2"/>
        <v>3325.3795620437954</v>
      </c>
      <c r="P6" s="9"/>
    </row>
    <row r="7" spans="1:16" ht="15">
      <c r="A7" s="12"/>
      <c r="B7" s="25">
        <v>312.41</v>
      </c>
      <c r="C7" s="20" t="s">
        <v>46</v>
      </c>
      <c r="D7" s="46">
        <v>13889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13889</v>
      </c>
      <c r="O7" s="47">
        <f t="shared" si="2"/>
        <v>33.79318734793188</v>
      </c>
      <c r="P7" s="9"/>
    </row>
    <row r="8" spans="1:16" ht="15">
      <c r="A8" s="12"/>
      <c r="B8" s="25">
        <v>312.42</v>
      </c>
      <c r="C8" s="20" t="s">
        <v>47</v>
      </c>
      <c r="D8" s="46">
        <v>6578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6578</v>
      </c>
      <c r="O8" s="47">
        <f t="shared" si="2"/>
        <v>16.004866180048662</v>
      </c>
      <c r="P8" s="9"/>
    </row>
    <row r="9" spans="1:16" ht="15">
      <c r="A9" s="12"/>
      <c r="B9" s="25">
        <v>315</v>
      </c>
      <c r="C9" s="20" t="s">
        <v>56</v>
      </c>
      <c r="D9" s="46">
        <v>21738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21738</v>
      </c>
      <c r="O9" s="47">
        <f t="shared" si="2"/>
        <v>52.89051094890511</v>
      </c>
      <c r="P9" s="9"/>
    </row>
    <row r="10" spans="1:16" ht="15">
      <c r="A10" s="12"/>
      <c r="B10" s="25">
        <v>316</v>
      </c>
      <c r="C10" s="20" t="s">
        <v>57</v>
      </c>
      <c r="D10" s="46">
        <v>3868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3868</v>
      </c>
      <c r="O10" s="47">
        <f t="shared" si="2"/>
        <v>9.411192214111923</v>
      </c>
      <c r="P10" s="9"/>
    </row>
    <row r="11" spans="1:16" ht="15.75">
      <c r="A11" s="29" t="s">
        <v>12</v>
      </c>
      <c r="B11" s="30"/>
      <c r="C11" s="31"/>
      <c r="D11" s="32">
        <f aca="true" t="shared" si="3" ref="D11:M11">SUM(D12:D14)</f>
        <v>248241</v>
      </c>
      <c r="E11" s="32">
        <f t="shared" si="3"/>
        <v>0</v>
      </c>
      <c r="F11" s="32">
        <f t="shared" si="3"/>
        <v>140802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389043</v>
      </c>
      <c r="O11" s="45">
        <f t="shared" si="2"/>
        <v>946.5766423357665</v>
      </c>
      <c r="P11" s="10"/>
    </row>
    <row r="12" spans="1:16" ht="15">
      <c r="A12" s="12"/>
      <c r="B12" s="25">
        <v>322</v>
      </c>
      <c r="C12" s="20" t="s">
        <v>0</v>
      </c>
      <c r="D12" s="46">
        <v>208330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208330</v>
      </c>
      <c r="O12" s="47">
        <f t="shared" si="2"/>
        <v>506.8856447688564</v>
      </c>
      <c r="P12" s="9"/>
    </row>
    <row r="13" spans="1:16" ht="15">
      <c r="A13" s="12"/>
      <c r="B13" s="25">
        <v>323.1</v>
      </c>
      <c r="C13" s="20" t="s">
        <v>13</v>
      </c>
      <c r="D13" s="46">
        <v>36787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36787</v>
      </c>
      <c r="O13" s="47">
        <f t="shared" si="2"/>
        <v>89.50608272506082</v>
      </c>
      <c r="P13" s="9"/>
    </row>
    <row r="14" spans="1:16" ht="15">
      <c r="A14" s="12"/>
      <c r="B14" s="25">
        <v>329</v>
      </c>
      <c r="C14" s="20" t="s">
        <v>14</v>
      </c>
      <c r="D14" s="46">
        <v>3124</v>
      </c>
      <c r="E14" s="46">
        <v>0</v>
      </c>
      <c r="F14" s="46">
        <v>140802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143926</v>
      </c>
      <c r="O14" s="47">
        <f t="shared" si="2"/>
        <v>350.18491484184915</v>
      </c>
      <c r="P14" s="9"/>
    </row>
    <row r="15" spans="1:16" ht="15.75">
      <c r="A15" s="29" t="s">
        <v>15</v>
      </c>
      <c r="B15" s="30"/>
      <c r="C15" s="31"/>
      <c r="D15" s="32">
        <f aca="true" t="shared" si="4" ref="D15:M15">SUM(D16:D18)</f>
        <v>63427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63427</v>
      </c>
      <c r="O15" s="45">
        <f t="shared" si="2"/>
        <v>154.323600973236</v>
      </c>
      <c r="P15" s="10"/>
    </row>
    <row r="16" spans="1:16" ht="15">
      <c r="A16" s="12"/>
      <c r="B16" s="25">
        <v>331.2</v>
      </c>
      <c r="C16" s="20" t="s">
        <v>48</v>
      </c>
      <c r="D16" s="46">
        <v>21929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21929</v>
      </c>
      <c r="O16" s="47">
        <f t="shared" si="2"/>
        <v>53.35523114355231</v>
      </c>
      <c r="P16" s="9"/>
    </row>
    <row r="17" spans="1:16" ht="15">
      <c r="A17" s="12"/>
      <c r="B17" s="25">
        <v>335.12</v>
      </c>
      <c r="C17" s="20" t="s">
        <v>58</v>
      </c>
      <c r="D17" s="46">
        <v>9887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9887</v>
      </c>
      <c r="O17" s="47">
        <f t="shared" si="2"/>
        <v>24.05596107055961</v>
      </c>
      <c r="P17" s="9"/>
    </row>
    <row r="18" spans="1:16" ht="15">
      <c r="A18" s="12"/>
      <c r="B18" s="25">
        <v>335.18</v>
      </c>
      <c r="C18" s="20" t="s">
        <v>59</v>
      </c>
      <c r="D18" s="46">
        <v>31611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31611</v>
      </c>
      <c r="O18" s="47">
        <f t="shared" si="2"/>
        <v>76.91240875912409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SUM(D20:D20)</f>
        <v>8020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8020</v>
      </c>
      <c r="O19" s="45">
        <f t="shared" si="2"/>
        <v>19.51338199513382</v>
      </c>
      <c r="P19" s="10"/>
    </row>
    <row r="20" spans="1:16" ht="15">
      <c r="A20" s="13"/>
      <c r="B20" s="39">
        <v>359</v>
      </c>
      <c r="C20" s="21" t="s">
        <v>26</v>
      </c>
      <c r="D20" s="46">
        <v>8020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8020</v>
      </c>
      <c r="O20" s="47">
        <f t="shared" si="2"/>
        <v>19.51338199513382</v>
      </c>
      <c r="P20" s="9"/>
    </row>
    <row r="21" spans="1:16" ht="15.75">
      <c r="A21" s="29" t="s">
        <v>3</v>
      </c>
      <c r="B21" s="30"/>
      <c r="C21" s="31"/>
      <c r="D21" s="32">
        <f aca="true" t="shared" si="6" ref="D21:M21">SUM(D22:D22)</f>
        <v>1084</v>
      </c>
      <c r="E21" s="32">
        <f t="shared" si="6"/>
        <v>0</v>
      </c>
      <c r="F21" s="32">
        <f t="shared" si="6"/>
        <v>77065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78149</v>
      </c>
      <c r="O21" s="45">
        <f t="shared" si="2"/>
        <v>190.1435523114355</v>
      </c>
      <c r="P21" s="10"/>
    </row>
    <row r="22" spans="1:16" ht="15">
      <c r="A22" s="12"/>
      <c r="B22" s="25">
        <v>361.1</v>
      </c>
      <c r="C22" s="20" t="s">
        <v>27</v>
      </c>
      <c r="D22" s="46">
        <v>1084</v>
      </c>
      <c r="E22" s="46">
        <v>0</v>
      </c>
      <c r="F22" s="46">
        <v>77065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78149</v>
      </c>
      <c r="O22" s="47">
        <f t="shared" si="2"/>
        <v>190.1435523114355</v>
      </c>
      <c r="P22" s="9"/>
    </row>
    <row r="23" spans="1:16" ht="15.75">
      <c r="A23" s="29" t="s">
        <v>41</v>
      </c>
      <c r="B23" s="30"/>
      <c r="C23" s="31"/>
      <c r="D23" s="32">
        <f aca="true" t="shared" si="7" ref="D23:M23">SUM(D24:D24)</f>
        <v>0</v>
      </c>
      <c r="E23" s="32">
        <f t="shared" si="7"/>
        <v>0</v>
      </c>
      <c r="F23" s="32">
        <f t="shared" si="7"/>
        <v>7149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7149</v>
      </c>
      <c r="O23" s="45">
        <f t="shared" si="2"/>
        <v>17.394160583941606</v>
      </c>
      <c r="P23" s="9"/>
    </row>
    <row r="24" spans="1:16" ht="15.75" thickBot="1">
      <c r="A24" s="12"/>
      <c r="B24" s="25">
        <v>381</v>
      </c>
      <c r="C24" s="20" t="s">
        <v>42</v>
      </c>
      <c r="D24" s="46">
        <v>0</v>
      </c>
      <c r="E24" s="46">
        <v>0</v>
      </c>
      <c r="F24" s="46">
        <v>7149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7149</v>
      </c>
      <c r="O24" s="47">
        <f t="shared" si="2"/>
        <v>17.394160583941606</v>
      </c>
      <c r="P24" s="9"/>
    </row>
    <row r="25" spans="1:119" ht="16.5" thickBot="1">
      <c r="A25" s="14" t="s">
        <v>24</v>
      </c>
      <c r="B25" s="23"/>
      <c r="C25" s="22"/>
      <c r="D25" s="15">
        <f>SUM(D5,D11,D15,D19,D21,D23)</f>
        <v>1733576</v>
      </c>
      <c r="E25" s="15">
        <f aca="true" t="shared" si="8" ref="E25:M25">SUM(E5,E11,E15,E19,E21,E23)</f>
        <v>0</v>
      </c>
      <c r="F25" s="15">
        <f t="shared" si="8"/>
        <v>225016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1958592</v>
      </c>
      <c r="O25" s="38">
        <f t="shared" si="2"/>
        <v>4765.430656934306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70</v>
      </c>
      <c r="M27" s="48"/>
      <c r="N27" s="48"/>
      <c r="O27" s="43">
        <v>411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39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1330672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1330672</v>
      </c>
      <c r="O5" s="33">
        <f aca="true" t="shared" si="2" ref="O5:O26">(N5/O$28)</f>
        <v>3360.282828282828</v>
      </c>
      <c r="P5" s="6"/>
    </row>
    <row r="6" spans="1:16" ht="15">
      <c r="A6" s="12"/>
      <c r="B6" s="25">
        <v>311</v>
      </c>
      <c r="C6" s="20" t="s">
        <v>2</v>
      </c>
      <c r="D6" s="46">
        <v>1284858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1284858</v>
      </c>
      <c r="O6" s="47">
        <f t="shared" si="2"/>
        <v>3244.590909090909</v>
      </c>
      <c r="P6" s="9"/>
    </row>
    <row r="7" spans="1:16" ht="15">
      <c r="A7" s="12"/>
      <c r="B7" s="25">
        <v>312.41</v>
      </c>
      <c r="C7" s="20" t="s">
        <v>46</v>
      </c>
      <c r="D7" s="46">
        <v>13545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13545</v>
      </c>
      <c r="O7" s="47">
        <f t="shared" si="2"/>
        <v>34.20454545454545</v>
      </c>
      <c r="P7" s="9"/>
    </row>
    <row r="8" spans="1:16" ht="15">
      <c r="A8" s="12"/>
      <c r="B8" s="25">
        <v>312.42</v>
      </c>
      <c r="C8" s="20" t="s">
        <v>47</v>
      </c>
      <c r="D8" s="46">
        <v>6457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6457</v>
      </c>
      <c r="O8" s="47">
        <f t="shared" si="2"/>
        <v>16.305555555555557</v>
      </c>
      <c r="P8" s="9"/>
    </row>
    <row r="9" spans="1:16" ht="15">
      <c r="A9" s="12"/>
      <c r="B9" s="25">
        <v>315</v>
      </c>
      <c r="C9" s="20" t="s">
        <v>56</v>
      </c>
      <c r="D9" s="46">
        <v>22846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22846</v>
      </c>
      <c r="O9" s="47">
        <f t="shared" si="2"/>
        <v>57.69191919191919</v>
      </c>
      <c r="P9" s="9"/>
    </row>
    <row r="10" spans="1:16" ht="15">
      <c r="A10" s="12"/>
      <c r="B10" s="25">
        <v>316</v>
      </c>
      <c r="C10" s="20" t="s">
        <v>57</v>
      </c>
      <c r="D10" s="46">
        <v>2966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2966</v>
      </c>
      <c r="O10" s="47">
        <f t="shared" si="2"/>
        <v>7.48989898989899</v>
      </c>
      <c r="P10" s="9"/>
    </row>
    <row r="11" spans="1:16" ht="15.75">
      <c r="A11" s="29" t="s">
        <v>12</v>
      </c>
      <c r="B11" s="30"/>
      <c r="C11" s="31"/>
      <c r="D11" s="32">
        <f aca="true" t="shared" si="3" ref="D11:M11">SUM(D12:D14)</f>
        <v>318348</v>
      </c>
      <c r="E11" s="32">
        <f t="shared" si="3"/>
        <v>0</v>
      </c>
      <c r="F11" s="32">
        <f t="shared" si="3"/>
        <v>135496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453844</v>
      </c>
      <c r="O11" s="45">
        <f t="shared" si="2"/>
        <v>1146.0707070707072</v>
      </c>
      <c r="P11" s="10"/>
    </row>
    <row r="12" spans="1:16" ht="15">
      <c r="A12" s="12"/>
      <c r="B12" s="25">
        <v>322</v>
      </c>
      <c r="C12" s="20" t="s">
        <v>0</v>
      </c>
      <c r="D12" s="46">
        <v>276841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276841</v>
      </c>
      <c r="O12" s="47">
        <f t="shared" si="2"/>
        <v>699.0934343434343</v>
      </c>
      <c r="P12" s="9"/>
    </row>
    <row r="13" spans="1:16" ht="15">
      <c r="A13" s="12"/>
      <c r="B13" s="25">
        <v>323.1</v>
      </c>
      <c r="C13" s="20" t="s">
        <v>13</v>
      </c>
      <c r="D13" s="46">
        <v>36499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36499</v>
      </c>
      <c r="O13" s="47">
        <f t="shared" si="2"/>
        <v>92.16919191919192</v>
      </c>
      <c r="P13" s="9"/>
    </row>
    <row r="14" spans="1:16" ht="15">
      <c r="A14" s="12"/>
      <c r="B14" s="25">
        <v>329</v>
      </c>
      <c r="C14" s="20" t="s">
        <v>14</v>
      </c>
      <c r="D14" s="46">
        <v>5008</v>
      </c>
      <c r="E14" s="46">
        <v>0</v>
      </c>
      <c r="F14" s="46">
        <v>135496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140504</v>
      </c>
      <c r="O14" s="47">
        <f t="shared" si="2"/>
        <v>354.80808080808083</v>
      </c>
      <c r="P14" s="9"/>
    </row>
    <row r="15" spans="1:16" ht="15.75">
      <c r="A15" s="29" t="s">
        <v>15</v>
      </c>
      <c r="B15" s="30"/>
      <c r="C15" s="31"/>
      <c r="D15" s="32">
        <f aca="true" t="shared" si="4" ref="D15:M15">SUM(D16:D17)</f>
        <v>40894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40894</v>
      </c>
      <c r="O15" s="45">
        <f t="shared" si="2"/>
        <v>103.26767676767676</v>
      </c>
      <c r="P15" s="10"/>
    </row>
    <row r="16" spans="1:16" ht="15">
      <c r="A16" s="12"/>
      <c r="B16" s="25">
        <v>335.12</v>
      </c>
      <c r="C16" s="20" t="s">
        <v>58</v>
      </c>
      <c r="D16" s="46">
        <v>9793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9793</v>
      </c>
      <c r="O16" s="47">
        <f t="shared" si="2"/>
        <v>24.72979797979798</v>
      </c>
      <c r="P16" s="9"/>
    </row>
    <row r="17" spans="1:16" ht="15">
      <c r="A17" s="12"/>
      <c r="B17" s="25">
        <v>335.18</v>
      </c>
      <c r="C17" s="20" t="s">
        <v>59</v>
      </c>
      <c r="D17" s="46">
        <v>31101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31101</v>
      </c>
      <c r="O17" s="47">
        <f t="shared" si="2"/>
        <v>78.53787878787878</v>
      </c>
      <c r="P17" s="9"/>
    </row>
    <row r="18" spans="1:16" ht="15.75">
      <c r="A18" s="29" t="s">
        <v>23</v>
      </c>
      <c r="B18" s="30"/>
      <c r="C18" s="31"/>
      <c r="D18" s="32">
        <f aca="true" t="shared" si="5" ref="D18:M18">SUM(D19:D19)</f>
        <v>13113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13113</v>
      </c>
      <c r="O18" s="45">
        <f t="shared" si="2"/>
        <v>33.11363636363637</v>
      </c>
      <c r="P18" s="10"/>
    </row>
    <row r="19" spans="1:16" ht="15">
      <c r="A19" s="13"/>
      <c r="B19" s="39">
        <v>359</v>
      </c>
      <c r="C19" s="21" t="s">
        <v>26</v>
      </c>
      <c r="D19" s="46">
        <v>13113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13113</v>
      </c>
      <c r="O19" s="47">
        <f t="shared" si="2"/>
        <v>33.11363636363637</v>
      </c>
      <c r="P19" s="9"/>
    </row>
    <row r="20" spans="1:16" ht="15.75">
      <c r="A20" s="29" t="s">
        <v>3</v>
      </c>
      <c r="B20" s="30"/>
      <c r="C20" s="31"/>
      <c r="D20" s="32">
        <f aca="true" t="shared" si="6" ref="D20:M20">SUM(D21:D22)</f>
        <v>2917</v>
      </c>
      <c r="E20" s="32">
        <f t="shared" si="6"/>
        <v>0</v>
      </c>
      <c r="F20" s="32">
        <f t="shared" si="6"/>
        <v>83386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86303</v>
      </c>
      <c r="O20" s="45">
        <f t="shared" si="2"/>
        <v>217.93686868686868</v>
      </c>
      <c r="P20" s="10"/>
    </row>
    <row r="21" spans="1:16" ht="15">
      <c r="A21" s="12"/>
      <c r="B21" s="25">
        <v>361.1</v>
      </c>
      <c r="C21" s="20" t="s">
        <v>27</v>
      </c>
      <c r="D21" s="46">
        <v>1497</v>
      </c>
      <c r="E21" s="46">
        <v>0</v>
      </c>
      <c r="F21" s="46">
        <v>83386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84883</v>
      </c>
      <c r="O21" s="47">
        <f t="shared" si="2"/>
        <v>214.3510101010101</v>
      </c>
      <c r="P21" s="9"/>
    </row>
    <row r="22" spans="1:16" ht="15">
      <c r="A22" s="12"/>
      <c r="B22" s="25">
        <v>361.4</v>
      </c>
      <c r="C22" s="20" t="s">
        <v>60</v>
      </c>
      <c r="D22" s="46">
        <v>1420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1420</v>
      </c>
      <c r="O22" s="47">
        <f t="shared" si="2"/>
        <v>3.585858585858586</v>
      </c>
      <c r="P22" s="9"/>
    </row>
    <row r="23" spans="1:16" ht="15.75">
      <c r="A23" s="29" t="s">
        <v>41</v>
      </c>
      <c r="B23" s="30"/>
      <c r="C23" s="31"/>
      <c r="D23" s="32">
        <f aca="true" t="shared" si="7" ref="D23:M23">SUM(D24:D25)</f>
        <v>901858</v>
      </c>
      <c r="E23" s="32">
        <f t="shared" si="7"/>
        <v>0</v>
      </c>
      <c r="F23" s="32">
        <f t="shared" si="7"/>
        <v>6236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908094</v>
      </c>
      <c r="O23" s="45">
        <f t="shared" si="2"/>
        <v>2293.1666666666665</v>
      </c>
      <c r="P23" s="9"/>
    </row>
    <row r="24" spans="1:16" ht="15">
      <c r="A24" s="12"/>
      <c r="B24" s="25">
        <v>381</v>
      </c>
      <c r="C24" s="20" t="s">
        <v>42</v>
      </c>
      <c r="D24" s="46">
        <v>101858</v>
      </c>
      <c r="E24" s="46">
        <v>0</v>
      </c>
      <c r="F24" s="46">
        <v>6236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108094</v>
      </c>
      <c r="O24" s="47">
        <f t="shared" si="2"/>
        <v>272.9646464646465</v>
      </c>
      <c r="P24" s="9"/>
    </row>
    <row r="25" spans="1:16" ht="15.75" thickBot="1">
      <c r="A25" s="12"/>
      <c r="B25" s="25">
        <v>384</v>
      </c>
      <c r="C25" s="20" t="s">
        <v>43</v>
      </c>
      <c r="D25" s="46">
        <v>800000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800000</v>
      </c>
      <c r="O25" s="47">
        <f t="shared" si="2"/>
        <v>2020.20202020202</v>
      </c>
      <c r="P25" s="9"/>
    </row>
    <row r="26" spans="1:119" ht="16.5" thickBot="1">
      <c r="A26" s="14" t="s">
        <v>24</v>
      </c>
      <c r="B26" s="23"/>
      <c r="C26" s="22"/>
      <c r="D26" s="15">
        <f>SUM(D5,D11,D15,D18,D20,D23)</f>
        <v>2607802</v>
      </c>
      <c r="E26" s="15">
        <f aca="true" t="shared" si="8" ref="E26:M26">SUM(E5,E11,E15,E18,E20,E23)</f>
        <v>0</v>
      </c>
      <c r="F26" s="15">
        <f t="shared" si="8"/>
        <v>225118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2832920</v>
      </c>
      <c r="O26" s="38">
        <f t="shared" si="2"/>
        <v>7153.838383838384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68</v>
      </c>
      <c r="M28" s="48"/>
      <c r="N28" s="48"/>
      <c r="O28" s="43">
        <v>396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39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1373746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7">SUM(D5:M5)</f>
        <v>1373746</v>
      </c>
      <c r="O5" s="33">
        <f aca="true" t="shared" si="2" ref="O5:O27">(N5/O$29)</f>
        <v>3469.0555555555557</v>
      </c>
      <c r="P5" s="6"/>
    </row>
    <row r="6" spans="1:16" ht="15">
      <c r="A6" s="12"/>
      <c r="B6" s="25">
        <v>311</v>
      </c>
      <c r="C6" s="20" t="s">
        <v>2</v>
      </c>
      <c r="D6" s="46">
        <v>1325070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1325070</v>
      </c>
      <c r="O6" s="47">
        <f t="shared" si="2"/>
        <v>3346.1363636363635</v>
      </c>
      <c r="P6" s="9"/>
    </row>
    <row r="7" spans="1:16" ht="15">
      <c r="A7" s="12"/>
      <c r="B7" s="25">
        <v>312.41</v>
      </c>
      <c r="C7" s="20" t="s">
        <v>46</v>
      </c>
      <c r="D7" s="46">
        <v>12687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12687</v>
      </c>
      <c r="O7" s="47">
        <f t="shared" si="2"/>
        <v>32.03787878787879</v>
      </c>
      <c r="P7" s="9"/>
    </row>
    <row r="8" spans="1:16" ht="15">
      <c r="A8" s="12"/>
      <c r="B8" s="25">
        <v>312.42</v>
      </c>
      <c r="C8" s="20" t="s">
        <v>47</v>
      </c>
      <c r="D8" s="46">
        <v>6154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6154</v>
      </c>
      <c r="O8" s="47">
        <f t="shared" si="2"/>
        <v>15.54040404040404</v>
      </c>
      <c r="P8" s="9"/>
    </row>
    <row r="9" spans="1:16" ht="15">
      <c r="A9" s="12"/>
      <c r="B9" s="25">
        <v>315</v>
      </c>
      <c r="C9" s="20" t="s">
        <v>56</v>
      </c>
      <c r="D9" s="46">
        <v>23199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23199</v>
      </c>
      <c r="O9" s="47">
        <f t="shared" si="2"/>
        <v>58.583333333333336</v>
      </c>
      <c r="P9" s="9"/>
    </row>
    <row r="10" spans="1:16" ht="15">
      <c r="A10" s="12"/>
      <c r="B10" s="25">
        <v>316</v>
      </c>
      <c r="C10" s="20" t="s">
        <v>57</v>
      </c>
      <c r="D10" s="46">
        <v>6636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6636</v>
      </c>
      <c r="O10" s="47">
        <f t="shared" si="2"/>
        <v>16.757575757575758</v>
      </c>
      <c r="P10" s="9"/>
    </row>
    <row r="11" spans="1:16" ht="15.75">
      <c r="A11" s="29" t="s">
        <v>12</v>
      </c>
      <c r="B11" s="30"/>
      <c r="C11" s="31"/>
      <c r="D11" s="32">
        <f aca="true" t="shared" si="3" ref="D11:M11">SUM(D12:D14)</f>
        <v>332969</v>
      </c>
      <c r="E11" s="32">
        <f t="shared" si="3"/>
        <v>0</v>
      </c>
      <c r="F11" s="32">
        <f t="shared" si="3"/>
        <v>130390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463359</v>
      </c>
      <c r="O11" s="45">
        <f t="shared" si="2"/>
        <v>1170.0984848484848</v>
      </c>
      <c r="P11" s="10"/>
    </row>
    <row r="12" spans="1:16" ht="15">
      <c r="A12" s="12"/>
      <c r="B12" s="25">
        <v>322</v>
      </c>
      <c r="C12" s="20" t="s">
        <v>0</v>
      </c>
      <c r="D12" s="46">
        <v>296297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296297</v>
      </c>
      <c r="O12" s="47">
        <f t="shared" si="2"/>
        <v>748.2247474747475</v>
      </c>
      <c r="P12" s="9"/>
    </row>
    <row r="13" spans="1:16" ht="15">
      <c r="A13" s="12"/>
      <c r="B13" s="25">
        <v>323.1</v>
      </c>
      <c r="C13" s="20" t="s">
        <v>13</v>
      </c>
      <c r="D13" s="46">
        <v>36672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36672</v>
      </c>
      <c r="O13" s="47">
        <f t="shared" si="2"/>
        <v>92.60606060606061</v>
      </c>
      <c r="P13" s="9"/>
    </row>
    <row r="14" spans="1:16" ht="15">
      <c r="A14" s="12"/>
      <c r="B14" s="25">
        <v>329</v>
      </c>
      <c r="C14" s="20" t="s">
        <v>14</v>
      </c>
      <c r="D14" s="46">
        <v>0</v>
      </c>
      <c r="E14" s="46">
        <v>0</v>
      </c>
      <c r="F14" s="46">
        <v>130390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130390</v>
      </c>
      <c r="O14" s="47">
        <f t="shared" si="2"/>
        <v>329.2676767676768</v>
      </c>
      <c r="P14" s="9"/>
    </row>
    <row r="15" spans="1:16" ht="15.75">
      <c r="A15" s="29" t="s">
        <v>15</v>
      </c>
      <c r="B15" s="30"/>
      <c r="C15" s="31"/>
      <c r="D15" s="32">
        <f aca="true" t="shared" si="4" ref="D15:M15">SUM(D16:D18)</f>
        <v>45659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45659</v>
      </c>
      <c r="O15" s="45">
        <f t="shared" si="2"/>
        <v>115.30050505050505</v>
      </c>
      <c r="P15" s="10"/>
    </row>
    <row r="16" spans="1:16" ht="15">
      <c r="A16" s="12"/>
      <c r="B16" s="25">
        <v>335.12</v>
      </c>
      <c r="C16" s="20" t="s">
        <v>58</v>
      </c>
      <c r="D16" s="46">
        <v>9978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9978</v>
      </c>
      <c r="O16" s="47">
        <f t="shared" si="2"/>
        <v>25.196969696969695</v>
      </c>
      <c r="P16" s="9"/>
    </row>
    <row r="17" spans="1:16" ht="15">
      <c r="A17" s="12"/>
      <c r="B17" s="25">
        <v>335.18</v>
      </c>
      <c r="C17" s="20" t="s">
        <v>59</v>
      </c>
      <c r="D17" s="46">
        <v>29366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29366</v>
      </c>
      <c r="O17" s="47">
        <f t="shared" si="2"/>
        <v>74.15656565656566</v>
      </c>
      <c r="P17" s="9"/>
    </row>
    <row r="18" spans="1:16" ht="15">
      <c r="A18" s="12"/>
      <c r="B18" s="25">
        <v>338</v>
      </c>
      <c r="C18" s="20" t="s">
        <v>64</v>
      </c>
      <c r="D18" s="46">
        <v>6315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6315</v>
      </c>
      <c r="O18" s="47">
        <f t="shared" si="2"/>
        <v>15.946969696969697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SUM(D20:D20)</f>
        <v>4435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4435</v>
      </c>
      <c r="O19" s="45">
        <f t="shared" si="2"/>
        <v>11.19949494949495</v>
      </c>
      <c r="P19" s="10"/>
    </row>
    <row r="20" spans="1:16" ht="15">
      <c r="A20" s="13"/>
      <c r="B20" s="39">
        <v>359</v>
      </c>
      <c r="C20" s="21" t="s">
        <v>26</v>
      </c>
      <c r="D20" s="46">
        <v>4435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4435</v>
      </c>
      <c r="O20" s="47">
        <f t="shared" si="2"/>
        <v>11.19949494949495</v>
      </c>
      <c r="P20" s="9"/>
    </row>
    <row r="21" spans="1:16" ht="15.75">
      <c r="A21" s="29" t="s">
        <v>3</v>
      </c>
      <c r="B21" s="30"/>
      <c r="C21" s="31"/>
      <c r="D21" s="32">
        <f aca="true" t="shared" si="6" ref="D21:M21">SUM(D22:D24)</f>
        <v>11753</v>
      </c>
      <c r="E21" s="32">
        <f t="shared" si="6"/>
        <v>238</v>
      </c>
      <c r="F21" s="32">
        <f t="shared" si="6"/>
        <v>88757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100748</v>
      </c>
      <c r="O21" s="45">
        <f t="shared" si="2"/>
        <v>254.41414141414143</v>
      </c>
      <c r="P21" s="10"/>
    </row>
    <row r="22" spans="1:16" ht="15">
      <c r="A22" s="12"/>
      <c r="B22" s="25">
        <v>361.1</v>
      </c>
      <c r="C22" s="20" t="s">
        <v>27</v>
      </c>
      <c r="D22" s="46">
        <v>602</v>
      </c>
      <c r="E22" s="46">
        <v>238</v>
      </c>
      <c r="F22" s="46">
        <v>88757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89597</v>
      </c>
      <c r="O22" s="47">
        <f t="shared" si="2"/>
        <v>226.2550505050505</v>
      </c>
      <c r="P22" s="9"/>
    </row>
    <row r="23" spans="1:16" ht="15">
      <c r="A23" s="12"/>
      <c r="B23" s="25">
        <v>365</v>
      </c>
      <c r="C23" s="20" t="s">
        <v>61</v>
      </c>
      <c r="D23" s="46">
        <v>176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176</v>
      </c>
      <c r="O23" s="47">
        <f t="shared" si="2"/>
        <v>0.4444444444444444</v>
      </c>
      <c r="P23" s="9"/>
    </row>
    <row r="24" spans="1:16" ht="15">
      <c r="A24" s="12"/>
      <c r="B24" s="25">
        <v>366</v>
      </c>
      <c r="C24" s="20" t="s">
        <v>65</v>
      </c>
      <c r="D24" s="46">
        <v>10975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10975</v>
      </c>
      <c r="O24" s="47">
        <f t="shared" si="2"/>
        <v>27.714646464646464</v>
      </c>
      <c r="P24" s="9"/>
    </row>
    <row r="25" spans="1:16" ht="15.75">
      <c r="A25" s="29" t="s">
        <v>41</v>
      </c>
      <c r="B25" s="30"/>
      <c r="C25" s="31"/>
      <c r="D25" s="32">
        <f aca="true" t="shared" si="7" ref="D25:M25">SUM(D26:D26)</f>
        <v>0</v>
      </c>
      <c r="E25" s="32">
        <f t="shared" si="7"/>
        <v>0</v>
      </c>
      <c r="F25" s="32">
        <f t="shared" si="7"/>
        <v>72895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72895</v>
      </c>
      <c r="O25" s="45">
        <f t="shared" si="2"/>
        <v>184.07828282828282</v>
      </c>
      <c r="P25" s="9"/>
    </row>
    <row r="26" spans="1:16" ht="15.75" thickBot="1">
      <c r="A26" s="12"/>
      <c r="B26" s="25">
        <v>381</v>
      </c>
      <c r="C26" s="20" t="s">
        <v>42</v>
      </c>
      <c r="D26" s="46">
        <v>0</v>
      </c>
      <c r="E26" s="46">
        <v>0</v>
      </c>
      <c r="F26" s="46">
        <v>72895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72895</v>
      </c>
      <c r="O26" s="47">
        <f t="shared" si="2"/>
        <v>184.07828282828282</v>
      </c>
      <c r="P26" s="9"/>
    </row>
    <row r="27" spans="1:119" ht="16.5" thickBot="1">
      <c r="A27" s="14" t="s">
        <v>24</v>
      </c>
      <c r="B27" s="23"/>
      <c r="C27" s="22"/>
      <c r="D27" s="15">
        <f>SUM(D5,D11,D15,D19,D21,D25)</f>
        <v>1768562</v>
      </c>
      <c r="E27" s="15">
        <f aca="true" t="shared" si="8" ref="E27:M27">SUM(E5,E11,E15,E19,E21,E25)</f>
        <v>238</v>
      </c>
      <c r="F27" s="15">
        <f t="shared" si="8"/>
        <v>292042</v>
      </c>
      <c r="G27" s="15">
        <f t="shared" si="8"/>
        <v>0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1"/>
        <v>2060842</v>
      </c>
      <c r="O27" s="38">
        <f t="shared" si="2"/>
        <v>5204.146464646465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66</v>
      </c>
      <c r="M29" s="48"/>
      <c r="N29" s="48"/>
      <c r="O29" s="43">
        <v>396</v>
      </c>
    </row>
    <row r="30" spans="1:15" ht="1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5" ht="15.75" customHeight="1" thickBot="1">
      <c r="A31" s="52" t="s">
        <v>39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28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1077150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1077150</v>
      </c>
      <c r="O5" s="33">
        <f aca="true" t="shared" si="2" ref="O5:O26">(N5/O$28)</f>
        <v>2686.1596009975065</v>
      </c>
      <c r="P5" s="6"/>
    </row>
    <row r="6" spans="1:16" ht="15">
      <c r="A6" s="12"/>
      <c r="B6" s="25">
        <v>311</v>
      </c>
      <c r="C6" s="20" t="s">
        <v>2</v>
      </c>
      <c r="D6" s="46">
        <v>1037764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1037764</v>
      </c>
      <c r="O6" s="47">
        <f t="shared" si="2"/>
        <v>2587.940149625935</v>
      </c>
      <c r="P6" s="9"/>
    </row>
    <row r="7" spans="1:16" ht="15">
      <c r="A7" s="12"/>
      <c r="B7" s="25">
        <v>312.41</v>
      </c>
      <c r="C7" s="20" t="s">
        <v>46</v>
      </c>
      <c r="D7" s="46">
        <v>12728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12728</v>
      </c>
      <c r="O7" s="47">
        <f t="shared" si="2"/>
        <v>31.74064837905237</v>
      </c>
      <c r="P7" s="9"/>
    </row>
    <row r="8" spans="1:16" ht="15">
      <c r="A8" s="12"/>
      <c r="B8" s="25">
        <v>312.42</v>
      </c>
      <c r="C8" s="20" t="s">
        <v>47</v>
      </c>
      <c r="D8" s="46">
        <v>5886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5886</v>
      </c>
      <c r="O8" s="47">
        <f t="shared" si="2"/>
        <v>14.678304239401497</v>
      </c>
      <c r="P8" s="9"/>
    </row>
    <row r="9" spans="1:16" ht="15">
      <c r="A9" s="12"/>
      <c r="B9" s="25">
        <v>315</v>
      </c>
      <c r="C9" s="20" t="s">
        <v>56</v>
      </c>
      <c r="D9" s="46">
        <v>14206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14206</v>
      </c>
      <c r="O9" s="47">
        <f t="shared" si="2"/>
        <v>35.42643391521197</v>
      </c>
      <c r="P9" s="9"/>
    </row>
    <row r="10" spans="1:16" ht="15">
      <c r="A10" s="12"/>
      <c r="B10" s="25">
        <v>316</v>
      </c>
      <c r="C10" s="20" t="s">
        <v>57</v>
      </c>
      <c r="D10" s="46">
        <v>6566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6566</v>
      </c>
      <c r="O10" s="47">
        <f t="shared" si="2"/>
        <v>16.374064837905237</v>
      </c>
      <c r="P10" s="9"/>
    </row>
    <row r="11" spans="1:16" ht="15.75">
      <c r="A11" s="29" t="s">
        <v>12</v>
      </c>
      <c r="B11" s="30"/>
      <c r="C11" s="31"/>
      <c r="D11" s="32">
        <f aca="true" t="shared" si="3" ref="D11:M11">SUM(D12:D14)</f>
        <v>158229</v>
      </c>
      <c r="E11" s="32">
        <f t="shared" si="3"/>
        <v>0</v>
      </c>
      <c r="F11" s="32">
        <f t="shared" si="3"/>
        <v>125476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283705</v>
      </c>
      <c r="O11" s="45">
        <f t="shared" si="2"/>
        <v>707.4937655860349</v>
      </c>
      <c r="P11" s="10"/>
    </row>
    <row r="12" spans="1:16" ht="15">
      <c r="A12" s="12"/>
      <c r="B12" s="25">
        <v>322</v>
      </c>
      <c r="C12" s="20" t="s">
        <v>0</v>
      </c>
      <c r="D12" s="46">
        <v>118193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118193</v>
      </c>
      <c r="O12" s="47">
        <f t="shared" si="2"/>
        <v>294.74563591022445</v>
      </c>
      <c r="P12" s="9"/>
    </row>
    <row r="13" spans="1:16" ht="15">
      <c r="A13" s="12"/>
      <c r="B13" s="25">
        <v>323.1</v>
      </c>
      <c r="C13" s="20" t="s">
        <v>13</v>
      </c>
      <c r="D13" s="46">
        <v>36177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36177</v>
      </c>
      <c r="O13" s="47">
        <f t="shared" si="2"/>
        <v>90.21695760598504</v>
      </c>
      <c r="P13" s="9"/>
    </row>
    <row r="14" spans="1:16" ht="15">
      <c r="A14" s="12"/>
      <c r="B14" s="25">
        <v>329</v>
      </c>
      <c r="C14" s="20" t="s">
        <v>14</v>
      </c>
      <c r="D14" s="46">
        <v>3859</v>
      </c>
      <c r="E14" s="46">
        <v>0</v>
      </c>
      <c r="F14" s="46">
        <v>125476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129335</v>
      </c>
      <c r="O14" s="47">
        <f t="shared" si="2"/>
        <v>322.53117206982546</v>
      </c>
      <c r="P14" s="9"/>
    </row>
    <row r="15" spans="1:16" ht="15.75">
      <c r="A15" s="29" t="s">
        <v>15</v>
      </c>
      <c r="B15" s="30"/>
      <c r="C15" s="31"/>
      <c r="D15" s="32">
        <f aca="true" t="shared" si="4" ref="D15:M15">SUM(D16:D17)</f>
        <v>36545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36545</v>
      </c>
      <c r="O15" s="45">
        <f t="shared" si="2"/>
        <v>91.13466334164589</v>
      </c>
      <c r="P15" s="10"/>
    </row>
    <row r="16" spans="1:16" ht="15">
      <c r="A16" s="12"/>
      <c r="B16" s="25">
        <v>335.12</v>
      </c>
      <c r="C16" s="20" t="s">
        <v>58</v>
      </c>
      <c r="D16" s="46">
        <v>8749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8749</v>
      </c>
      <c r="O16" s="47">
        <f t="shared" si="2"/>
        <v>21.81795511221945</v>
      </c>
      <c r="P16" s="9"/>
    </row>
    <row r="17" spans="1:16" ht="15">
      <c r="A17" s="12"/>
      <c r="B17" s="25">
        <v>335.18</v>
      </c>
      <c r="C17" s="20" t="s">
        <v>59</v>
      </c>
      <c r="D17" s="46">
        <v>27796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27796</v>
      </c>
      <c r="O17" s="47">
        <f t="shared" si="2"/>
        <v>69.31670822942644</v>
      </c>
      <c r="P17" s="9"/>
    </row>
    <row r="18" spans="1:16" ht="15.75">
      <c r="A18" s="29" t="s">
        <v>23</v>
      </c>
      <c r="B18" s="30"/>
      <c r="C18" s="31"/>
      <c r="D18" s="32">
        <f aca="true" t="shared" si="5" ref="D18:M18">SUM(D19:D19)</f>
        <v>4723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4723</v>
      </c>
      <c r="O18" s="45">
        <f t="shared" si="2"/>
        <v>11.778054862842893</v>
      </c>
      <c r="P18" s="10"/>
    </row>
    <row r="19" spans="1:16" ht="15">
      <c r="A19" s="13"/>
      <c r="B19" s="39">
        <v>359</v>
      </c>
      <c r="C19" s="21" t="s">
        <v>26</v>
      </c>
      <c r="D19" s="46">
        <v>4723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4723</v>
      </c>
      <c r="O19" s="47">
        <f t="shared" si="2"/>
        <v>11.778054862842893</v>
      </c>
      <c r="P19" s="9"/>
    </row>
    <row r="20" spans="1:16" ht="15.75">
      <c r="A20" s="29" t="s">
        <v>3</v>
      </c>
      <c r="B20" s="30"/>
      <c r="C20" s="31"/>
      <c r="D20" s="32">
        <f aca="true" t="shared" si="6" ref="D20:M20">SUM(D21:D23)</f>
        <v>22051</v>
      </c>
      <c r="E20" s="32">
        <f t="shared" si="6"/>
        <v>335</v>
      </c>
      <c r="F20" s="32">
        <f t="shared" si="6"/>
        <v>92595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114981</v>
      </c>
      <c r="O20" s="45">
        <f t="shared" si="2"/>
        <v>286.7356608478803</v>
      </c>
      <c r="P20" s="10"/>
    </row>
    <row r="21" spans="1:16" ht="15">
      <c r="A21" s="12"/>
      <c r="B21" s="25">
        <v>361.1</v>
      </c>
      <c r="C21" s="20" t="s">
        <v>27</v>
      </c>
      <c r="D21" s="46">
        <v>1297</v>
      </c>
      <c r="E21" s="46">
        <v>335</v>
      </c>
      <c r="F21" s="46">
        <v>92595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94227</v>
      </c>
      <c r="O21" s="47">
        <f t="shared" si="2"/>
        <v>234.98004987531172</v>
      </c>
      <c r="P21" s="9"/>
    </row>
    <row r="22" spans="1:16" ht="15">
      <c r="A22" s="12"/>
      <c r="B22" s="25">
        <v>361.4</v>
      </c>
      <c r="C22" s="20" t="s">
        <v>60</v>
      </c>
      <c r="D22" s="46">
        <v>1520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1520</v>
      </c>
      <c r="O22" s="47">
        <f t="shared" si="2"/>
        <v>3.7905236907730675</v>
      </c>
      <c r="P22" s="9"/>
    </row>
    <row r="23" spans="1:16" ht="15">
      <c r="A23" s="12"/>
      <c r="B23" s="25">
        <v>365</v>
      </c>
      <c r="C23" s="20" t="s">
        <v>61</v>
      </c>
      <c r="D23" s="46">
        <v>19234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19234</v>
      </c>
      <c r="O23" s="47">
        <f t="shared" si="2"/>
        <v>47.96508728179551</v>
      </c>
      <c r="P23" s="9"/>
    </row>
    <row r="24" spans="1:16" ht="15.75">
      <c r="A24" s="29" t="s">
        <v>41</v>
      </c>
      <c r="B24" s="30"/>
      <c r="C24" s="31"/>
      <c r="D24" s="32">
        <f aca="true" t="shared" si="7" ref="D24:M24">SUM(D25:D25)</f>
        <v>0</v>
      </c>
      <c r="E24" s="32">
        <f t="shared" si="7"/>
        <v>0</v>
      </c>
      <c r="F24" s="32">
        <f t="shared" si="7"/>
        <v>273532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273532</v>
      </c>
      <c r="O24" s="45">
        <f t="shared" si="2"/>
        <v>682.1246882793017</v>
      </c>
      <c r="P24" s="9"/>
    </row>
    <row r="25" spans="1:16" ht="15.75" thickBot="1">
      <c r="A25" s="12"/>
      <c r="B25" s="25">
        <v>381</v>
      </c>
      <c r="C25" s="20" t="s">
        <v>42</v>
      </c>
      <c r="D25" s="46">
        <v>0</v>
      </c>
      <c r="E25" s="46">
        <v>0</v>
      </c>
      <c r="F25" s="46">
        <v>273532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273532</v>
      </c>
      <c r="O25" s="47">
        <f t="shared" si="2"/>
        <v>682.1246882793017</v>
      </c>
      <c r="P25" s="9"/>
    </row>
    <row r="26" spans="1:119" ht="16.5" thickBot="1">
      <c r="A26" s="14" t="s">
        <v>24</v>
      </c>
      <c r="B26" s="23"/>
      <c r="C26" s="22"/>
      <c r="D26" s="15">
        <f>SUM(D5,D11,D15,D18,D20,D24)</f>
        <v>1298698</v>
      </c>
      <c r="E26" s="15">
        <f aca="true" t="shared" si="8" ref="E26:M26">SUM(E5,E11,E15,E18,E20,E24)</f>
        <v>335</v>
      </c>
      <c r="F26" s="15">
        <f t="shared" si="8"/>
        <v>491603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1790636</v>
      </c>
      <c r="O26" s="38">
        <f t="shared" si="2"/>
        <v>4465.426433915212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62</v>
      </c>
      <c r="M28" s="48"/>
      <c r="N28" s="48"/>
      <c r="O28" s="43">
        <v>401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39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2022-04-06T20:28:59Z</cp:lastPrinted>
  <dcterms:created xsi:type="dcterms:W3CDTF">2000-08-31T21:26:31Z</dcterms:created>
  <dcterms:modified xsi:type="dcterms:W3CDTF">2022-04-06T20:29:02Z</dcterms:modified>
  <cp:category/>
  <cp:version/>
  <cp:contentType/>
  <cp:contentStatus/>
</cp:coreProperties>
</file>