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'2008'!$A$1:$O$46</definedName>
    <definedName name="_xlnm.Print_Area" localSheetId="12">'2009'!$A$1:$O$43</definedName>
    <definedName name="_xlnm.Print_Area" localSheetId="11">'2010'!$A$1:$O$43</definedName>
    <definedName name="_xlnm.Print_Area" localSheetId="10">'2011'!$A$1:$O$42</definedName>
    <definedName name="_xlnm.Print_Area" localSheetId="9">'2012'!$A$1:$O$45</definedName>
    <definedName name="_xlnm.Print_Area" localSheetId="8">'2013'!$A$1:$O$43</definedName>
    <definedName name="_xlnm.Print_Area" localSheetId="7">'2014'!$A$1:$O$43</definedName>
    <definedName name="_xlnm.Print_Area" localSheetId="6">'2015'!$A$1:$O$43</definedName>
    <definedName name="_xlnm.Print_Area" localSheetId="5">'2016'!$A$1:$O$44</definedName>
    <definedName name="_xlnm.Print_Area" localSheetId="4">'2017'!$A$1:$O$43</definedName>
    <definedName name="_xlnm.Print_Area" localSheetId="3">'2018'!$A$1:$O$43</definedName>
    <definedName name="_xlnm.Print_Area" localSheetId="2">'2019'!$A$1:$O$44</definedName>
    <definedName name="_xlnm.Print_Area" localSheetId="1">'2020'!$A$1:$O$42</definedName>
    <definedName name="_xlnm.Print_Area" localSheetId="0">'2021'!$A$1:$P$45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<sst xmlns="http://schemas.openxmlformats.org/spreadsheetml/2006/main" count="778" uniqueCount="114">
  <si>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</si>
  <si>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</si>
  <si>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</si>
  <si>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</si>
  <si>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</si>
  <si>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</si>
  <si>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</si>
  <si>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</si>
  <si>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</si>
  <si>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</si>
  <si>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</si>
  <si>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</si>
  <si>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</si>
  <si>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Communications Services Taxes</t>
  </si>
  <si>
    <t>Permits, Fees, and Special Assessments</t>
  </si>
  <si>
    <t>Franchise Fee - Electricity</t>
  </si>
  <si>
    <t>Intergovernmental Revenue</t>
  </si>
  <si>
    <t>State Grant - Public Safety</t>
  </si>
  <si>
    <t>Federal Grant - Physical Environment - Other Physical Environment</t>
  </si>
  <si>
    <t>State Grant - Economic Environment</t>
  </si>
  <si>
    <t>State Shared Revenues - General Gov't - Revenue Sharing Proceeds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</si>
  <si>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</si>
  <si>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</si>
  <si>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</si>
  <si>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</si>
  <si>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</si>
  <si>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</si>
  <si>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</si>
  <si>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</si>
  <si>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</si>
  <si>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</si>
  <si>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</si>
  <si>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</si>
  <si>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</si>
  <si>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Total - All Account Codes</t>
  </si>
  <si>
    <t>Local Fiscal Year Ended September 30, 2009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</si>
  <si>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</si>
  <si>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</si>
  <si>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</si>
  <si>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</si>
  <si>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</si>
  <si>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</si>
  <si>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</si>
  <si>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</si>
  <si>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</si>
  <si>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</si>
  <si>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</si>
  <si>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</si>
  <si>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</si>
  <si>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</si>
  <si>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</si>
  <si>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</si>
  <si>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</si>
  <si>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Jupiter Island Revenues Reported by Account Code and Fund Type</t>
  </si>
  <si>
    <t>Local Fiscal Year Ended September 30, 2010</t>
  </si>
  <si>
    <t>Other Permits, Fees, and Special Assessments</t>
  </si>
  <si>
    <t>State Shared Revenues - Public Safety - Firefighter Supplemental Compensation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</si>
  <si>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</si>
  <si>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</si>
  <si>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</si>
  <si>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Proceeds - Debt Proceeds</t>
  </si>
  <si>
    <t>2011 Municipal Population:</t>
  </si>
  <si>
    <t>Local Fiscal Year Ended September 30, 2012</t>
  </si>
  <si>
    <t>Discretionary Sales Surtaxes</t>
  </si>
  <si>
    <t>Proceeds of General Capital Asset Dispositions - Sales</t>
  </si>
  <si>
    <t>Proprietary Non-Operating Sources - Interest</t>
  </si>
  <si>
    <t>Proprietary Non-Operating Sources - Other Grants and Donations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</si>
  <si>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</si>
  <si>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</si>
  <si>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</si>
  <si>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</si>
  <si>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Other Physical Environment</t>
  </si>
  <si>
    <t>Public Safety - Other Public Safety Charges and Fees</t>
  </si>
  <si>
    <t>Other Miscellaneous Revenues - Settlements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</si>
  <si>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</si>
  <si>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</si>
  <si>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</si>
  <si>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</si>
  <si>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Local Government Half-Cent Sales Tax</t>
  </si>
  <si>
    <t>General Government - Administrative Service Fees</t>
  </si>
  <si>
    <t>Public Safety - Law Enforcement Services</t>
  </si>
  <si>
    <t>Proprietary Non-Operating - Capital Contributions from Private Source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</si>
  <si>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</si>
  <si>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</si>
  <si>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</si>
  <si>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</si>
  <si>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</si>
  <si>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</si>
  <si>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Grants from Other Local Units - Physical Environment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</si>
  <si>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</si>
  <si>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</si>
  <si>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</si>
  <si>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</si>
  <si>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</si>
  <si>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</si>
  <si>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</si>
  <si>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</si>
  <si>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</si>
  <si>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</si>
  <si>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Local Business Tax (Chapter 205, F.S.)</t>
  </si>
  <si>
    <t>State Grant - Other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</si>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</sst>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6"/>
      <c r="O3" s="37"/>
      <c r="P3" s="70" t="s">
        <v>102</v>
      </c>
      <c r="Q3" s="11"/>
      <c r="R3"/>
    </row>
    <row r="4" spans="1:134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103</v>
      </c>
      <c r="N4" s="35" t="s">
        <v>11</v>
      </c>
      <c r="O4" s="35" t="s">
        <v>104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105</v>
      </c>
      <c r="B5" s="26"/>
      <c r="C5" s="26"/>
      <c r="D5" s="27">
        <f>SUM(D6:D10)</f>
        <v>6735141</v>
      </c>
      <c r="E5" s="27">
        <f>SUM(E6:E10)</f>
        <v>2819289</v>
      </c>
      <c r="F5" s="27">
        <f>SUM(F6:F10)</f>
        <v>808123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10362553</v>
      </c>
      <c r="P5" s="33">
        <f>(O5/P$43)</f>
        <v>12953.19125</v>
      </c>
      <c r="Q5" s="6"/>
    </row>
    <row r="6" spans="1:17" ht="15">
      <c r="A6" s="12"/>
      <c r="B6" s="25">
        <v>311</v>
      </c>
      <c r="C6" s="20" t="s">
        <v>3</v>
      </c>
      <c r="D6" s="46">
        <v>6413955</v>
      </c>
      <c r="E6" s="46">
        <v>2819289</v>
      </c>
      <c r="F6" s="46">
        <v>808123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10041367</v>
      </c>
      <c r="P6" s="47">
        <f>(O6/P$43)</f>
        <v>12551.70875</v>
      </c>
      <c r="Q6" s="9"/>
    </row>
    <row r="7" spans="1:17" ht="15">
      <c r="A7" s="12"/>
      <c r="B7" s="25">
        <v>312.41</v>
      </c>
      <c r="C7" s="20" t="s">
        <v>106</v>
      </c>
      <c r="D7" s="46">
        <v>115456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115456</v>
      </c>
      <c r="P7" s="47">
        <f>(O7/P$43)</f>
        <v>144.32</v>
      </c>
      <c r="Q7" s="9"/>
    </row>
    <row r="8" spans="1:17" ht="15">
      <c r="A8" s="12"/>
      <c r="B8" s="25">
        <v>312.43</v>
      </c>
      <c r="C8" s="20" t="s">
        <v>107</v>
      </c>
      <c r="D8" s="46">
        <v>84145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84145</v>
      </c>
      <c r="P8" s="47">
        <f>(O8/P$43)</f>
        <v>105.18125</v>
      </c>
      <c r="Q8" s="9"/>
    </row>
    <row r="9" spans="1:17" ht="15">
      <c r="A9" s="12"/>
      <c r="B9" s="25">
        <v>315.1</v>
      </c>
      <c r="C9" s="20" t="s">
        <v>108</v>
      </c>
      <c r="D9" s="46">
        <v>120235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120235</v>
      </c>
      <c r="P9" s="47">
        <f>(O9/P$43)</f>
        <v>150.29375</v>
      </c>
      <c r="Q9" s="9"/>
    </row>
    <row r="10" spans="1:17" ht="15">
      <c r="A10" s="12"/>
      <c r="B10" s="25">
        <v>316</v>
      </c>
      <c r="C10" s="20" t="s">
        <v>99</v>
      </c>
      <c r="D10" s="46">
        <v>1350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1350</v>
      </c>
      <c r="P10" s="47">
        <f>(O10/P$43)</f>
        <v>1.6875</v>
      </c>
      <c r="Q10" s="9"/>
    </row>
    <row r="11" spans="1:17" ht="15.75">
      <c r="A11" s="29" t="s">
        <v>14</v>
      </c>
      <c r="B11" s="30"/>
      <c r="C11" s="31"/>
      <c r="D11" s="32">
        <f>SUM(D12:D12)</f>
        <v>1515419</v>
      </c>
      <c r="E11" s="32">
        <f>SUM(E12:E12)</f>
        <v>0</v>
      </c>
      <c r="F11" s="32">
        <f>SUM(F12:F12)</f>
        <v>0</v>
      </c>
      <c r="G11" s="32">
        <f>SUM(G12:G12)</f>
        <v>0</v>
      </c>
      <c r="H11" s="32">
        <f>SUM(H12:H12)</f>
        <v>0</v>
      </c>
      <c r="I11" s="32">
        <f>SUM(I12:I12)</f>
        <v>0</v>
      </c>
      <c r="J11" s="32">
        <f>SUM(J12:J12)</f>
        <v>0</v>
      </c>
      <c r="K11" s="32">
        <f>SUM(K12:K12)</f>
        <v>0</v>
      </c>
      <c r="L11" s="32">
        <f>SUM(L12:L12)</f>
        <v>0</v>
      </c>
      <c r="M11" s="32">
        <f>SUM(M12:M12)</f>
        <v>0</v>
      </c>
      <c r="N11" s="32">
        <f>SUM(N12:N12)</f>
        <v>0</v>
      </c>
      <c r="O11" s="44">
        <f>SUM(D11:N11)</f>
        <v>1515419</v>
      </c>
      <c r="P11" s="45">
        <f>(O11/P$43)</f>
        <v>1894.27375</v>
      </c>
      <c r="Q11" s="10"/>
    </row>
    <row r="12" spans="1:17" ht="15">
      <c r="A12" s="12"/>
      <c r="B12" s="25">
        <v>322</v>
      </c>
      <c r="C12" s="20" t="s">
        <v>109</v>
      </c>
      <c r="D12" s="46">
        <v>1515419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1515419</v>
      </c>
      <c r="P12" s="47">
        <f>(O12/P$43)</f>
        <v>1894.27375</v>
      </c>
      <c r="Q12" s="9"/>
    </row>
    <row r="13" spans="1:17" ht="15.75">
      <c r="A13" s="29" t="s">
        <v>110</v>
      </c>
      <c r="B13" s="30"/>
      <c r="C13" s="31"/>
      <c r="D13" s="32">
        <f>SUM(D14:D21)</f>
        <v>312435</v>
      </c>
      <c r="E13" s="32">
        <f>SUM(E14:E21)</f>
        <v>11260354</v>
      </c>
      <c r="F13" s="32">
        <f>SUM(F14:F21)</f>
        <v>0</v>
      </c>
      <c r="G13" s="32">
        <f>SUM(G14:G21)</f>
        <v>0</v>
      </c>
      <c r="H13" s="32">
        <f>SUM(H14:H21)</f>
        <v>0</v>
      </c>
      <c r="I13" s="32">
        <f>SUM(I14:I21)</f>
        <v>0</v>
      </c>
      <c r="J13" s="32">
        <f>SUM(J14:J21)</f>
        <v>0</v>
      </c>
      <c r="K13" s="32">
        <f>SUM(K14:K21)</f>
        <v>0</v>
      </c>
      <c r="L13" s="32">
        <f>SUM(L14:L21)</f>
        <v>0</v>
      </c>
      <c r="M13" s="32">
        <f>SUM(M14:M21)</f>
        <v>0</v>
      </c>
      <c r="N13" s="32">
        <f>SUM(N14:N21)</f>
        <v>0</v>
      </c>
      <c r="O13" s="44">
        <f>SUM(D13:N13)</f>
        <v>11572789</v>
      </c>
      <c r="P13" s="45">
        <f>(O13/P$43)</f>
        <v>14465.98625</v>
      </c>
      <c r="Q13" s="10"/>
    </row>
    <row r="14" spans="1:17" ht="15">
      <c r="A14" s="12"/>
      <c r="B14" s="25">
        <v>331.39</v>
      </c>
      <c r="C14" s="20" t="s">
        <v>18</v>
      </c>
      <c r="D14" s="46">
        <v>103048</v>
      </c>
      <c r="E14" s="46">
        <v>11230441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aca="true" t="shared" si="0" ref="O14:O20">SUM(D14:N14)</f>
        <v>11333489</v>
      </c>
      <c r="P14" s="47">
        <f>(O14/P$43)</f>
        <v>14166.86125</v>
      </c>
      <c r="Q14" s="9"/>
    </row>
    <row r="15" spans="1:17" ht="15">
      <c r="A15" s="12"/>
      <c r="B15" s="25">
        <v>333</v>
      </c>
      <c r="C15" s="20" t="s">
        <v>4</v>
      </c>
      <c r="D15" s="46">
        <v>17189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17189</v>
      </c>
      <c r="P15" s="47">
        <f>(O15/P$43)</f>
        <v>21.48625</v>
      </c>
      <c r="Q15" s="9"/>
    </row>
    <row r="16" spans="1:17" ht="15">
      <c r="A16" s="12"/>
      <c r="B16" s="25">
        <v>334.5</v>
      </c>
      <c r="C16" s="20" t="s">
        <v>19</v>
      </c>
      <c r="D16" s="46">
        <v>0</v>
      </c>
      <c r="E16" s="46">
        <v>29913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29913</v>
      </c>
      <c r="P16" s="47">
        <f>(O16/P$43)</f>
        <v>37.39125</v>
      </c>
      <c r="Q16" s="9"/>
    </row>
    <row r="17" spans="1:17" ht="15">
      <c r="A17" s="12"/>
      <c r="B17" s="25">
        <v>334.9</v>
      </c>
      <c r="C17" s="20" t="s">
        <v>100</v>
      </c>
      <c r="D17" s="46">
        <v>47168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47168</v>
      </c>
      <c r="P17" s="47">
        <f>(O17/P$43)</f>
        <v>58.96</v>
      </c>
      <c r="Q17" s="9"/>
    </row>
    <row r="18" spans="1:17" ht="15">
      <c r="A18" s="12"/>
      <c r="B18" s="25">
        <v>335.125</v>
      </c>
      <c r="C18" s="20" t="s">
        <v>111</v>
      </c>
      <c r="D18" s="46">
        <v>26095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26095</v>
      </c>
      <c r="P18" s="47">
        <f>(O18/P$43)</f>
        <v>32.61875</v>
      </c>
      <c r="Q18" s="9"/>
    </row>
    <row r="19" spans="1:17" ht="15">
      <c r="A19" s="12"/>
      <c r="B19" s="25">
        <v>335.18</v>
      </c>
      <c r="C19" s="20" t="s">
        <v>112</v>
      </c>
      <c r="D19" s="46">
        <v>106451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106451</v>
      </c>
      <c r="P19" s="47">
        <f>(O19/P$43)</f>
        <v>133.06375</v>
      </c>
      <c r="Q19" s="9"/>
    </row>
    <row r="20" spans="1:17" ht="15">
      <c r="A20" s="12"/>
      <c r="B20" s="25">
        <v>335.21</v>
      </c>
      <c r="C20" s="20" t="s">
        <v>56</v>
      </c>
      <c r="D20" s="46">
        <v>8160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8160</v>
      </c>
      <c r="P20" s="47">
        <f>(O20/P$43)</f>
        <v>10.2</v>
      </c>
      <c r="Q20" s="9"/>
    </row>
    <row r="21" spans="1:17" ht="15">
      <c r="A21" s="12"/>
      <c r="B21" s="25">
        <v>335.9</v>
      </c>
      <c r="C21" s="20" t="s">
        <v>22</v>
      </c>
      <c r="D21" s="46">
        <v>4324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4324</v>
      </c>
      <c r="P21" s="47">
        <f>(O21/P$43)</f>
        <v>5.405</v>
      </c>
      <c r="Q21" s="9"/>
    </row>
    <row r="22" spans="1:17" ht="15.75">
      <c r="A22" s="29" t="s">
        <v>27</v>
      </c>
      <c r="B22" s="30"/>
      <c r="C22" s="31"/>
      <c r="D22" s="32">
        <f>SUM(D23:D28)</f>
        <v>801540</v>
      </c>
      <c r="E22" s="32">
        <f>SUM(E23:E28)</f>
        <v>0</v>
      </c>
      <c r="F22" s="32">
        <f>SUM(F23:F28)</f>
        <v>0</v>
      </c>
      <c r="G22" s="32">
        <f>SUM(G23:G28)</f>
        <v>0</v>
      </c>
      <c r="H22" s="32">
        <f>SUM(H23:H28)</f>
        <v>0</v>
      </c>
      <c r="I22" s="32">
        <f>SUM(I23:I28)</f>
        <v>12213148</v>
      </c>
      <c r="J22" s="32">
        <f>SUM(J23:J28)</f>
        <v>0</v>
      </c>
      <c r="K22" s="32">
        <f>SUM(K23:K28)</f>
        <v>0</v>
      </c>
      <c r="L22" s="32">
        <f>SUM(L23:L28)</f>
        <v>0</v>
      </c>
      <c r="M22" s="32">
        <f>SUM(M23:M28)</f>
        <v>0</v>
      </c>
      <c r="N22" s="32">
        <f>SUM(N23:N28)</f>
        <v>0</v>
      </c>
      <c r="O22" s="32">
        <f>SUM(D22:N22)</f>
        <v>13014688</v>
      </c>
      <c r="P22" s="45">
        <f>(O22/P$43)</f>
        <v>16268.36</v>
      </c>
      <c r="Q22" s="10"/>
    </row>
    <row r="23" spans="1:17" ht="15">
      <c r="A23" s="12"/>
      <c r="B23" s="25">
        <v>341.3</v>
      </c>
      <c r="C23" s="20" t="s">
        <v>79</v>
      </c>
      <c r="D23" s="46">
        <v>596552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aca="true" t="shared" si="1" ref="O23:O28">SUM(D23:N23)</f>
        <v>596552</v>
      </c>
      <c r="P23" s="47">
        <f>(O23/P$43)</f>
        <v>745.69</v>
      </c>
      <c r="Q23" s="9"/>
    </row>
    <row r="24" spans="1:17" ht="15">
      <c r="A24" s="12"/>
      <c r="B24" s="25">
        <v>342.1</v>
      </c>
      <c r="C24" s="20" t="s">
        <v>80</v>
      </c>
      <c r="D24" s="46">
        <v>80238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80238</v>
      </c>
      <c r="P24" s="47">
        <f>(O24/P$43)</f>
        <v>100.2975</v>
      </c>
      <c r="Q24" s="9"/>
    </row>
    <row r="25" spans="1:17" ht="15">
      <c r="A25" s="12"/>
      <c r="B25" s="25">
        <v>343.3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8011694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8011694</v>
      </c>
      <c r="P25" s="47">
        <f>(O25/P$43)</f>
        <v>10014.6175</v>
      </c>
      <c r="Q25" s="9"/>
    </row>
    <row r="26" spans="1:17" ht="15">
      <c r="A26" s="12"/>
      <c r="B26" s="25">
        <v>343.4</v>
      </c>
      <c r="C26" s="20" t="s">
        <v>31</v>
      </c>
      <c r="D26" s="46">
        <v>84750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84750</v>
      </c>
      <c r="P26" s="47">
        <f>(O26/P$43)</f>
        <v>105.9375</v>
      </c>
      <c r="Q26" s="9"/>
    </row>
    <row r="27" spans="1:17" ht="15">
      <c r="A27" s="12"/>
      <c r="B27" s="25">
        <v>343.5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3361015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3361015</v>
      </c>
      <c r="P27" s="47">
        <f>(O27/P$43)</f>
        <v>4201.26875</v>
      </c>
      <c r="Q27" s="9"/>
    </row>
    <row r="28" spans="1:17" ht="15">
      <c r="A28" s="12"/>
      <c r="B28" s="25">
        <v>349</v>
      </c>
      <c r="C28" s="20" t="s">
        <v>113</v>
      </c>
      <c r="D28" s="46">
        <v>40000</v>
      </c>
      <c r="E28" s="46">
        <v>0</v>
      </c>
      <c r="F28" s="46">
        <v>0</v>
      </c>
      <c r="G28" s="46">
        <v>0</v>
      </c>
      <c r="H28" s="46">
        <v>0</v>
      </c>
      <c r="I28" s="46">
        <v>840439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880439</v>
      </c>
      <c r="P28" s="47">
        <f>(O28/P$43)</f>
        <v>1100.54875</v>
      </c>
      <c r="Q28" s="9"/>
    </row>
    <row r="29" spans="1:17" ht="15.75">
      <c r="A29" s="29" t="s">
        <v>28</v>
      </c>
      <c r="B29" s="30"/>
      <c r="C29" s="31"/>
      <c r="D29" s="32">
        <f>SUM(D30:D30)</f>
        <v>4899</v>
      </c>
      <c r="E29" s="32">
        <f>SUM(E30:E30)</f>
        <v>301</v>
      </c>
      <c r="F29" s="32">
        <f>SUM(F30:F30)</f>
        <v>0</v>
      </c>
      <c r="G29" s="32">
        <f>SUM(G30:G30)</f>
        <v>0</v>
      </c>
      <c r="H29" s="32">
        <f>SUM(H30:H30)</f>
        <v>0</v>
      </c>
      <c r="I29" s="32">
        <f>SUM(I30:I30)</f>
        <v>0</v>
      </c>
      <c r="J29" s="32">
        <f>SUM(J30:J30)</f>
        <v>0</v>
      </c>
      <c r="K29" s="32">
        <f>SUM(K30:K30)</f>
        <v>0</v>
      </c>
      <c r="L29" s="32">
        <f>SUM(L30:L30)</f>
        <v>0</v>
      </c>
      <c r="M29" s="32">
        <f>SUM(M30:M30)</f>
        <v>0</v>
      </c>
      <c r="N29" s="32">
        <f>SUM(N30:N30)</f>
        <v>0</v>
      </c>
      <c r="O29" s="32">
        <f>SUM(D29:N29)</f>
        <v>5200</v>
      </c>
      <c r="P29" s="45">
        <f>(O29/P$43)</f>
        <v>6.5</v>
      </c>
      <c r="Q29" s="10"/>
    </row>
    <row r="30" spans="1:17" ht="15">
      <c r="A30" s="13"/>
      <c r="B30" s="39">
        <v>359</v>
      </c>
      <c r="C30" s="21" t="s">
        <v>36</v>
      </c>
      <c r="D30" s="46">
        <v>4899</v>
      </c>
      <c r="E30" s="46">
        <v>301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5200</v>
      </c>
      <c r="P30" s="47">
        <f>(O30/P$43)</f>
        <v>6.5</v>
      </c>
      <c r="Q30" s="9"/>
    </row>
    <row r="31" spans="1:17" ht="15.75">
      <c r="A31" s="29" t="s">
        <v>5</v>
      </c>
      <c r="B31" s="30"/>
      <c r="C31" s="31"/>
      <c r="D31" s="32">
        <f>SUM(D32:D37)</f>
        <v>92506</v>
      </c>
      <c r="E31" s="32">
        <f>SUM(E32:E37)</f>
        <v>12731</v>
      </c>
      <c r="F31" s="32">
        <f>SUM(F32:F37)</f>
        <v>0</v>
      </c>
      <c r="G31" s="32">
        <f>SUM(G32:G37)</f>
        <v>0</v>
      </c>
      <c r="H31" s="32">
        <f>SUM(H32:H37)</f>
        <v>0</v>
      </c>
      <c r="I31" s="32">
        <f>SUM(I32:I37)</f>
        <v>208352</v>
      </c>
      <c r="J31" s="32">
        <f>SUM(J32:J37)</f>
        <v>0</v>
      </c>
      <c r="K31" s="32">
        <f>SUM(K32:K37)</f>
        <v>4886217</v>
      </c>
      <c r="L31" s="32">
        <f>SUM(L32:L37)</f>
        <v>6000</v>
      </c>
      <c r="M31" s="32">
        <f>SUM(M32:M37)</f>
        <v>0</v>
      </c>
      <c r="N31" s="32">
        <f>SUM(N32:N37)</f>
        <v>0</v>
      </c>
      <c r="O31" s="32">
        <f>SUM(D31:N31)</f>
        <v>5205806</v>
      </c>
      <c r="P31" s="45">
        <f>(O31/P$43)</f>
        <v>6507.2575</v>
      </c>
      <c r="Q31" s="10"/>
    </row>
    <row r="32" spans="1:17" ht="15">
      <c r="A32" s="12"/>
      <c r="B32" s="25">
        <v>361.1</v>
      </c>
      <c r="C32" s="20" t="s">
        <v>37</v>
      </c>
      <c r="D32" s="46">
        <v>13469</v>
      </c>
      <c r="E32" s="46">
        <v>12731</v>
      </c>
      <c r="F32" s="46">
        <v>0</v>
      </c>
      <c r="G32" s="46">
        <v>0</v>
      </c>
      <c r="H32" s="46">
        <v>0</v>
      </c>
      <c r="I32" s="46">
        <v>55908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82108</v>
      </c>
      <c r="P32" s="47">
        <f>(O32/P$43)</f>
        <v>102.635</v>
      </c>
      <c r="Q32" s="9"/>
    </row>
    <row r="33" spans="1:17" ht="15">
      <c r="A33" s="12"/>
      <c r="B33" s="25">
        <v>361.3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3681762</v>
      </c>
      <c r="L33" s="46">
        <v>0</v>
      </c>
      <c r="M33" s="46">
        <v>0</v>
      </c>
      <c r="N33" s="46">
        <v>0</v>
      </c>
      <c r="O33" s="46">
        <f>SUM(D33:N33)</f>
        <v>3681762</v>
      </c>
      <c r="P33" s="47">
        <f>(O33/P$43)</f>
        <v>4602.2025</v>
      </c>
      <c r="Q33" s="9"/>
    </row>
    <row r="34" spans="1:17" ht="15">
      <c r="A34" s="12"/>
      <c r="B34" s="25">
        <v>362</v>
      </c>
      <c r="C34" s="20" t="s">
        <v>39</v>
      </c>
      <c r="D34" s="46">
        <v>24913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24913</v>
      </c>
      <c r="P34" s="47">
        <f>(O34/P$43)</f>
        <v>31.14125</v>
      </c>
      <c r="Q34" s="9"/>
    </row>
    <row r="35" spans="1:17" ht="15">
      <c r="A35" s="12"/>
      <c r="B35" s="25">
        <v>366</v>
      </c>
      <c r="C35" s="20" t="s">
        <v>40</v>
      </c>
      <c r="D35" s="46">
        <v>15000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6000</v>
      </c>
      <c r="M35" s="46">
        <v>0</v>
      </c>
      <c r="N35" s="46">
        <v>0</v>
      </c>
      <c r="O35" s="46">
        <f>SUM(D35:N35)</f>
        <v>21000</v>
      </c>
      <c r="P35" s="47">
        <f>(O35/P$43)</f>
        <v>26.25</v>
      </c>
      <c r="Q35" s="9"/>
    </row>
    <row r="36" spans="1:17" ht="15">
      <c r="A36" s="12"/>
      <c r="B36" s="25">
        <v>368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1204455</v>
      </c>
      <c r="L36" s="46">
        <v>0</v>
      </c>
      <c r="M36" s="46">
        <v>0</v>
      </c>
      <c r="N36" s="46">
        <v>0</v>
      </c>
      <c r="O36" s="46">
        <f>SUM(D36:N36)</f>
        <v>1204455</v>
      </c>
      <c r="P36" s="47">
        <f>(O36/P$43)</f>
        <v>1505.56875</v>
      </c>
      <c r="Q36" s="9"/>
    </row>
    <row r="37" spans="1:17" ht="15">
      <c r="A37" s="12"/>
      <c r="B37" s="25">
        <v>369.9</v>
      </c>
      <c r="C37" s="20" t="s">
        <v>42</v>
      </c>
      <c r="D37" s="46">
        <v>39124</v>
      </c>
      <c r="E37" s="46">
        <v>0</v>
      </c>
      <c r="F37" s="46">
        <v>0</v>
      </c>
      <c r="G37" s="46">
        <v>0</v>
      </c>
      <c r="H37" s="46">
        <v>0</v>
      </c>
      <c r="I37" s="46">
        <v>152444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191568</v>
      </c>
      <c r="P37" s="47">
        <f>(O37/P$43)</f>
        <v>239.46</v>
      </c>
      <c r="Q37" s="9"/>
    </row>
    <row r="38" spans="1:17" ht="15.75">
      <c r="A38" s="29" t="s">
        <v>29</v>
      </c>
      <c r="B38" s="30"/>
      <c r="C38" s="31"/>
      <c r="D38" s="32">
        <f>SUM(D39:D40)</f>
        <v>0</v>
      </c>
      <c r="E38" s="32">
        <f>SUM(E39:E40)</f>
        <v>0</v>
      </c>
      <c r="F38" s="32">
        <f>SUM(F39:F40)</f>
        <v>0</v>
      </c>
      <c r="G38" s="32">
        <f>SUM(G39:G40)</f>
        <v>0</v>
      </c>
      <c r="H38" s="32">
        <f>SUM(H39:H40)</f>
        <v>0</v>
      </c>
      <c r="I38" s="32">
        <f>SUM(I39:I40)</f>
        <v>1137352</v>
      </c>
      <c r="J38" s="32">
        <f>SUM(J39:J40)</f>
        <v>0</v>
      </c>
      <c r="K38" s="32">
        <f>SUM(K39:K40)</f>
        <v>0</v>
      </c>
      <c r="L38" s="32">
        <f>SUM(L39:L40)</f>
        <v>0</v>
      </c>
      <c r="M38" s="32">
        <f>SUM(M39:M40)</f>
        <v>0</v>
      </c>
      <c r="N38" s="32">
        <f>SUM(N39:N40)</f>
        <v>0</v>
      </c>
      <c r="O38" s="32">
        <f>SUM(D38:N38)</f>
        <v>1137352</v>
      </c>
      <c r="P38" s="45">
        <f>(O38/P$43)</f>
        <v>1421.69</v>
      </c>
      <c r="Q38" s="9"/>
    </row>
    <row r="39" spans="1:17" ht="15">
      <c r="A39" s="12"/>
      <c r="B39" s="25">
        <v>388.1</v>
      </c>
      <c r="C39" s="20" t="s">
        <v>64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-40399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-40399</v>
      </c>
      <c r="P39" s="47">
        <f>(O39/P$43)</f>
        <v>-50.49875</v>
      </c>
      <c r="Q39" s="9"/>
    </row>
    <row r="40" spans="1:17" ht="15.75" thickBot="1">
      <c r="A40" s="12"/>
      <c r="B40" s="25">
        <v>389.8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1177751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1177751</v>
      </c>
      <c r="P40" s="47">
        <f>(O40/P$43)</f>
        <v>1472.18875</v>
      </c>
      <c r="Q40" s="9"/>
    </row>
    <row r="41" spans="1:120" ht="16.5" thickBot="1">
      <c r="A41" s="14" t="s">
        <v>34</v>
      </c>
      <c r="B41" s="23"/>
      <c r="C41" s="22"/>
      <c r="D41" s="15">
        <f>SUM(D5,D11,D13,D22,D29,D31,D38)</f>
        <v>9461940</v>
      </c>
      <c r="E41" s="15">
        <f>SUM(E5,E11,E13,E22,E29,E31,E38)</f>
        <v>14092675</v>
      </c>
      <c r="F41" s="15">
        <f>SUM(F5,F11,F13,F22,F29,F31,F38)</f>
        <v>808123</v>
      </c>
      <c r="G41" s="15">
        <f>SUM(G5,G11,G13,G22,G29,G31,G38)</f>
        <v>0</v>
      </c>
      <c r="H41" s="15">
        <f>SUM(H5,H11,H13,H22,H29,H31,H38)</f>
        <v>0</v>
      </c>
      <c r="I41" s="15">
        <f>SUM(I5,I11,I13,I22,I29,I31,I38)</f>
        <v>13558852</v>
      </c>
      <c r="J41" s="15">
        <f>SUM(J5,J11,J13,J22,J29,J31,J38)</f>
        <v>0</v>
      </c>
      <c r="K41" s="15">
        <f>SUM(K5,K11,K13,K22,K29,K31,K38)</f>
        <v>4886217</v>
      </c>
      <c r="L41" s="15">
        <f>SUM(L5,L11,L13,L22,L29,L31,L38)</f>
        <v>6000</v>
      </c>
      <c r="M41" s="15">
        <f>SUM(M5,M11,M13,M22,M29,M31,M38)</f>
        <v>0</v>
      </c>
      <c r="N41" s="15">
        <f>SUM(N5,N11,N13,N22,N29,N31,N38)</f>
        <v>0</v>
      </c>
      <c r="O41" s="15">
        <f>SUM(D41:N41)</f>
        <v>42813807</v>
      </c>
      <c r="P41" s="38">
        <f>(O41/P$43)</f>
        <v>53517.25875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6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6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8" t="s">
        <v>101</v>
      </c>
      <c r="N43" s="48"/>
      <c r="O43" s="48"/>
      <c r="P43" s="43">
        <v>800</v>
      </c>
    </row>
    <row r="44" spans="1:16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6" ht="15.75" customHeight="1" thickBot="1">
      <c r="A45" s="52" t="s">
        <v>58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sheetProtection/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SUM(D6:D9)</f>
        <v>5164023</v>
      </c>
      <c r="E5" s="27">
        <f t="shared" si="0"/>
        <v>4339449</v>
      </c>
      <c r="F5" s="27">
        <f t="shared" si="0"/>
        <v>236991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1">SUM(D5:M5)</f>
        <v>9740463</v>
      </c>
      <c r="O5" s="33">
        <f aca="true" t="shared" si="2" ref="O5:O41">(N5/O$43)</f>
        <v>11922.231334149326</v>
      </c>
      <c r="P5" s="6"/>
    </row>
    <row r="6" spans="1:16" ht="15">
      <c r="A6" s="12"/>
      <c r="B6" s="25">
        <v>311</v>
      </c>
      <c r="C6" s="20" t="s">
        <v>3</v>
      </c>
      <c r="D6" s="46">
        <v>4966301</v>
      </c>
      <c r="E6" s="46">
        <v>4339449</v>
      </c>
      <c r="F6" s="46">
        <v>236991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9542741</v>
      </c>
      <c r="O6" s="47">
        <f t="shared" si="2"/>
        <v>11680.221542227662</v>
      </c>
      <c r="P6" s="9"/>
    </row>
    <row r="7" spans="1:16" ht="15">
      <c r="A7" s="12"/>
      <c r="B7" s="25">
        <v>312.41</v>
      </c>
      <c r="C7" s="20" t="s">
        <v>12</v>
      </c>
      <c r="D7" s="46">
        <v>101083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101083</v>
      </c>
      <c r="O7" s="47">
        <f t="shared" si="2"/>
        <v>123.72460220318237</v>
      </c>
      <c r="P7" s="9"/>
    </row>
    <row r="8" spans="1:16" ht="15">
      <c r="A8" s="12"/>
      <c r="B8" s="25">
        <v>312.6</v>
      </c>
      <c r="C8" s="20" t="s">
        <v>63</v>
      </c>
      <c r="D8" s="46">
        <v>20985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20985</v>
      </c>
      <c r="O8" s="47">
        <f t="shared" si="2"/>
        <v>25.685434516523866</v>
      </c>
      <c r="P8" s="9"/>
    </row>
    <row r="9" spans="1:16" ht="15">
      <c r="A9" s="12"/>
      <c r="B9" s="25">
        <v>315</v>
      </c>
      <c r="C9" s="20" t="s">
        <v>13</v>
      </c>
      <c r="D9" s="46">
        <v>75654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75654</v>
      </c>
      <c r="O9" s="47">
        <f t="shared" si="2"/>
        <v>92.59975520195839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SUM(D11:D13)</f>
        <v>952364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952364</v>
      </c>
      <c r="O10" s="45">
        <f t="shared" si="2"/>
        <v>1165.6842105263158</v>
      </c>
      <c r="P10" s="10"/>
    </row>
    <row r="11" spans="1:16" ht="15">
      <c r="A11" s="12"/>
      <c r="B11" s="25">
        <v>322</v>
      </c>
      <c r="C11" s="20" t="s">
        <v>0</v>
      </c>
      <c r="D11" s="46">
        <v>744470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744470</v>
      </c>
      <c r="O11" s="47">
        <f t="shared" si="2"/>
        <v>911.2239902080784</v>
      </c>
      <c r="P11" s="9"/>
    </row>
    <row r="12" spans="1:16" ht="15">
      <c r="A12" s="12"/>
      <c r="B12" s="25">
        <v>323.1</v>
      </c>
      <c r="C12" s="20" t="s">
        <v>15</v>
      </c>
      <c r="D12" s="46">
        <v>201155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201155</v>
      </c>
      <c r="O12" s="47">
        <f t="shared" si="2"/>
        <v>246.21175030599755</v>
      </c>
      <c r="P12" s="9"/>
    </row>
    <row r="13" spans="1:16" ht="15">
      <c r="A13" s="12"/>
      <c r="B13" s="25">
        <v>329</v>
      </c>
      <c r="C13" s="20" t="s">
        <v>55</v>
      </c>
      <c r="D13" s="46">
        <v>6739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6739</v>
      </c>
      <c r="O13" s="47">
        <f t="shared" si="2"/>
        <v>8.248470012239903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SUM(D15:D21)</f>
        <v>113985</v>
      </c>
      <c r="E14" s="32">
        <f t="shared" si="4"/>
        <v>2518754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2632739</v>
      </c>
      <c r="O14" s="45">
        <f t="shared" si="2"/>
        <v>3222.4467564259485</v>
      </c>
      <c r="P14" s="10"/>
    </row>
    <row r="15" spans="1:16" ht="15">
      <c r="A15" s="12"/>
      <c r="B15" s="25">
        <v>331.39</v>
      </c>
      <c r="C15" s="20" t="s">
        <v>18</v>
      </c>
      <c r="D15" s="46">
        <v>0</v>
      </c>
      <c r="E15" s="46">
        <v>2158932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2158932</v>
      </c>
      <c r="O15" s="47">
        <f t="shared" si="2"/>
        <v>2642.5116279069766</v>
      </c>
      <c r="P15" s="9"/>
    </row>
    <row r="16" spans="1:16" ht="15">
      <c r="A16" s="12"/>
      <c r="B16" s="25">
        <v>333</v>
      </c>
      <c r="C16" s="20" t="s">
        <v>4</v>
      </c>
      <c r="D16" s="46">
        <v>16835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16835</v>
      </c>
      <c r="O16" s="47">
        <f t="shared" si="2"/>
        <v>20.605875152998777</v>
      </c>
      <c r="P16" s="9"/>
    </row>
    <row r="17" spans="1:16" ht="15">
      <c r="A17" s="12"/>
      <c r="B17" s="25">
        <v>334.2</v>
      </c>
      <c r="C17" s="20" t="s">
        <v>17</v>
      </c>
      <c r="D17" s="46">
        <v>1000</v>
      </c>
      <c r="E17" s="46">
        <v>359822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360822</v>
      </c>
      <c r="O17" s="47">
        <f t="shared" si="2"/>
        <v>441.6425948592411</v>
      </c>
      <c r="P17" s="9"/>
    </row>
    <row r="18" spans="1:16" ht="15">
      <c r="A18" s="12"/>
      <c r="B18" s="25">
        <v>335.12</v>
      </c>
      <c r="C18" s="20" t="s">
        <v>20</v>
      </c>
      <c r="D18" s="46">
        <v>18994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18994</v>
      </c>
      <c r="O18" s="47">
        <f t="shared" si="2"/>
        <v>23.248470012239903</v>
      </c>
      <c r="P18" s="9"/>
    </row>
    <row r="19" spans="1:16" ht="15">
      <c r="A19" s="12"/>
      <c r="B19" s="25">
        <v>335.18</v>
      </c>
      <c r="C19" s="20" t="s">
        <v>21</v>
      </c>
      <c r="D19" s="46">
        <v>69819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69819</v>
      </c>
      <c r="O19" s="47">
        <f t="shared" si="2"/>
        <v>85.4577723378213</v>
      </c>
      <c r="P19" s="9"/>
    </row>
    <row r="20" spans="1:16" ht="15">
      <c r="A20" s="12"/>
      <c r="B20" s="25">
        <v>335.21</v>
      </c>
      <c r="C20" s="20" t="s">
        <v>56</v>
      </c>
      <c r="D20" s="46">
        <v>3120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3120</v>
      </c>
      <c r="O20" s="47">
        <f t="shared" si="2"/>
        <v>3.8188494492044063</v>
      </c>
      <c r="P20" s="9"/>
    </row>
    <row r="21" spans="1:16" ht="15">
      <c r="A21" s="12"/>
      <c r="B21" s="25">
        <v>335.9</v>
      </c>
      <c r="C21" s="20" t="s">
        <v>22</v>
      </c>
      <c r="D21" s="46">
        <v>4217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4217</v>
      </c>
      <c r="O21" s="47">
        <f t="shared" si="2"/>
        <v>5.16156670746634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SUM(D23:D26)</f>
        <v>131650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10144751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10276401</v>
      </c>
      <c r="O22" s="45">
        <f t="shared" si="2"/>
        <v>12578.214198286414</v>
      </c>
      <c r="P22" s="10"/>
    </row>
    <row r="23" spans="1:16" ht="15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6911459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6911459</v>
      </c>
      <c r="O23" s="47">
        <f t="shared" si="2"/>
        <v>8459.558139534884</v>
      </c>
      <c r="P23" s="9"/>
    </row>
    <row r="24" spans="1:16" ht="15">
      <c r="A24" s="12"/>
      <c r="B24" s="25">
        <v>343.4</v>
      </c>
      <c r="C24" s="20" t="s">
        <v>31</v>
      </c>
      <c r="D24" s="46">
        <v>100150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100150</v>
      </c>
      <c r="O24" s="47">
        <f t="shared" si="2"/>
        <v>122.5826193390453</v>
      </c>
      <c r="P24" s="9"/>
    </row>
    <row r="25" spans="1:16" ht="15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2744300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2744300</v>
      </c>
      <c r="O25" s="47">
        <f t="shared" si="2"/>
        <v>3358.996328029376</v>
      </c>
      <c r="P25" s="9"/>
    </row>
    <row r="26" spans="1:16" ht="15">
      <c r="A26" s="12"/>
      <c r="B26" s="25">
        <v>349</v>
      </c>
      <c r="C26" s="20" t="s">
        <v>1</v>
      </c>
      <c r="D26" s="46">
        <v>31500</v>
      </c>
      <c r="E26" s="46">
        <v>0</v>
      </c>
      <c r="F26" s="46">
        <v>0</v>
      </c>
      <c r="G26" s="46">
        <v>0</v>
      </c>
      <c r="H26" s="46">
        <v>0</v>
      </c>
      <c r="I26" s="46">
        <v>488992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520492</v>
      </c>
      <c r="O26" s="47">
        <f t="shared" si="2"/>
        <v>637.0771113831089</v>
      </c>
      <c r="P26" s="9"/>
    </row>
    <row r="27" spans="1:16" ht="15.75">
      <c r="A27" s="29" t="s">
        <v>28</v>
      </c>
      <c r="B27" s="30"/>
      <c r="C27" s="31"/>
      <c r="D27" s="32">
        <f aca="true" t="shared" si="6" ref="D27:M27">SUM(D28:D28)</f>
        <v>4945</v>
      </c>
      <c r="E27" s="32">
        <f t="shared" si="6"/>
        <v>80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5025</v>
      </c>
      <c r="O27" s="45">
        <f t="shared" si="2"/>
        <v>6.150550795593635</v>
      </c>
      <c r="P27" s="10"/>
    </row>
    <row r="28" spans="1:16" ht="15">
      <c r="A28" s="13"/>
      <c r="B28" s="39">
        <v>359</v>
      </c>
      <c r="C28" s="21" t="s">
        <v>36</v>
      </c>
      <c r="D28" s="46">
        <v>4945</v>
      </c>
      <c r="E28" s="46">
        <v>80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5025</v>
      </c>
      <c r="O28" s="47">
        <f t="shared" si="2"/>
        <v>6.150550795593635</v>
      </c>
      <c r="P28" s="9"/>
    </row>
    <row r="29" spans="1:16" ht="15.75">
      <c r="A29" s="29" t="s">
        <v>5</v>
      </c>
      <c r="B29" s="30"/>
      <c r="C29" s="31"/>
      <c r="D29" s="32">
        <f aca="true" t="shared" si="7" ref="D29:M29">SUM(D30:D35)</f>
        <v>659158</v>
      </c>
      <c r="E29" s="32">
        <f t="shared" si="7"/>
        <v>11422</v>
      </c>
      <c r="F29" s="32">
        <f t="shared" si="7"/>
        <v>166</v>
      </c>
      <c r="G29" s="32">
        <f t="shared" si="7"/>
        <v>0</v>
      </c>
      <c r="H29" s="32">
        <f t="shared" si="7"/>
        <v>0</v>
      </c>
      <c r="I29" s="32">
        <f t="shared" si="7"/>
        <v>95514</v>
      </c>
      <c r="J29" s="32">
        <f t="shared" si="7"/>
        <v>0</v>
      </c>
      <c r="K29" s="32">
        <f t="shared" si="7"/>
        <v>2548320</v>
      </c>
      <c r="L29" s="32">
        <f t="shared" si="7"/>
        <v>0</v>
      </c>
      <c r="M29" s="32">
        <f t="shared" si="7"/>
        <v>0</v>
      </c>
      <c r="N29" s="32">
        <f t="shared" si="1"/>
        <v>3314580</v>
      </c>
      <c r="O29" s="45">
        <f t="shared" si="2"/>
        <v>4057.0134638922887</v>
      </c>
      <c r="P29" s="10"/>
    </row>
    <row r="30" spans="1:16" ht="15">
      <c r="A30" s="12"/>
      <c r="B30" s="25">
        <v>361.1</v>
      </c>
      <c r="C30" s="20" t="s">
        <v>37</v>
      </c>
      <c r="D30" s="46">
        <v>13616</v>
      </c>
      <c r="E30" s="46">
        <v>11422</v>
      </c>
      <c r="F30" s="46">
        <v>166</v>
      </c>
      <c r="G30" s="46">
        <v>0</v>
      </c>
      <c r="H30" s="46">
        <v>0</v>
      </c>
      <c r="I30" s="46">
        <v>94003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119207</v>
      </c>
      <c r="O30" s="47">
        <f t="shared" si="2"/>
        <v>145.90820073439411</v>
      </c>
      <c r="P30" s="9"/>
    </row>
    <row r="31" spans="1:16" ht="15">
      <c r="A31" s="12"/>
      <c r="B31" s="25">
        <v>361.3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1727490</v>
      </c>
      <c r="L31" s="46">
        <v>0</v>
      </c>
      <c r="M31" s="46">
        <v>0</v>
      </c>
      <c r="N31" s="46">
        <f t="shared" si="1"/>
        <v>1727490</v>
      </c>
      <c r="O31" s="47">
        <f t="shared" si="2"/>
        <v>2114.430844553244</v>
      </c>
      <c r="P31" s="9"/>
    </row>
    <row r="32" spans="1:16" ht="15">
      <c r="A32" s="12"/>
      <c r="B32" s="25">
        <v>362</v>
      </c>
      <c r="C32" s="20" t="s">
        <v>39</v>
      </c>
      <c r="D32" s="46">
        <v>40465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40465</v>
      </c>
      <c r="O32" s="47">
        <f t="shared" si="2"/>
        <v>49.52876376988984</v>
      </c>
      <c r="P32" s="9"/>
    </row>
    <row r="33" spans="1:16" ht="15">
      <c r="A33" s="12"/>
      <c r="B33" s="25">
        <v>366</v>
      </c>
      <c r="C33" s="20" t="s">
        <v>40</v>
      </c>
      <c r="D33" s="46">
        <v>27528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27528</v>
      </c>
      <c r="O33" s="47">
        <f t="shared" si="2"/>
        <v>33.69400244798042</v>
      </c>
      <c r="P33" s="9"/>
    </row>
    <row r="34" spans="1:16" ht="15">
      <c r="A34" s="12"/>
      <c r="B34" s="25">
        <v>368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820830</v>
      </c>
      <c r="L34" s="46">
        <v>0</v>
      </c>
      <c r="M34" s="46">
        <v>0</v>
      </c>
      <c r="N34" s="46">
        <f t="shared" si="1"/>
        <v>820830</v>
      </c>
      <c r="O34" s="47">
        <f t="shared" si="2"/>
        <v>1004.68788249694</v>
      </c>
      <c r="P34" s="9"/>
    </row>
    <row r="35" spans="1:16" ht="15">
      <c r="A35" s="12"/>
      <c r="B35" s="25">
        <v>369.9</v>
      </c>
      <c r="C35" s="20" t="s">
        <v>42</v>
      </c>
      <c r="D35" s="46">
        <v>577549</v>
      </c>
      <c r="E35" s="46">
        <v>0</v>
      </c>
      <c r="F35" s="46">
        <v>0</v>
      </c>
      <c r="G35" s="46">
        <v>0</v>
      </c>
      <c r="H35" s="46">
        <v>0</v>
      </c>
      <c r="I35" s="46">
        <v>1511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579060</v>
      </c>
      <c r="O35" s="47">
        <f t="shared" si="2"/>
        <v>708.7637698898409</v>
      </c>
      <c r="P35" s="9"/>
    </row>
    <row r="36" spans="1:16" ht="15.75">
      <c r="A36" s="29" t="s">
        <v>29</v>
      </c>
      <c r="B36" s="30"/>
      <c r="C36" s="31"/>
      <c r="D36" s="32">
        <f aca="true" t="shared" si="8" ref="D36:M36">SUM(D37:D40)</f>
        <v>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69092</v>
      </c>
      <c r="J36" s="32">
        <f t="shared" si="8"/>
        <v>0</v>
      </c>
      <c r="K36" s="32">
        <f t="shared" si="8"/>
        <v>0</v>
      </c>
      <c r="L36" s="32">
        <f t="shared" si="8"/>
        <v>5068</v>
      </c>
      <c r="M36" s="32">
        <f t="shared" si="8"/>
        <v>0</v>
      </c>
      <c r="N36" s="32">
        <f t="shared" si="1"/>
        <v>74160</v>
      </c>
      <c r="O36" s="45">
        <f t="shared" si="2"/>
        <v>90.77111383108935</v>
      </c>
      <c r="P36" s="9"/>
    </row>
    <row r="37" spans="1:16" ht="15">
      <c r="A37" s="12"/>
      <c r="B37" s="25">
        <v>388.1</v>
      </c>
      <c r="C37" s="20" t="s">
        <v>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-208261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-208261</v>
      </c>
      <c r="O37" s="47">
        <f t="shared" si="2"/>
        <v>-254.9094247246022</v>
      </c>
      <c r="P37" s="9"/>
    </row>
    <row r="38" spans="1:16" ht="15">
      <c r="A38" s="12"/>
      <c r="B38" s="25">
        <v>389.1</v>
      </c>
      <c r="C38" s="20" t="s">
        <v>65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68</v>
      </c>
      <c r="M38" s="46">
        <v>0</v>
      </c>
      <c r="N38" s="46">
        <f t="shared" si="1"/>
        <v>68</v>
      </c>
      <c r="O38" s="47">
        <f t="shared" si="2"/>
        <v>0.0832313341493268</v>
      </c>
      <c r="P38" s="9"/>
    </row>
    <row r="39" spans="1:16" ht="15">
      <c r="A39" s="12"/>
      <c r="B39" s="25">
        <v>389.4</v>
      </c>
      <c r="C39" s="20" t="s">
        <v>66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5000</v>
      </c>
      <c r="M39" s="46">
        <v>0</v>
      </c>
      <c r="N39" s="46">
        <f t="shared" si="1"/>
        <v>5000</v>
      </c>
      <c r="O39" s="47">
        <f t="shared" si="2"/>
        <v>6.119951040391677</v>
      </c>
      <c r="P39" s="9"/>
    </row>
    <row r="40" spans="1:16" ht="15.75" thickBot="1">
      <c r="A40" s="12"/>
      <c r="B40" s="25">
        <v>389.8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277353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277353</v>
      </c>
      <c r="O40" s="47">
        <f t="shared" si="2"/>
        <v>339.4773561811505</v>
      </c>
      <c r="P40" s="9"/>
    </row>
    <row r="41" spans="1:119" ht="16.5" thickBot="1">
      <c r="A41" s="14" t="s">
        <v>34</v>
      </c>
      <c r="B41" s="23"/>
      <c r="C41" s="22"/>
      <c r="D41" s="15">
        <f aca="true" t="shared" si="9" ref="D41:M41">SUM(D5,D10,D14,D22,D27,D29,D36)</f>
        <v>7026125</v>
      </c>
      <c r="E41" s="15">
        <f t="shared" si="9"/>
        <v>6869705</v>
      </c>
      <c r="F41" s="15">
        <f t="shared" si="9"/>
        <v>237157</v>
      </c>
      <c r="G41" s="15">
        <f t="shared" si="9"/>
        <v>0</v>
      </c>
      <c r="H41" s="15">
        <f t="shared" si="9"/>
        <v>0</v>
      </c>
      <c r="I41" s="15">
        <f t="shared" si="9"/>
        <v>10309357</v>
      </c>
      <c r="J41" s="15">
        <f t="shared" si="9"/>
        <v>0</v>
      </c>
      <c r="K41" s="15">
        <f t="shared" si="9"/>
        <v>2548320</v>
      </c>
      <c r="L41" s="15">
        <f t="shared" si="9"/>
        <v>5068</v>
      </c>
      <c r="M41" s="15">
        <f t="shared" si="9"/>
        <v>0</v>
      </c>
      <c r="N41" s="15">
        <f t="shared" si="1"/>
        <v>26995732</v>
      </c>
      <c r="O41" s="38">
        <f t="shared" si="2"/>
        <v>33042.51162790698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67</v>
      </c>
      <c r="M43" s="48"/>
      <c r="N43" s="48"/>
      <c r="O43" s="43">
        <v>817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58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SUM(D6:D8)</f>
        <v>5072773</v>
      </c>
      <c r="E5" s="27">
        <f t="shared" si="0"/>
        <v>1389782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8">SUM(D5:M5)</f>
        <v>6462555</v>
      </c>
      <c r="O5" s="33">
        <f aca="true" t="shared" si="2" ref="O5:O38">(N5/O$40)</f>
        <v>7929.515337423313</v>
      </c>
      <c r="P5" s="6"/>
    </row>
    <row r="6" spans="1:16" ht="15">
      <c r="A6" s="12"/>
      <c r="B6" s="25">
        <v>311</v>
      </c>
      <c r="C6" s="20" t="s">
        <v>3</v>
      </c>
      <c r="D6" s="46">
        <v>4896049</v>
      </c>
      <c r="E6" s="46">
        <v>1389782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6285831</v>
      </c>
      <c r="O6" s="47">
        <f t="shared" si="2"/>
        <v>7712.676073619632</v>
      </c>
      <c r="P6" s="9"/>
    </row>
    <row r="7" spans="1:16" ht="15">
      <c r="A7" s="12"/>
      <c r="B7" s="25">
        <v>312.41</v>
      </c>
      <c r="C7" s="20" t="s">
        <v>12</v>
      </c>
      <c r="D7" s="46">
        <v>103135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103135</v>
      </c>
      <c r="O7" s="47">
        <f t="shared" si="2"/>
        <v>126.54601226993866</v>
      </c>
      <c r="P7" s="9"/>
    </row>
    <row r="8" spans="1:16" ht="15">
      <c r="A8" s="12"/>
      <c r="B8" s="25">
        <v>315</v>
      </c>
      <c r="C8" s="20" t="s">
        <v>13</v>
      </c>
      <c r="D8" s="46">
        <v>73589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73589</v>
      </c>
      <c r="O8" s="47">
        <f t="shared" si="2"/>
        <v>90.29325153374234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SUM(D10:D11)</f>
        <v>977435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977435</v>
      </c>
      <c r="O9" s="45">
        <f t="shared" si="2"/>
        <v>1199.3067484662577</v>
      </c>
      <c r="P9" s="10"/>
    </row>
    <row r="10" spans="1:16" ht="15">
      <c r="A10" s="12"/>
      <c r="B10" s="25">
        <v>323.1</v>
      </c>
      <c r="C10" s="20" t="s">
        <v>15</v>
      </c>
      <c r="D10" s="46">
        <v>220983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220983</v>
      </c>
      <c r="O10" s="47">
        <f t="shared" si="2"/>
        <v>271.1447852760736</v>
      </c>
      <c r="P10" s="9"/>
    </row>
    <row r="11" spans="1:16" ht="15">
      <c r="A11" s="12"/>
      <c r="B11" s="25">
        <v>329</v>
      </c>
      <c r="C11" s="20" t="s">
        <v>55</v>
      </c>
      <c r="D11" s="46">
        <v>756452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756452</v>
      </c>
      <c r="O11" s="47">
        <f t="shared" si="2"/>
        <v>928.161963190184</v>
      </c>
      <c r="P11" s="9"/>
    </row>
    <row r="12" spans="1:16" ht="15.75">
      <c r="A12" s="29" t="s">
        <v>16</v>
      </c>
      <c r="B12" s="30"/>
      <c r="C12" s="31"/>
      <c r="D12" s="32">
        <f aca="true" t="shared" si="4" ref="D12:M12">SUM(D13:D18)</f>
        <v>99819</v>
      </c>
      <c r="E12" s="32">
        <f t="shared" si="4"/>
        <v>52934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152753</v>
      </c>
      <c r="O12" s="45">
        <f t="shared" si="2"/>
        <v>187.42699386503068</v>
      </c>
      <c r="P12" s="10"/>
    </row>
    <row r="13" spans="1:16" ht="15">
      <c r="A13" s="12"/>
      <c r="B13" s="25">
        <v>333</v>
      </c>
      <c r="C13" s="20" t="s">
        <v>4</v>
      </c>
      <c r="D13" s="46">
        <v>15681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15681</v>
      </c>
      <c r="O13" s="47">
        <f t="shared" si="2"/>
        <v>19.240490797546013</v>
      </c>
      <c r="P13" s="9"/>
    </row>
    <row r="14" spans="1:16" ht="15">
      <c r="A14" s="12"/>
      <c r="B14" s="25">
        <v>334.2</v>
      </c>
      <c r="C14" s="20" t="s">
        <v>17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1000</v>
      </c>
      <c r="O14" s="47">
        <f t="shared" si="2"/>
        <v>1.2269938650306749</v>
      </c>
      <c r="P14" s="9"/>
    </row>
    <row r="15" spans="1:16" ht="15">
      <c r="A15" s="12"/>
      <c r="B15" s="25">
        <v>335.12</v>
      </c>
      <c r="C15" s="20" t="s">
        <v>20</v>
      </c>
      <c r="D15" s="46">
        <v>18616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18616</v>
      </c>
      <c r="O15" s="47">
        <f t="shared" si="2"/>
        <v>22.841717791411043</v>
      </c>
      <c r="P15" s="9"/>
    </row>
    <row r="16" spans="1:16" ht="15">
      <c r="A16" s="12"/>
      <c r="B16" s="25">
        <v>335.18</v>
      </c>
      <c r="C16" s="20" t="s">
        <v>21</v>
      </c>
      <c r="D16" s="46">
        <v>58238</v>
      </c>
      <c r="E16" s="46">
        <v>52934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111172</v>
      </c>
      <c r="O16" s="47">
        <f t="shared" si="2"/>
        <v>136.4073619631902</v>
      </c>
      <c r="P16" s="9"/>
    </row>
    <row r="17" spans="1:16" ht="15">
      <c r="A17" s="12"/>
      <c r="B17" s="25">
        <v>335.21</v>
      </c>
      <c r="C17" s="20" t="s">
        <v>56</v>
      </c>
      <c r="D17" s="46">
        <v>3120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3120</v>
      </c>
      <c r="O17" s="47">
        <f t="shared" si="2"/>
        <v>3.8282208588957056</v>
      </c>
      <c r="P17" s="9"/>
    </row>
    <row r="18" spans="1:16" ht="15">
      <c r="A18" s="12"/>
      <c r="B18" s="25">
        <v>335.9</v>
      </c>
      <c r="C18" s="20" t="s">
        <v>22</v>
      </c>
      <c r="D18" s="46">
        <v>3164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3164</v>
      </c>
      <c r="O18" s="47">
        <f t="shared" si="2"/>
        <v>3.882208588957055</v>
      </c>
      <c r="P18" s="9"/>
    </row>
    <row r="19" spans="1:16" ht="15.75">
      <c r="A19" s="29" t="s">
        <v>27</v>
      </c>
      <c r="B19" s="30"/>
      <c r="C19" s="31"/>
      <c r="D19" s="32">
        <f aca="true" t="shared" si="5" ref="D19:M19">SUM(D20:D24)</f>
        <v>581012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10601849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11182861</v>
      </c>
      <c r="O19" s="45">
        <f t="shared" si="2"/>
        <v>13721.301840490798</v>
      </c>
      <c r="P19" s="10"/>
    </row>
    <row r="20" spans="1:16" ht="15">
      <c r="A20" s="12"/>
      <c r="B20" s="25">
        <v>343.3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7321747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7321747</v>
      </c>
      <c r="O20" s="47">
        <f t="shared" si="2"/>
        <v>8983.738650306748</v>
      </c>
      <c r="P20" s="9"/>
    </row>
    <row r="21" spans="1:16" ht="15">
      <c r="A21" s="12"/>
      <c r="B21" s="25">
        <v>343.4</v>
      </c>
      <c r="C21" s="20" t="s">
        <v>31</v>
      </c>
      <c r="D21" s="46">
        <v>101600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101600</v>
      </c>
      <c r="O21" s="47">
        <f t="shared" si="2"/>
        <v>124.66257668711657</v>
      </c>
      <c r="P21" s="9"/>
    </row>
    <row r="22" spans="1:16" ht="15">
      <c r="A22" s="12"/>
      <c r="B22" s="25">
        <v>343.5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2765199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2765199</v>
      </c>
      <c r="O22" s="47">
        <f t="shared" si="2"/>
        <v>3392.882208588957</v>
      </c>
      <c r="P22" s="9"/>
    </row>
    <row r="23" spans="1:16" ht="15">
      <c r="A23" s="12"/>
      <c r="B23" s="25">
        <v>343.9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501588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501588</v>
      </c>
      <c r="O23" s="47">
        <f t="shared" si="2"/>
        <v>615.4453987730061</v>
      </c>
      <c r="P23" s="9"/>
    </row>
    <row r="24" spans="1:16" ht="15">
      <c r="A24" s="12"/>
      <c r="B24" s="25">
        <v>349</v>
      </c>
      <c r="C24" s="20" t="s">
        <v>1</v>
      </c>
      <c r="D24" s="46">
        <v>479412</v>
      </c>
      <c r="E24" s="46">
        <v>0</v>
      </c>
      <c r="F24" s="46">
        <v>0</v>
      </c>
      <c r="G24" s="46">
        <v>0</v>
      </c>
      <c r="H24" s="46">
        <v>0</v>
      </c>
      <c r="I24" s="46">
        <v>13315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492727</v>
      </c>
      <c r="O24" s="47">
        <f t="shared" si="2"/>
        <v>604.5730061349693</v>
      </c>
      <c r="P24" s="9"/>
    </row>
    <row r="25" spans="1:16" ht="15.75">
      <c r="A25" s="29" t="s">
        <v>28</v>
      </c>
      <c r="B25" s="30"/>
      <c r="C25" s="31"/>
      <c r="D25" s="32">
        <f aca="true" t="shared" si="6" ref="D25:M25">SUM(D26:D26)</f>
        <v>3815</v>
      </c>
      <c r="E25" s="32">
        <f t="shared" si="6"/>
        <v>130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3945</v>
      </c>
      <c r="O25" s="45">
        <f t="shared" si="2"/>
        <v>4.840490797546012</v>
      </c>
      <c r="P25" s="10"/>
    </row>
    <row r="26" spans="1:16" ht="15">
      <c r="A26" s="13"/>
      <c r="B26" s="39">
        <v>359</v>
      </c>
      <c r="C26" s="21" t="s">
        <v>36</v>
      </c>
      <c r="D26" s="46">
        <v>3815</v>
      </c>
      <c r="E26" s="46">
        <v>130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3945</v>
      </c>
      <c r="O26" s="47">
        <f t="shared" si="2"/>
        <v>4.840490797546012</v>
      </c>
      <c r="P26" s="9"/>
    </row>
    <row r="27" spans="1:16" ht="15.75">
      <c r="A27" s="29" t="s">
        <v>5</v>
      </c>
      <c r="B27" s="30"/>
      <c r="C27" s="31"/>
      <c r="D27" s="32">
        <f aca="true" t="shared" si="7" ref="D27:M27">SUM(D28:D33)</f>
        <v>97383</v>
      </c>
      <c r="E27" s="32">
        <f t="shared" si="7"/>
        <v>12538</v>
      </c>
      <c r="F27" s="32">
        <f t="shared" si="7"/>
        <v>1062</v>
      </c>
      <c r="G27" s="32">
        <f t="shared" si="7"/>
        <v>0</v>
      </c>
      <c r="H27" s="32">
        <f t="shared" si="7"/>
        <v>0</v>
      </c>
      <c r="I27" s="32">
        <f t="shared" si="7"/>
        <v>99642</v>
      </c>
      <c r="J27" s="32">
        <f t="shared" si="7"/>
        <v>0</v>
      </c>
      <c r="K27" s="32">
        <f t="shared" si="7"/>
        <v>695549</v>
      </c>
      <c r="L27" s="32">
        <f t="shared" si="7"/>
        <v>0</v>
      </c>
      <c r="M27" s="32">
        <f t="shared" si="7"/>
        <v>0</v>
      </c>
      <c r="N27" s="32">
        <f t="shared" si="1"/>
        <v>906174</v>
      </c>
      <c r="O27" s="45">
        <f t="shared" si="2"/>
        <v>1111.8699386503067</v>
      </c>
      <c r="P27" s="10"/>
    </row>
    <row r="28" spans="1:16" ht="15">
      <c r="A28" s="12"/>
      <c r="B28" s="25">
        <v>361.1</v>
      </c>
      <c r="C28" s="20" t="s">
        <v>37</v>
      </c>
      <c r="D28" s="46">
        <v>10082</v>
      </c>
      <c r="E28" s="46">
        <v>7035</v>
      </c>
      <c r="F28" s="46">
        <v>1062</v>
      </c>
      <c r="G28" s="46">
        <v>0</v>
      </c>
      <c r="H28" s="46">
        <v>0</v>
      </c>
      <c r="I28" s="46">
        <v>99642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117821</v>
      </c>
      <c r="O28" s="47">
        <f t="shared" si="2"/>
        <v>144.56564417177916</v>
      </c>
      <c r="P28" s="9"/>
    </row>
    <row r="29" spans="1:16" ht="15">
      <c r="A29" s="12"/>
      <c r="B29" s="25">
        <v>361.3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-206911</v>
      </c>
      <c r="L29" s="46">
        <v>0</v>
      </c>
      <c r="M29" s="46">
        <v>0</v>
      </c>
      <c r="N29" s="46">
        <f t="shared" si="1"/>
        <v>-206911</v>
      </c>
      <c r="O29" s="47">
        <f t="shared" si="2"/>
        <v>-253.87852760736197</v>
      </c>
      <c r="P29" s="9"/>
    </row>
    <row r="30" spans="1:16" ht="15">
      <c r="A30" s="12"/>
      <c r="B30" s="25">
        <v>362</v>
      </c>
      <c r="C30" s="20" t="s">
        <v>39</v>
      </c>
      <c r="D30" s="46">
        <v>40465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40465</v>
      </c>
      <c r="O30" s="47">
        <f t="shared" si="2"/>
        <v>49.65030674846626</v>
      </c>
      <c r="P30" s="9"/>
    </row>
    <row r="31" spans="1:16" ht="15">
      <c r="A31" s="12"/>
      <c r="B31" s="25">
        <v>366</v>
      </c>
      <c r="C31" s="20" t="s">
        <v>40</v>
      </c>
      <c r="D31" s="46">
        <v>0</v>
      </c>
      <c r="E31" s="46">
        <v>5051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5051</v>
      </c>
      <c r="O31" s="47">
        <f t="shared" si="2"/>
        <v>6.197546012269939</v>
      </c>
      <c r="P31" s="9"/>
    </row>
    <row r="32" spans="1:16" ht="15">
      <c r="A32" s="12"/>
      <c r="B32" s="25">
        <v>368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902460</v>
      </c>
      <c r="L32" s="46">
        <v>0</v>
      </c>
      <c r="M32" s="46">
        <v>0</v>
      </c>
      <c r="N32" s="46">
        <f t="shared" si="1"/>
        <v>902460</v>
      </c>
      <c r="O32" s="47">
        <f t="shared" si="2"/>
        <v>1107.3128834355828</v>
      </c>
      <c r="P32" s="9"/>
    </row>
    <row r="33" spans="1:16" ht="15">
      <c r="A33" s="12"/>
      <c r="B33" s="25">
        <v>369.9</v>
      </c>
      <c r="C33" s="20" t="s">
        <v>42</v>
      </c>
      <c r="D33" s="46">
        <v>46836</v>
      </c>
      <c r="E33" s="46">
        <v>452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47288</v>
      </c>
      <c r="O33" s="47">
        <f t="shared" si="2"/>
        <v>58.022085889570555</v>
      </c>
      <c r="P33" s="9"/>
    </row>
    <row r="34" spans="1:16" ht="15.75">
      <c r="A34" s="29" t="s">
        <v>29</v>
      </c>
      <c r="B34" s="30"/>
      <c r="C34" s="31"/>
      <c r="D34" s="32">
        <f aca="true" t="shared" si="8" ref="D34:M34">SUM(D35:D37)</f>
        <v>847577</v>
      </c>
      <c r="E34" s="32">
        <f t="shared" si="8"/>
        <v>62485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318997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1229059</v>
      </c>
      <c r="O34" s="45">
        <f t="shared" si="2"/>
        <v>1508.0478527607363</v>
      </c>
      <c r="P34" s="9"/>
    </row>
    <row r="35" spans="1:16" ht="15">
      <c r="A35" s="12"/>
      <c r="B35" s="25">
        <v>381</v>
      </c>
      <c r="C35" s="20" t="s">
        <v>43</v>
      </c>
      <c r="D35" s="46">
        <v>847577</v>
      </c>
      <c r="E35" s="46">
        <v>12485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860062</v>
      </c>
      <c r="O35" s="47">
        <f t="shared" si="2"/>
        <v>1055.2907975460123</v>
      </c>
      <c r="P35" s="9"/>
    </row>
    <row r="36" spans="1:16" ht="15">
      <c r="A36" s="12"/>
      <c r="B36" s="25">
        <v>384</v>
      </c>
      <c r="C36" s="20" t="s">
        <v>60</v>
      </c>
      <c r="D36" s="46">
        <v>0</v>
      </c>
      <c r="E36" s="46">
        <v>50000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50000</v>
      </c>
      <c r="O36" s="47">
        <f t="shared" si="2"/>
        <v>61.34969325153374</v>
      </c>
      <c r="P36" s="9"/>
    </row>
    <row r="37" spans="1:16" ht="15.75" thickBot="1">
      <c r="A37" s="12"/>
      <c r="B37" s="25">
        <v>389.8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318997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318997</v>
      </c>
      <c r="O37" s="47">
        <f t="shared" si="2"/>
        <v>391.40736196319017</v>
      </c>
      <c r="P37" s="9"/>
    </row>
    <row r="38" spans="1:119" ht="16.5" thickBot="1">
      <c r="A38" s="14" t="s">
        <v>34</v>
      </c>
      <c r="B38" s="23"/>
      <c r="C38" s="22"/>
      <c r="D38" s="15">
        <f aca="true" t="shared" si="9" ref="D38:M38">SUM(D5,D9,D12,D19,D25,D27,D34)</f>
        <v>7679814</v>
      </c>
      <c r="E38" s="15">
        <f t="shared" si="9"/>
        <v>1517869</v>
      </c>
      <c r="F38" s="15">
        <f t="shared" si="9"/>
        <v>1062</v>
      </c>
      <c r="G38" s="15">
        <f t="shared" si="9"/>
        <v>0</v>
      </c>
      <c r="H38" s="15">
        <f t="shared" si="9"/>
        <v>0</v>
      </c>
      <c r="I38" s="15">
        <f t="shared" si="9"/>
        <v>11020488</v>
      </c>
      <c r="J38" s="15">
        <f t="shared" si="9"/>
        <v>0</v>
      </c>
      <c r="K38" s="15">
        <f t="shared" si="9"/>
        <v>695549</v>
      </c>
      <c r="L38" s="15">
        <f t="shared" si="9"/>
        <v>0</v>
      </c>
      <c r="M38" s="15">
        <f t="shared" si="9"/>
        <v>0</v>
      </c>
      <c r="N38" s="15">
        <f t="shared" si="1"/>
        <v>20914782</v>
      </c>
      <c r="O38" s="38">
        <f t="shared" si="2"/>
        <v>25662.309202453987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61</v>
      </c>
      <c r="M40" s="48"/>
      <c r="N40" s="48"/>
      <c r="O40" s="43">
        <v>815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SUM(D6:D8)</f>
        <v>4960007</v>
      </c>
      <c r="E5" s="27">
        <f t="shared" si="0"/>
        <v>1437718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9">SUM(D5:M5)</f>
        <v>6397725</v>
      </c>
      <c r="O5" s="33">
        <f aca="true" t="shared" si="2" ref="O5:O39">(N5/O$41)</f>
        <v>7830.7527539779685</v>
      </c>
      <c r="P5" s="6"/>
    </row>
    <row r="6" spans="1:16" ht="15">
      <c r="A6" s="12"/>
      <c r="B6" s="25">
        <v>311</v>
      </c>
      <c r="C6" s="20" t="s">
        <v>3</v>
      </c>
      <c r="D6" s="46">
        <v>4775643</v>
      </c>
      <c r="E6" s="46">
        <v>1437718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6213361</v>
      </c>
      <c r="O6" s="47">
        <f t="shared" si="2"/>
        <v>7605.093023255814</v>
      </c>
      <c r="P6" s="9"/>
    </row>
    <row r="7" spans="1:16" ht="15">
      <c r="A7" s="12"/>
      <c r="B7" s="25">
        <v>312.41</v>
      </c>
      <c r="C7" s="20" t="s">
        <v>12</v>
      </c>
      <c r="D7" s="46">
        <v>103721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103721</v>
      </c>
      <c r="O7" s="47">
        <f t="shared" si="2"/>
        <v>126.95348837209302</v>
      </c>
      <c r="P7" s="9"/>
    </row>
    <row r="8" spans="1:16" ht="15">
      <c r="A8" s="12"/>
      <c r="B8" s="25">
        <v>315</v>
      </c>
      <c r="C8" s="20" t="s">
        <v>13</v>
      </c>
      <c r="D8" s="46">
        <v>80643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80643</v>
      </c>
      <c r="O8" s="47">
        <f t="shared" si="2"/>
        <v>98.7062423500612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SUM(D10:D11)</f>
        <v>1153077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1153077</v>
      </c>
      <c r="O9" s="45">
        <f t="shared" si="2"/>
        <v>1411.3549571603428</v>
      </c>
      <c r="P9" s="10"/>
    </row>
    <row r="10" spans="1:16" ht="15">
      <c r="A10" s="12"/>
      <c r="B10" s="25">
        <v>323.1</v>
      </c>
      <c r="C10" s="20" t="s">
        <v>15</v>
      </c>
      <c r="D10" s="46">
        <v>206102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206102</v>
      </c>
      <c r="O10" s="47">
        <f t="shared" si="2"/>
        <v>252.26682986536107</v>
      </c>
      <c r="P10" s="9"/>
    </row>
    <row r="11" spans="1:16" ht="15">
      <c r="A11" s="12"/>
      <c r="B11" s="25">
        <v>329</v>
      </c>
      <c r="C11" s="20" t="s">
        <v>55</v>
      </c>
      <c r="D11" s="46">
        <v>946975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946975</v>
      </c>
      <c r="O11" s="47">
        <f t="shared" si="2"/>
        <v>1159.0881272949816</v>
      </c>
      <c r="P11" s="9"/>
    </row>
    <row r="12" spans="1:16" ht="15.75">
      <c r="A12" s="29" t="s">
        <v>16</v>
      </c>
      <c r="B12" s="30"/>
      <c r="C12" s="31"/>
      <c r="D12" s="32">
        <f aca="true" t="shared" si="4" ref="D12:M12">SUM(D13:D19)</f>
        <v>163784</v>
      </c>
      <c r="E12" s="32">
        <f t="shared" si="4"/>
        <v>48150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211934</v>
      </c>
      <c r="O12" s="45">
        <f t="shared" si="2"/>
        <v>259.4051407588739</v>
      </c>
      <c r="P12" s="10"/>
    </row>
    <row r="13" spans="1:16" ht="15">
      <c r="A13" s="12"/>
      <c r="B13" s="25">
        <v>331.39</v>
      </c>
      <c r="C13" s="20" t="s">
        <v>18</v>
      </c>
      <c r="D13" s="46">
        <v>78472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78472</v>
      </c>
      <c r="O13" s="47">
        <f t="shared" si="2"/>
        <v>96.04895960832313</v>
      </c>
      <c r="P13" s="9"/>
    </row>
    <row r="14" spans="1:16" ht="15">
      <c r="A14" s="12"/>
      <c r="B14" s="25">
        <v>333</v>
      </c>
      <c r="C14" s="20" t="s">
        <v>4</v>
      </c>
      <c r="D14" s="46">
        <v>5294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5294</v>
      </c>
      <c r="O14" s="47">
        <f t="shared" si="2"/>
        <v>6.479804161566707</v>
      </c>
      <c r="P14" s="9"/>
    </row>
    <row r="15" spans="1:16" ht="15">
      <c r="A15" s="12"/>
      <c r="B15" s="25">
        <v>334.2</v>
      </c>
      <c r="C15" s="20" t="s">
        <v>17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1.2239902080783354</v>
      </c>
      <c r="P15" s="9"/>
    </row>
    <row r="16" spans="1:16" ht="15">
      <c r="A16" s="12"/>
      <c r="B16" s="25">
        <v>335.12</v>
      </c>
      <c r="C16" s="20" t="s">
        <v>20</v>
      </c>
      <c r="D16" s="46">
        <v>16895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16895</v>
      </c>
      <c r="O16" s="47">
        <f t="shared" si="2"/>
        <v>20.679314565483477</v>
      </c>
      <c r="P16" s="9"/>
    </row>
    <row r="17" spans="1:16" ht="15">
      <c r="A17" s="12"/>
      <c r="B17" s="25">
        <v>335.18</v>
      </c>
      <c r="C17" s="20" t="s">
        <v>21</v>
      </c>
      <c r="D17" s="46">
        <v>54562</v>
      </c>
      <c r="E17" s="46">
        <v>48150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102712</v>
      </c>
      <c r="O17" s="47">
        <f t="shared" si="2"/>
        <v>125.71848225214198</v>
      </c>
      <c r="P17" s="9"/>
    </row>
    <row r="18" spans="1:16" ht="15">
      <c r="A18" s="12"/>
      <c r="B18" s="25">
        <v>335.21</v>
      </c>
      <c r="C18" s="20" t="s">
        <v>56</v>
      </c>
      <c r="D18" s="46">
        <v>3187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3187</v>
      </c>
      <c r="O18" s="47">
        <f t="shared" si="2"/>
        <v>3.900856793145655</v>
      </c>
      <c r="P18" s="9"/>
    </row>
    <row r="19" spans="1:16" ht="15">
      <c r="A19" s="12"/>
      <c r="B19" s="25">
        <v>335.9</v>
      </c>
      <c r="C19" s="20" t="s">
        <v>22</v>
      </c>
      <c r="D19" s="46">
        <v>4374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4374</v>
      </c>
      <c r="O19" s="47">
        <f t="shared" si="2"/>
        <v>5.353733170134639</v>
      </c>
      <c r="P19" s="9"/>
    </row>
    <row r="20" spans="1:16" ht="15.75">
      <c r="A20" s="29" t="s">
        <v>27</v>
      </c>
      <c r="B20" s="30"/>
      <c r="C20" s="31"/>
      <c r="D20" s="32">
        <f aca="true" t="shared" si="5" ref="D20:M20">SUM(D21:D25)</f>
        <v>83900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10662164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10746064</v>
      </c>
      <c r="O20" s="45">
        <f t="shared" si="2"/>
        <v>13153.077111383109</v>
      </c>
      <c r="P20" s="10"/>
    </row>
    <row r="21" spans="1:16" ht="15">
      <c r="A21" s="12"/>
      <c r="B21" s="25">
        <v>343.3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7693613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7693613</v>
      </c>
      <c r="O21" s="47">
        <f t="shared" si="2"/>
        <v>9416.906976744185</v>
      </c>
      <c r="P21" s="9"/>
    </row>
    <row r="22" spans="1:16" ht="15">
      <c r="A22" s="12"/>
      <c r="B22" s="25">
        <v>343.4</v>
      </c>
      <c r="C22" s="20" t="s">
        <v>31</v>
      </c>
      <c r="D22" s="46">
        <v>78650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78650</v>
      </c>
      <c r="O22" s="47">
        <f t="shared" si="2"/>
        <v>96.26682986536107</v>
      </c>
      <c r="P22" s="9"/>
    </row>
    <row r="23" spans="1:16" ht="15">
      <c r="A23" s="12"/>
      <c r="B23" s="25">
        <v>343.5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2672179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2672179</v>
      </c>
      <c r="O23" s="47">
        <f t="shared" si="2"/>
        <v>3270.720930232558</v>
      </c>
      <c r="P23" s="9"/>
    </row>
    <row r="24" spans="1:16" ht="15">
      <c r="A24" s="12"/>
      <c r="B24" s="25">
        <v>343.9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296372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296372</v>
      </c>
      <c r="O24" s="47">
        <f t="shared" si="2"/>
        <v>362.75642594859244</v>
      </c>
      <c r="P24" s="9"/>
    </row>
    <row r="25" spans="1:16" ht="15">
      <c r="A25" s="12"/>
      <c r="B25" s="25">
        <v>349</v>
      </c>
      <c r="C25" s="20" t="s">
        <v>1</v>
      </c>
      <c r="D25" s="46">
        <v>5250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5250</v>
      </c>
      <c r="O25" s="47">
        <f t="shared" si="2"/>
        <v>6.4259485924112605</v>
      </c>
      <c r="P25" s="9"/>
    </row>
    <row r="26" spans="1:16" ht="15.75">
      <c r="A26" s="29" t="s">
        <v>28</v>
      </c>
      <c r="B26" s="30"/>
      <c r="C26" s="31"/>
      <c r="D26" s="32">
        <f aca="true" t="shared" si="6" ref="D26:M26">SUM(D27:D27)</f>
        <v>5001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70</v>
      </c>
      <c r="M26" s="32">
        <f t="shared" si="6"/>
        <v>0</v>
      </c>
      <c r="N26" s="32">
        <f t="shared" si="1"/>
        <v>5071</v>
      </c>
      <c r="O26" s="45">
        <f t="shared" si="2"/>
        <v>6.2068543451652385</v>
      </c>
      <c r="P26" s="10"/>
    </row>
    <row r="27" spans="1:16" ht="15">
      <c r="A27" s="13"/>
      <c r="B27" s="39">
        <v>359</v>
      </c>
      <c r="C27" s="21" t="s">
        <v>36</v>
      </c>
      <c r="D27" s="46">
        <v>5001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70</v>
      </c>
      <c r="M27" s="46">
        <v>0</v>
      </c>
      <c r="N27" s="46">
        <f t="shared" si="1"/>
        <v>5071</v>
      </c>
      <c r="O27" s="47">
        <f t="shared" si="2"/>
        <v>6.2068543451652385</v>
      </c>
      <c r="P27" s="9"/>
    </row>
    <row r="28" spans="1:16" ht="15.75">
      <c r="A28" s="29" t="s">
        <v>5</v>
      </c>
      <c r="B28" s="30"/>
      <c r="C28" s="31"/>
      <c r="D28" s="32">
        <f aca="true" t="shared" si="7" ref="D28:M28">SUM(D29:D34)</f>
        <v>187341</v>
      </c>
      <c r="E28" s="32">
        <f t="shared" si="7"/>
        <v>15076</v>
      </c>
      <c r="F28" s="32">
        <f t="shared" si="7"/>
        <v>0</v>
      </c>
      <c r="G28" s="32">
        <f t="shared" si="7"/>
        <v>202876</v>
      </c>
      <c r="H28" s="32">
        <f t="shared" si="7"/>
        <v>0</v>
      </c>
      <c r="I28" s="32">
        <f t="shared" si="7"/>
        <v>107928</v>
      </c>
      <c r="J28" s="32">
        <f t="shared" si="7"/>
        <v>0</v>
      </c>
      <c r="K28" s="32">
        <f t="shared" si="7"/>
        <v>1622192</v>
      </c>
      <c r="L28" s="32">
        <f t="shared" si="7"/>
        <v>0</v>
      </c>
      <c r="M28" s="32">
        <f t="shared" si="7"/>
        <v>0</v>
      </c>
      <c r="N28" s="32">
        <f t="shared" si="1"/>
        <v>2135413</v>
      </c>
      <c r="O28" s="45">
        <f t="shared" si="2"/>
        <v>2613.7246022031823</v>
      </c>
      <c r="P28" s="10"/>
    </row>
    <row r="29" spans="1:16" ht="15">
      <c r="A29" s="12"/>
      <c r="B29" s="25">
        <v>361.1</v>
      </c>
      <c r="C29" s="20" t="s">
        <v>37</v>
      </c>
      <c r="D29" s="46">
        <v>14218</v>
      </c>
      <c r="E29" s="46">
        <v>14721</v>
      </c>
      <c r="F29" s="46">
        <v>0</v>
      </c>
      <c r="G29" s="46">
        <v>1099</v>
      </c>
      <c r="H29" s="46">
        <v>0</v>
      </c>
      <c r="I29" s="46">
        <v>55391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85429</v>
      </c>
      <c r="O29" s="47">
        <f t="shared" si="2"/>
        <v>104.56425948592411</v>
      </c>
      <c r="P29" s="9"/>
    </row>
    <row r="30" spans="1:16" ht="15">
      <c r="A30" s="12"/>
      <c r="B30" s="25">
        <v>361.3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668757</v>
      </c>
      <c r="L30" s="46">
        <v>0</v>
      </c>
      <c r="M30" s="46">
        <v>0</v>
      </c>
      <c r="N30" s="46">
        <f t="shared" si="1"/>
        <v>668757</v>
      </c>
      <c r="O30" s="47">
        <f t="shared" si="2"/>
        <v>818.5520195838433</v>
      </c>
      <c r="P30" s="9"/>
    </row>
    <row r="31" spans="1:16" ht="15">
      <c r="A31" s="12"/>
      <c r="B31" s="25">
        <v>362</v>
      </c>
      <c r="C31" s="20" t="s">
        <v>39</v>
      </c>
      <c r="D31" s="46">
        <v>40465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40465</v>
      </c>
      <c r="O31" s="47">
        <f t="shared" si="2"/>
        <v>49.52876376988984</v>
      </c>
      <c r="P31" s="9"/>
    </row>
    <row r="32" spans="1:16" ht="15">
      <c r="A32" s="12"/>
      <c r="B32" s="25">
        <v>366</v>
      </c>
      <c r="C32" s="20" t="s">
        <v>40</v>
      </c>
      <c r="D32" s="46">
        <v>12485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12485</v>
      </c>
      <c r="O32" s="47">
        <f t="shared" si="2"/>
        <v>15.281517747858016</v>
      </c>
      <c r="P32" s="9"/>
    </row>
    <row r="33" spans="1:16" ht="15">
      <c r="A33" s="12"/>
      <c r="B33" s="25">
        <v>368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953435</v>
      </c>
      <c r="L33" s="46">
        <v>0</v>
      </c>
      <c r="M33" s="46">
        <v>0</v>
      </c>
      <c r="N33" s="46">
        <f t="shared" si="1"/>
        <v>953435</v>
      </c>
      <c r="O33" s="47">
        <f t="shared" si="2"/>
        <v>1166.9951040391677</v>
      </c>
      <c r="P33" s="9"/>
    </row>
    <row r="34" spans="1:16" ht="15">
      <c r="A34" s="12"/>
      <c r="B34" s="25">
        <v>369.9</v>
      </c>
      <c r="C34" s="20" t="s">
        <v>42</v>
      </c>
      <c r="D34" s="46">
        <v>120173</v>
      </c>
      <c r="E34" s="46">
        <v>355</v>
      </c>
      <c r="F34" s="46">
        <v>0</v>
      </c>
      <c r="G34" s="46">
        <v>201777</v>
      </c>
      <c r="H34" s="46">
        <v>0</v>
      </c>
      <c r="I34" s="46">
        <v>52537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374842</v>
      </c>
      <c r="O34" s="47">
        <f t="shared" si="2"/>
        <v>458.8029375764994</v>
      </c>
      <c r="P34" s="9"/>
    </row>
    <row r="35" spans="1:16" ht="15.75">
      <c r="A35" s="29" t="s">
        <v>29</v>
      </c>
      <c r="B35" s="30"/>
      <c r="C35" s="31"/>
      <c r="D35" s="32">
        <f aca="true" t="shared" si="8" ref="D35:M35">SUM(D36:D38)</f>
        <v>311410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372909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684319</v>
      </c>
      <c r="O35" s="45">
        <f t="shared" si="2"/>
        <v>837.5997552019584</v>
      </c>
      <c r="P35" s="9"/>
    </row>
    <row r="36" spans="1:16" ht="15">
      <c r="A36" s="12"/>
      <c r="B36" s="25">
        <v>381</v>
      </c>
      <c r="C36" s="20" t="s">
        <v>43</v>
      </c>
      <c r="D36" s="46">
        <v>50000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50000</v>
      </c>
      <c r="O36" s="47">
        <f t="shared" si="2"/>
        <v>61.19951040391677</v>
      </c>
      <c r="P36" s="9"/>
    </row>
    <row r="37" spans="1:16" ht="15">
      <c r="A37" s="12"/>
      <c r="B37" s="25">
        <v>382</v>
      </c>
      <c r="C37" s="20" t="s">
        <v>52</v>
      </c>
      <c r="D37" s="46">
        <v>261410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261410</v>
      </c>
      <c r="O37" s="47">
        <f t="shared" si="2"/>
        <v>319.96328029375763</v>
      </c>
      <c r="P37" s="9"/>
    </row>
    <row r="38" spans="1:16" ht="15.75" thickBot="1">
      <c r="A38" s="12"/>
      <c r="B38" s="25">
        <v>389.8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372909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372909</v>
      </c>
      <c r="O38" s="47">
        <f t="shared" si="2"/>
        <v>456.436964504284</v>
      </c>
      <c r="P38" s="9"/>
    </row>
    <row r="39" spans="1:119" ht="16.5" thickBot="1">
      <c r="A39" s="14" t="s">
        <v>34</v>
      </c>
      <c r="B39" s="23"/>
      <c r="C39" s="22"/>
      <c r="D39" s="15">
        <f aca="true" t="shared" si="9" ref="D39:M39">SUM(D5,D9,D12,D20,D26,D28,D35)</f>
        <v>6864520</v>
      </c>
      <c r="E39" s="15">
        <f t="shared" si="9"/>
        <v>1500944</v>
      </c>
      <c r="F39" s="15">
        <f t="shared" si="9"/>
        <v>0</v>
      </c>
      <c r="G39" s="15">
        <f t="shared" si="9"/>
        <v>202876</v>
      </c>
      <c r="H39" s="15">
        <f t="shared" si="9"/>
        <v>0</v>
      </c>
      <c r="I39" s="15">
        <f t="shared" si="9"/>
        <v>11143001</v>
      </c>
      <c r="J39" s="15">
        <f t="shared" si="9"/>
        <v>0</v>
      </c>
      <c r="K39" s="15">
        <f t="shared" si="9"/>
        <v>1622192</v>
      </c>
      <c r="L39" s="15">
        <f t="shared" si="9"/>
        <v>70</v>
      </c>
      <c r="M39" s="15">
        <f t="shared" si="9"/>
        <v>0</v>
      </c>
      <c r="N39" s="15">
        <f t="shared" si="1"/>
        <v>21333603</v>
      </c>
      <c r="O39" s="38">
        <f t="shared" si="2"/>
        <v>26112.1211750306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57</v>
      </c>
      <c r="M41" s="48"/>
      <c r="N41" s="48"/>
      <c r="O41" s="43">
        <v>817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A43:O43"/>
    <mergeCell ref="L41:N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SUM(D6:D8)</f>
        <v>4834665</v>
      </c>
      <c r="E5" s="27">
        <f t="shared" si="0"/>
        <v>1452912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6287577</v>
      </c>
      <c r="O5" s="33">
        <f aca="true" t="shared" si="2" ref="O5:O39">(N5/O$41)</f>
        <v>9059.909221902017</v>
      </c>
      <c r="P5" s="6"/>
    </row>
    <row r="6" spans="1:16" ht="15">
      <c r="A6" s="12"/>
      <c r="B6" s="25">
        <v>311</v>
      </c>
      <c r="C6" s="20" t="s">
        <v>3</v>
      </c>
      <c r="D6" s="46">
        <v>4642503</v>
      </c>
      <c r="E6" s="46">
        <v>1452912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6095415</v>
      </c>
      <c r="O6" s="47">
        <f t="shared" si="2"/>
        <v>8783.018731988474</v>
      </c>
      <c r="P6" s="9"/>
    </row>
    <row r="7" spans="1:16" ht="15">
      <c r="A7" s="12"/>
      <c r="B7" s="25">
        <v>312.41</v>
      </c>
      <c r="C7" s="20" t="s">
        <v>12</v>
      </c>
      <c r="D7" s="46">
        <v>105029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105029</v>
      </c>
      <c r="O7" s="47">
        <f t="shared" si="2"/>
        <v>151.3386167146974</v>
      </c>
      <c r="P7" s="9"/>
    </row>
    <row r="8" spans="1:16" ht="15">
      <c r="A8" s="12"/>
      <c r="B8" s="25">
        <v>315</v>
      </c>
      <c r="C8" s="20" t="s">
        <v>13</v>
      </c>
      <c r="D8" s="46">
        <v>87133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87133</v>
      </c>
      <c r="O8" s="47">
        <f t="shared" si="2"/>
        <v>125.55187319884726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SUM(D10:D11)</f>
        <v>736049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736049</v>
      </c>
      <c r="O9" s="45">
        <f t="shared" si="2"/>
        <v>1060.5893371757925</v>
      </c>
      <c r="P9" s="10"/>
    </row>
    <row r="10" spans="1:16" ht="15">
      <c r="A10" s="12"/>
      <c r="B10" s="25">
        <v>322</v>
      </c>
      <c r="C10" s="20" t="s">
        <v>0</v>
      </c>
      <c r="D10" s="46">
        <v>527326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527326</v>
      </c>
      <c r="O10" s="47">
        <f t="shared" si="2"/>
        <v>759.835734870317</v>
      </c>
      <c r="P10" s="9"/>
    </row>
    <row r="11" spans="1:16" ht="15">
      <c r="A11" s="12"/>
      <c r="B11" s="25">
        <v>323.1</v>
      </c>
      <c r="C11" s="20" t="s">
        <v>15</v>
      </c>
      <c r="D11" s="46">
        <v>208723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208723</v>
      </c>
      <c r="O11" s="47">
        <f t="shared" si="2"/>
        <v>300.7536023054755</v>
      </c>
      <c r="P11" s="9"/>
    </row>
    <row r="12" spans="1:16" ht="15.75">
      <c r="A12" s="29" t="s">
        <v>16</v>
      </c>
      <c r="B12" s="30"/>
      <c r="C12" s="31"/>
      <c r="D12" s="32">
        <f aca="true" t="shared" si="4" ref="D12:M12">SUM(D13:D19)</f>
        <v>82787</v>
      </c>
      <c r="E12" s="32">
        <f t="shared" si="4"/>
        <v>57639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11646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152072</v>
      </c>
      <c r="O12" s="45">
        <f t="shared" si="2"/>
        <v>219.12391930835736</v>
      </c>
      <c r="P12" s="10"/>
    </row>
    <row r="13" spans="1:16" ht="15">
      <c r="A13" s="12"/>
      <c r="B13" s="25">
        <v>331.39</v>
      </c>
      <c r="C13" s="20" t="s">
        <v>18</v>
      </c>
      <c r="D13" s="46">
        <v>0</v>
      </c>
      <c r="E13" s="46">
        <v>7993</v>
      </c>
      <c r="F13" s="46">
        <v>0</v>
      </c>
      <c r="G13" s="46">
        <v>0</v>
      </c>
      <c r="H13" s="46">
        <v>0</v>
      </c>
      <c r="I13" s="46">
        <v>9982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5" ref="N13:N19">SUM(D13:M13)</f>
        <v>17975</v>
      </c>
      <c r="O13" s="47">
        <f t="shared" si="2"/>
        <v>25.90057636887608</v>
      </c>
      <c r="P13" s="9"/>
    </row>
    <row r="14" spans="1:16" ht="15">
      <c r="A14" s="12"/>
      <c r="B14" s="25">
        <v>333</v>
      </c>
      <c r="C14" s="20" t="s">
        <v>4</v>
      </c>
      <c r="D14" s="46">
        <v>5433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5"/>
        <v>5433</v>
      </c>
      <c r="O14" s="47">
        <f t="shared" si="2"/>
        <v>7.828530259365994</v>
      </c>
      <c r="P14" s="9"/>
    </row>
    <row r="15" spans="1:16" ht="15">
      <c r="A15" s="12"/>
      <c r="B15" s="25">
        <v>334.2</v>
      </c>
      <c r="C15" s="20" t="s">
        <v>17</v>
      </c>
      <c r="D15" s="46">
        <v>1780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1780</v>
      </c>
      <c r="O15" s="47">
        <f t="shared" si="2"/>
        <v>2.564841498559078</v>
      </c>
      <c r="P15" s="9"/>
    </row>
    <row r="16" spans="1:16" ht="15">
      <c r="A16" s="12"/>
      <c r="B16" s="25">
        <v>334.5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1664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1664</v>
      </c>
      <c r="O16" s="47">
        <f t="shared" si="2"/>
        <v>2.397694524495677</v>
      </c>
      <c r="P16" s="9"/>
    </row>
    <row r="17" spans="1:16" ht="15">
      <c r="A17" s="12"/>
      <c r="B17" s="25">
        <v>335.12</v>
      </c>
      <c r="C17" s="20" t="s">
        <v>20</v>
      </c>
      <c r="D17" s="46">
        <v>18205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18205</v>
      </c>
      <c r="O17" s="47">
        <f t="shared" si="2"/>
        <v>26.23198847262248</v>
      </c>
      <c r="P17" s="9"/>
    </row>
    <row r="18" spans="1:16" ht="15">
      <c r="A18" s="12"/>
      <c r="B18" s="25">
        <v>335.18</v>
      </c>
      <c r="C18" s="20" t="s">
        <v>21</v>
      </c>
      <c r="D18" s="46">
        <v>54984</v>
      </c>
      <c r="E18" s="46">
        <v>49646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104630</v>
      </c>
      <c r="O18" s="47">
        <f t="shared" si="2"/>
        <v>150.76368876080693</v>
      </c>
      <c r="P18" s="9"/>
    </row>
    <row r="19" spans="1:16" ht="15">
      <c r="A19" s="12"/>
      <c r="B19" s="25">
        <v>335.9</v>
      </c>
      <c r="C19" s="20" t="s">
        <v>22</v>
      </c>
      <c r="D19" s="46">
        <v>2385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2385</v>
      </c>
      <c r="O19" s="47">
        <f t="shared" si="2"/>
        <v>3.436599423631124</v>
      </c>
      <c r="P19" s="9"/>
    </row>
    <row r="20" spans="1:16" ht="15.75">
      <c r="A20" s="29" t="s">
        <v>27</v>
      </c>
      <c r="B20" s="30"/>
      <c r="C20" s="31"/>
      <c r="D20" s="32">
        <f aca="true" t="shared" si="6" ref="D20:M20">SUM(D21:D25)</f>
        <v>79575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11249370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aca="true" t="shared" si="7" ref="N20:N39">SUM(D20:M20)</f>
        <v>11328945</v>
      </c>
      <c r="O20" s="45">
        <f t="shared" si="2"/>
        <v>16324.128242074928</v>
      </c>
      <c r="P20" s="10"/>
    </row>
    <row r="21" spans="1:16" ht="15">
      <c r="A21" s="12"/>
      <c r="B21" s="25">
        <v>343.3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7974793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7974793</v>
      </c>
      <c r="O21" s="47">
        <f t="shared" si="2"/>
        <v>11491.056195965419</v>
      </c>
      <c r="P21" s="9"/>
    </row>
    <row r="22" spans="1:16" ht="15">
      <c r="A22" s="12"/>
      <c r="B22" s="25">
        <v>343.4</v>
      </c>
      <c r="C22" s="20" t="s">
        <v>31</v>
      </c>
      <c r="D22" s="46">
        <v>74825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74825</v>
      </c>
      <c r="O22" s="47">
        <f t="shared" si="2"/>
        <v>107.81700288184437</v>
      </c>
      <c r="P22" s="9"/>
    </row>
    <row r="23" spans="1:16" ht="15">
      <c r="A23" s="12"/>
      <c r="B23" s="25">
        <v>343.5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2692398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2692398</v>
      </c>
      <c r="O23" s="47">
        <f t="shared" si="2"/>
        <v>3879.536023054755</v>
      </c>
      <c r="P23" s="9"/>
    </row>
    <row r="24" spans="1:16" ht="15">
      <c r="A24" s="12"/>
      <c r="B24" s="25">
        <v>343.9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582179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582179</v>
      </c>
      <c r="O24" s="47">
        <f t="shared" si="2"/>
        <v>838.8746397694524</v>
      </c>
      <c r="P24" s="9"/>
    </row>
    <row r="25" spans="1:16" ht="15">
      <c r="A25" s="12"/>
      <c r="B25" s="25">
        <v>349</v>
      </c>
      <c r="C25" s="20" t="s">
        <v>1</v>
      </c>
      <c r="D25" s="46">
        <v>4750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4750</v>
      </c>
      <c r="O25" s="47">
        <f t="shared" si="2"/>
        <v>6.844380403458214</v>
      </c>
      <c r="P25" s="9"/>
    </row>
    <row r="26" spans="1:16" ht="15.75">
      <c r="A26" s="29" t="s">
        <v>28</v>
      </c>
      <c r="B26" s="30"/>
      <c r="C26" s="31"/>
      <c r="D26" s="32">
        <f aca="true" t="shared" si="8" ref="D26:M26">SUM(D27:D27)</f>
        <v>4606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4271</v>
      </c>
      <c r="M26" s="32">
        <f t="shared" si="8"/>
        <v>0</v>
      </c>
      <c r="N26" s="32">
        <f t="shared" si="7"/>
        <v>8877</v>
      </c>
      <c r="O26" s="45">
        <f t="shared" si="2"/>
        <v>12.791066282420749</v>
      </c>
      <c r="P26" s="10"/>
    </row>
    <row r="27" spans="1:16" ht="15">
      <c r="A27" s="13"/>
      <c r="B27" s="39">
        <v>359</v>
      </c>
      <c r="C27" s="21" t="s">
        <v>36</v>
      </c>
      <c r="D27" s="46">
        <v>4606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4271</v>
      </c>
      <c r="M27" s="46">
        <v>0</v>
      </c>
      <c r="N27" s="46">
        <f t="shared" si="7"/>
        <v>8877</v>
      </c>
      <c r="O27" s="47">
        <f t="shared" si="2"/>
        <v>12.791066282420749</v>
      </c>
      <c r="P27" s="9"/>
    </row>
    <row r="28" spans="1:16" ht="15.75">
      <c r="A28" s="29" t="s">
        <v>5</v>
      </c>
      <c r="B28" s="30"/>
      <c r="C28" s="31"/>
      <c r="D28" s="32">
        <f aca="true" t="shared" si="9" ref="D28:M28">SUM(D29:D34)</f>
        <v>134349</v>
      </c>
      <c r="E28" s="32">
        <f t="shared" si="9"/>
        <v>56238</v>
      </c>
      <c r="F28" s="32">
        <f t="shared" si="9"/>
        <v>0</v>
      </c>
      <c r="G28" s="32">
        <f t="shared" si="9"/>
        <v>96552</v>
      </c>
      <c r="H28" s="32">
        <f t="shared" si="9"/>
        <v>0</v>
      </c>
      <c r="I28" s="32">
        <f t="shared" si="9"/>
        <v>163405</v>
      </c>
      <c r="J28" s="32">
        <f t="shared" si="9"/>
        <v>0</v>
      </c>
      <c r="K28" s="32">
        <f t="shared" si="9"/>
        <v>514978</v>
      </c>
      <c r="L28" s="32">
        <f t="shared" si="9"/>
        <v>0</v>
      </c>
      <c r="M28" s="32">
        <f t="shared" si="9"/>
        <v>0</v>
      </c>
      <c r="N28" s="32">
        <f t="shared" si="7"/>
        <v>965522</v>
      </c>
      <c r="O28" s="45">
        <f t="shared" si="2"/>
        <v>1391.2420749279538</v>
      </c>
      <c r="P28" s="10"/>
    </row>
    <row r="29" spans="1:16" ht="15">
      <c r="A29" s="12"/>
      <c r="B29" s="25">
        <v>361.1</v>
      </c>
      <c r="C29" s="20" t="s">
        <v>37</v>
      </c>
      <c r="D29" s="46">
        <v>36967</v>
      </c>
      <c r="E29" s="46">
        <v>11591</v>
      </c>
      <c r="F29" s="46">
        <v>0</v>
      </c>
      <c r="G29" s="46">
        <v>22340</v>
      </c>
      <c r="H29" s="46">
        <v>0</v>
      </c>
      <c r="I29" s="46">
        <v>133610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204508</v>
      </c>
      <c r="O29" s="47">
        <f t="shared" si="2"/>
        <v>294.68011527377524</v>
      </c>
      <c r="P29" s="9"/>
    </row>
    <row r="30" spans="1:16" ht="15">
      <c r="A30" s="12"/>
      <c r="B30" s="25">
        <v>361.3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-413981</v>
      </c>
      <c r="L30" s="46">
        <v>0</v>
      </c>
      <c r="M30" s="46">
        <v>0</v>
      </c>
      <c r="N30" s="46">
        <f t="shared" si="7"/>
        <v>-413981</v>
      </c>
      <c r="O30" s="47">
        <f t="shared" si="2"/>
        <v>-596.514409221902</v>
      </c>
      <c r="P30" s="9"/>
    </row>
    <row r="31" spans="1:16" ht="15">
      <c r="A31" s="12"/>
      <c r="B31" s="25">
        <v>362</v>
      </c>
      <c r="C31" s="20" t="s">
        <v>39</v>
      </c>
      <c r="D31" s="46">
        <v>39739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39739</v>
      </c>
      <c r="O31" s="47">
        <f t="shared" si="2"/>
        <v>57.26080691642651</v>
      </c>
      <c r="P31" s="9"/>
    </row>
    <row r="32" spans="1:16" ht="15">
      <c r="A32" s="12"/>
      <c r="B32" s="25">
        <v>366</v>
      </c>
      <c r="C32" s="20" t="s">
        <v>40</v>
      </c>
      <c r="D32" s="46">
        <v>228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228</v>
      </c>
      <c r="O32" s="47">
        <f t="shared" si="2"/>
        <v>0.3285302593659942</v>
      </c>
      <c r="P32" s="9"/>
    </row>
    <row r="33" spans="1:16" ht="15">
      <c r="A33" s="12"/>
      <c r="B33" s="25">
        <v>368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928959</v>
      </c>
      <c r="L33" s="46">
        <v>0</v>
      </c>
      <c r="M33" s="46">
        <v>0</v>
      </c>
      <c r="N33" s="46">
        <f t="shared" si="7"/>
        <v>928959</v>
      </c>
      <c r="O33" s="47">
        <f t="shared" si="2"/>
        <v>1338.5576368876082</v>
      </c>
      <c r="P33" s="9"/>
    </row>
    <row r="34" spans="1:16" ht="15">
      <c r="A34" s="12"/>
      <c r="B34" s="25">
        <v>369.9</v>
      </c>
      <c r="C34" s="20" t="s">
        <v>42</v>
      </c>
      <c r="D34" s="46">
        <v>57415</v>
      </c>
      <c r="E34" s="46">
        <v>44647</v>
      </c>
      <c r="F34" s="46">
        <v>0</v>
      </c>
      <c r="G34" s="46">
        <v>74212</v>
      </c>
      <c r="H34" s="46">
        <v>0</v>
      </c>
      <c r="I34" s="46">
        <v>29795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206069</v>
      </c>
      <c r="O34" s="47">
        <f t="shared" si="2"/>
        <v>296.92939481268013</v>
      </c>
      <c r="P34" s="9"/>
    </row>
    <row r="35" spans="1:16" ht="15.75">
      <c r="A35" s="29" t="s">
        <v>29</v>
      </c>
      <c r="B35" s="30"/>
      <c r="C35" s="31"/>
      <c r="D35" s="32">
        <f aca="true" t="shared" si="10" ref="D35:M35">SUM(D36:D38)</f>
        <v>289690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1245760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7"/>
        <v>1535450</v>
      </c>
      <c r="O35" s="45">
        <f t="shared" si="2"/>
        <v>2212.463976945245</v>
      </c>
      <c r="P35" s="9"/>
    </row>
    <row r="36" spans="1:16" ht="15">
      <c r="A36" s="12"/>
      <c r="B36" s="25">
        <v>381</v>
      </c>
      <c r="C36" s="20" t="s">
        <v>43</v>
      </c>
      <c r="D36" s="46">
        <v>25000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25000</v>
      </c>
      <c r="O36" s="47">
        <f t="shared" si="2"/>
        <v>36.023054755043226</v>
      </c>
      <c r="P36" s="9"/>
    </row>
    <row r="37" spans="1:16" ht="15">
      <c r="A37" s="12"/>
      <c r="B37" s="25">
        <v>382</v>
      </c>
      <c r="C37" s="20" t="s">
        <v>52</v>
      </c>
      <c r="D37" s="46">
        <v>264690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264690</v>
      </c>
      <c r="O37" s="47">
        <f t="shared" si="2"/>
        <v>381.3976945244957</v>
      </c>
      <c r="P37" s="9"/>
    </row>
    <row r="38" spans="1:16" ht="15.75" thickBot="1">
      <c r="A38" s="12"/>
      <c r="B38" s="25">
        <v>389.8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1245760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1245760</v>
      </c>
      <c r="O38" s="47">
        <f t="shared" si="2"/>
        <v>1795.0432276657061</v>
      </c>
      <c r="P38" s="9"/>
    </row>
    <row r="39" spans="1:119" ht="16.5" thickBot="1">
      <c r="A39" s="14" t="s">
        <v>34</v>
      </c>
      <c r="B39" s="23"/>
      <c r="C39" s="22"/>
      <c r="D39" s="15">
        <f aca="true" t="shared" si="11" ref="D39:M39">SUM(D5,D9,D12,D20,D26,D28,D35)</f>
        <v>6161721</v>
      </c>
      <c r="E39" s="15">
        <f t="shared" si="11"/>
        <v>1566789</v>
      </c>
      <c r="F39" s="15">
        <f t="shared" si="11"/>
        <v>0</v>
      </c>
      <c r="G39" s="15">
        <f t="shared" si="11"/>
        <v>96552</v>
      </c>
      <c r="H39" s="15">
        <f t="shared" si="11"/>
        <v>0</v>
      </c>
      <c r="I39" s="15">
        <f t="shared" si="11"/>
        <v>12670181</v>
      </c>
      <c r="J39" s="15">
        <f t="shared" si="11"/>
        <v>0</v>
      </c>
      <c r="K39" s="15">
        <f t="shared" si="11"/>
        <v>514978</v>
      </c>
      <c r="L39" s="15">
        <f t="shared" si="11"/>
        <v>4271</v>
      </c>
      <c r="M39" s="15">
        <f t="shared" si="11"/>
        <v>0</v>
      </c>
      <c r="N39" s="15">
        <f t="shared" si="7"/>
        <v>21014492</v>
      </c>
      <c r="O39" s="38">
        <f t="shared" si="2"/>
        <v>30280.247838616713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51</v>
      </c>
      <c r="M41" s="48"/>
      <c r="N41" s="48"/>
      <c r="O41" s="43">
        <v>694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SUM(D6:D8)</f>
        <v>4536075</v>
      </c>
      <c r="E5" s="27">
        <f t="shared" si="0"/>
        <v>1451214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5987289</v>
      </c>
      <c r="O5" s="33">
        <f aca="true" t="shared" si="2" ref="O5:O42">(N5/O$44)</f>
        <v>8870.057777777778</v>
      </c>
      <c r="P5" s="6"/>
    </row>
    <row r="6" spans="1:16" ht="15">
      <c r="A6" s="12"/>
      <c r="B6" s="25">
        <v>311</v>
      </c>
      <c r="C6" s="20" t="s">
        <v>3</v>
      </c>
      <c r="D6" s="46">
        <v>4361250</v>
      </c>
      <c r="E6" s="46">
        <v>1451214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5812464</v>
      </c>
      <c r="O6" s="47">
        <f t="shared" si="2"/>
        <v>8611.057777777778</v>
      </c>
      <c r="P6" s="9"/>
    </row>
    <row r="7" spans="1:16" ht="15">
      <c r="A7" s="12"/>
      <c r="B7" s="25">
        <v>312.41</v>
      </c>
      <c r="C7" s="20" t="s">
        <v>12</v>
      </c>
      <c r="D7" s="46">
        <v>105977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105977</v>
      </c>
      <c r="O7" s="47">
        <f t="shared" si="2"/>
        <v>157.00296296296295</v>
      </c>
      <c r="P7" s="9"/>
    </row>
    <row r="8" spans="1:16" ht="15">
      <c r="A8" s="12"/>
      <c r="B8" s="25">
        <v>315</v>
      </c>
      <c r="C8" s="20" t="s">
        <v>13</v>
      </c>
      <c r="D8" s="46">
        <v>68848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68848</v>
      </c>
      <c r="O8" s="47">
        <f t="shared" si="2"/>
        <v>101.99703703703703</v>
      </c>
      <c r="P8" s="9"/>
    </row>
    <row r="9" spans="1:16" ht="15.75">
      <c r="A9" s="29" t="s">
        <v>69</v>
      </c>
      <c r="B9" s="30"/>
      <c r="C9" s="31"/>
      <c r="D9" s="32">
        <f aca="true" t="shared" si="3" ref="D9:M9">SUM(D10:D11)</f>
        <v>1467772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1467772</v>
      </c>
      <c r="O9" s="45">
        <f t="shared" si="2"/>
        <v>2174.477037037037</v>
      </c>
      <c r="P9" s="10"/>
    </row>
    <row r="10" spans="1:16" ht="15">
      <c r="A10" s="12"/>
      <c r="B10" s="25">
        <v>323.1</v>
      </c>
      <c r="C10" s="20" t="s">
        <v>15</v>
      </c>
      <c r="D10" s="46">
        <v>177390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177390</v>
      </c>
      <c r="O10" s="47">
        <f t="shared" si="2"/>
        <v>262.8</v>
      </c>
      <c r="P10" s="9"/>
    </row>
    <row r="11" spans="1:16" ht="15">
      <c r="A11" s="12"/>
      <c r="B11" s="25">
        <v>329</v>
      </c>
      <c r="C11" s="20" t="s">
        <v>70</v>
      </c>
      <c r="D11" s="46">
        <v>1290382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1290382</v>
      </c>
      <c r="O11" s="47">
        <f t="shared" si="2"/>
        <v>1911.677037037037</v>
      </c>
      <c r="P11" s="9"/>
    </row>
    <row r="12" spans="1:16" ht="15.75">
      <c r="A12" s="29" t="s">
        <v>16</v>
      </c>
      <c r="B12" s="30"/>
      <c r="C12" s="31"/>
      <c r="D12" s="32">
        <f aca="true" t="shared" si="4" ref="D12:M12">SUM(D13:D20)</f>
        <v>146532</v>
      </c>
      <c r="E12" s="32">
        <f t="shared" si="4"/>
        <v>811620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958152</v>
      </c>
      <c r="O12" s="45">
        <f t="shared" si="2"/>
        <v>1419.4844444444445</v>
      </c>
      <c r="P12" s="10"/>
    </row>
    <row r="13" spans="1:16" ht="15">
      <c r="A13" s="12"/>
      <c r="B13" s="25">
        <v>331.39</v>
      </c>
      <c r="C13" s="20" t="s">
        <v>18</v>
      </c>
      <c r="D13" s="46">
        <v>30872</v>
      </c>
      <c r="E13" s="46">
        <v>77489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5" ref="N13:N20">SUM(D13:M13)</f>
        <v>108361</v>
      </c>
      <c r="O13" s="47">
        <f t="shared" si="2"/>
        <v>160.5348148148148</v>
      </c>
      <c r="P13" s="9"/>
    </row>
    <row r="14" spans="1:16" ht="15">
      <c r="A14" s="12"/>
      <c r="B14" s="25">
        <v>333</v>
      </c>
      <c r="C14" s="20" t="s">
        <v>4</v>
      </c>
      <c r="D14" s="46">
        <v>6726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5"/>
        <v>6726</v>
      </c>
      <c r="O14" s="47">
        <f t="shared" si="2"/>
        <v>9.964444444444444</v>
      </c>
      <c r="P14" s="9"/>
    </row>
    <row r="15" spans="1:16" ht="15">
      <c r="A15" s="12"/>
      <c r="B15" s="25">
        <v>334.2</v>
      </c>
      <c r="C15" s="20" t="s">
        <v>17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1000</v>
      </c>
      <c r="O15" s="47">
        <f t="shared" si="2"/>
        <v>1.4814814814814814</v>
      </c>
      <c r="P15" s="9"/>
    </row>
    <row r="16" spans="1:16" ht="15">
      <c r="A16" s="12"/>
      <c r="B16" s="25">
        <v>334.39</v>
      </c>
      <c r="C16" s="20" t="s">
        <v>71</v>
      </c>
      <c r="D16" s="46">
        <v>0</v>
      </c>
      <c r="E16" s="46">
        <v>679437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679437</v>
      </c>
      <c r="O16" s="47">
        <f t="shared" si="2"/>
        <v>1006.5733333333334</v>
      </c>
      <c r="P16" s="9"/>
    </row>
    <row r="17" spans="1:16" ht="15">
      <c r="A17" s="12"/>
      <c r="B17" s="25">
        <v>334.5</v>
      </c>
      <c r="C17" s="20" t="s">
        <v>19</v>
      </c>
      <c r="D17" s="46">
        <v>27030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27030</v>
      </c>
      <c r="O17" s="47">
        <f t="shared" si="2"/>
        <v>40.044444444444444</v>
      </c>
      <c r="P17" s="9"/>
    </row>
    <row r="18" spans="1:16" ht="15">
      <c r="A18" s="12"/>
      <c r="B18" s="25">
        <v>335.12</v>
      </c>
      <c r="C18" s="20" t="s">
        <v>20</v>
      </c>
      <c r="D18" s="46">
        <v>18904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18904</v>
      </c>
      <c r="O18" s="47">
        <f t="shared" si="2"/>
        <v>28.005925925925926</v>
      </c>
      <c r="P18" s="9"/>
    </row>
    <row r="19" spans="1:16" ht="15">
      <c r="A19" s="12"/>
      <c r="B19" s="25">
        <v>335.18</v>
      </c>
      <c r="C19" s="20" t="s">
        <v>21</v>
      </c>
      <c r="D19" s="46">
        <v>59076</v>
      </c>
      <c r="E19" s="46">
        <v>54694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113770</v>
      </c>
      <c r="O19" s="47">
        <f t="shared" si="2"/>
        <v>168.54814814814816</v>
      </c>
      <c r="P19" s="9"/>
    </row>
    <row r="20" spans="1:16" ht="15">
      <c r="A20" s="12"/>
      <c r="B20" s="25">
        <v>335.9</v>
      </c>
      <c r="C20" s="20" t="s">
        <v>22</v>
      </c>
      <c r="D20" s="46">
        <v>2924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2924</v>
      </c>
      <c r="O20" s="47">
        <f t="shared" si="2"/>
        <v>4.331851851851852</v>
      </c>
      <c r="P20" s="9"/>
    </row>
    <row r="21" spans="1:16" ht="15.75">
      <c r="A21" s="29" t="s">
        <v>27</v>
      </c>
      <c r="B21" s="30"/>
      <c r="C21" s="31"/>
      <c r="D21" s="32">
        <f aca="true" t="shared" si="6" ref="D21:M21">SUM(D22:D26)</f>
        <v>60275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10104104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>SUM(D21:M21)</f>
        <v>10164379</v>
      </c>
      <c r="O21" s="45">
        <f t="shared" si="2"/>
        <v>15058.339259259259</v>
      </c>
      <c r="P21" s="10"/>
    </row>
    <row r="22" spans="1:16" ht="15">
      <c r="A22" s="12"/>
      <c r="B22" s="25">
        <v>342.9</v>
      </c>
      <c r="C22" s="20" t="s">
        <v>72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570605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7" ref="N22:N27">SUM(D22:M22)</f>
        <v>570605</v>
      </c>
      <c r="O22" s="47">
        <f t="shared" si="2"/>
        <v>845.3407407407408</v>
      </c>
      <c r="P22" s="9"/>
    </row>
    <row r="23" spans="1:16" ht="15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6989597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6989597</v>
      </c>
      <c r="O23" s="47">
        <f t="shared" si="2"/>
        <v>10354.958518518519</v>
      </c>
      <c r="P23" s="9"/>
    </row>
    <row r="24" spans="1:16" ht="15">
      <c r="A24" s="12"/>
      <c r="B24" s="25">
        <v>343.4</v>
      </c>
      <c r="C24" s="20" t="s">
        <v>31</v>
      </c>
      <c r="D24" s="46">
        <v>51875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51875</v>
      </c>
      <c r="O24" s="47">
        <f t="shared" si="2"/>
        <v>76.85185185185185</v>
      </c>
      <c r="P24" s="9"/>
    </row>
    <row r="25" spans="1:16" ht="15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2543902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2543902</v>
      </c>
      <c r="O25" s="47">
        <f t="shared" si="2"/>
        <v>3768.743703703704</v>
      </c>
      <c r="P25" s="9"/>
    </row>
    <row r="26" spans="1:16" ht="15">
      <c r="A26" s="12"/>
      <c r="B26" s="25">
        <v>349</v>
      </c>
      <c r="C26" s="20" t="s">
        <v>1</v>
      </c>
      <c r="D26" s="46">
        <v>8400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8400</v>
      </c>
      <c r="O26" s="47">
        <f t="shared" si="2"/>
        <v>12.444444444444445</v>
      </c>
      <c r="P26" s="9"/>
    </row>
    <row r="27" spans="1:16" ht="15.75">
      <c r="A27" s="29" t="s">
        <v>28</v>
      </c>
      <c r="B27" s="30"/>
      <c r="C27" s="31"/>
      <c r="D27" s="32">
        <f aca="true" t="shared" si="8" ref="D27:M27">SUM(D28:D28)</f>
        <v>3129</v>
      </c>
      <c r="E27" s="32">
        <f t="shared" si="8"/>
        <v>4383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7"/>
        <v>7512</v>
      </c>
      <c r="O27" s="45">
        <f t="shared" si="2"/>
        <v>11.12888888888889</v>
      </c>
      <c r="P27" s="10"/>
    </row>
    <row r="28" spans="1:16" ht="15">
      <c r="A28" s="13"/>
      <c r="B28" s="39">
        <v>359</v>
      </c>
      <c r="C28" s="21" t="s">
        <v>36</v>
      </c>
      <c r="D28" s="46">
        <v>3129</v>
      </c>
      <c r="E28" s="46">
        <v>4383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7512</v>
      </c>
      <c r="O28" s="47">
        <f t="shared" si="2"/>
        <v>11.12888888888889</v>
      </c>
      <c r="P28" s="9"/>
    </row>
    <row r="29" spans="1:16" ht="15.75">
      <c r="A29" s="29" t="s">
        <v>5</v>
      </c>
      <c r="B29" s="30"/>
      <c r="C29" s="31"/>
      <c r="D29" s="32">
        <f aca="true" t="shared" si="9" ref="D29:M29">SUM(D30:D36)</f>
        <v>265538</v>
      </c>
      <c r="E29" s="32">
        <f t="shared" si="9"/>
        <v>106900</v>
      </c>
      <c r="F29" s="32">
        <f t="shared" si="9"/>
        <v>0</v>
      </c>
      <c r="G29" s="32">
        <f t="shared" si="9"/>
        <v>34160</v>
      </c>
      <c r="H29" s="32">
        <f t="shared" si="9"/>
        <v>0</v>
      </c>
      <c r="I29" s="32">
        <f t="shared" si="9"/>
        <v>470651</v>
      </c>
      <c r="J29" s="32">
        <f t="shared" si="9"/>
        <v>0</v>
      </c>
      <c r="K29" s="32">
        <f t="shared" si="9"/>
        <v>-1622049</v>
      </c>
      <c r="L29" s="32">
        <f t="shared" si="9"/>
        <v>2357</v>
      </c>
      <c r="M29" s="32">
        <f t="shared" si="9"/>
        <v>0</v>
      </c>
      <c r="N29" s="32">
        <f>SUM(D29:M29)</f>
        <v>-742443</v>
      </c>
      <c r="O29" s="45">
        <f t="shared" si="2"/>
        <v>-1099.9155555555556</v>
      </c>
      <c r="P29" s="10"/>
    </row>
    <row r="30" spans="1:16" ht="15">
      <c r="A30" s="12"/>
      <c r="B30" s="25">
        <v>361.1</v>
      </c>
      <c r="C30" s="20" t="s">
        <v>37</v>
      </c>
      <c r="D30" s="46">
        <v>174061</v>
      </c>
      <c r="E30" s="46">
        <v>105530</v>
      </c>
      <c r="F30" s="46">
        <v>0</v>
      </c>
      <c r="G30" s="46">
        <v>34160</v>
      </c>
      <c r="H30" s="46">
        <v>0</v>
      </c>
      <c r="I30" s="46">
        <v>354419</v>
      </c>
      <c r="J30" s="46">
        <v>0</v>
      </c>
      <c r="K30" s="46">
        <v>0</v>
      </c>
      <c r="L30" s="46">
        <v>2357</v>
      </c>
      <c r="M30" s="46">
        <v>0</v>
      </c>
      <c r="N30" s="46">
        <f>SUM(D30:M30)</f>
        <v>670527</v>
      </c>
      <c r="O30" s="47">
        <f t="shared" si="2"/>
        <v>993.3733333333333</v>
      </c>
      <c r="P30" s="9"/>
    </row>
    <row r="31" spans="1:16" ht="15">
      <c r="A31" s="12"/>
      <c r="B31" s="25">
        <v>361.3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-1982370</v>
      </c>
      <c r="L31" s="46">
        <v>0</v>
      </c>
      <c r="M31" s="46">
        <v>0</v>
      </c>
      <c r="N31" s="46">
        <f aca="true" t="shared" si="10" ref="N31:N36">SUM(D31:M31)</f>
        <v>-1982370</v>
      </c>
      <c r="O31" s="47">
        <f t="shared" si="2"/>
        <v>-2936.8444444444444</v>
      </c>
      <c r="P31" s="9"/>
    </row>
    <row r="32" spans="1:16" ht="15">
      <c r="A32" s="12"/>
      <c r="B32" s="25">
        <v>362</v>
      </c>
      <c r="C32" s="20" t="s">
        <v>39</v>
      </c>
      <c r="D32" s="46">
        <v>30325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30325</v>
      </c>
      <c r="O32" s="47">
        <f t="shared" si="2"/>
        <v>44.925925925925924</v>
      </c>
      <c r="P32" s="9"/>
    </row>
    <row r="33" spans="1:16" ht="15">
      <c r="A33" s="12"/>
      <c r="B33" s="25">
        <v>366</v>
      </c>
      <c r="C33" s="20" t="s">
        <v>40</v>
      </c>
      <c r="D33" s="46">
        <v>17900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17900</v>
      </c>
      <c r="O33" s="47">
        <f t="shared" si="2"/>
        <v>26.51851851851852</v>
      </c>
      <c r="P33" s="9"/>
    </row>
    <row r="34" spans="1:16" ht="15">
      <c r="A34" s="12"/>
      <c r="B34" s="25">
        <v>368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360321</v>
      </c>
      <c r="L34" s="46">
        <v>0</v>
      </c>
      <c r="M34" s="46">
        <v>0</v>
      </c>
      <c r="N34" s="46">
        <f t="shared" si="10"/>
        <v>360321</v>
      </c>
      <c r="O34" s="47">
        <f t="shared" si="2"/>
        <v>533.8088888888889</v>
      </c>
      <c r="P34" s="9"/>
    </row>
    <row r="35" spans="1:16" ht="15">
      <c r="A35" s="12"/>
      <c r="B35" s="25">
        <v>369.3</v>
      </c>
      <c r="C35" s="20" t="s">
        <v>73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4902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4902</v>
      </c>
      <c r="O35" s="47">
        <f t="shared" si="2"/>
        <v>7.262222222222222</v>
      </c>
      <c r="P35" s="9"/>
    </row>
    <row r="36" spans="1:16" ht="15">
      <c r="A36" s="12"/>
      <c r="B36" s="25">
        <v>369.9</v>
      </c>
      <c r="C36" s="20" t="s">
        <v>42</v>
      </c>
      <c r="D36" s="46">
        <v>43252</v>
      </c>
      <c r="E36" s="46">
        <v>1370</v>
      </c>
      <c r="F36" s="46">
        <v>0</v>
      </c>
      <c r="G36" s="46">
        <v>0</v>
      </c>
      <c r="H36" s="46">
        <v>0</v>
      </c>
      <c r="I36" s="46">
        <v>111330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155952</v>
      </c>
      <c r="O36" s="47">
        <f t="shared" si="2"/>
        <v>231.04</v>
      </c>
      <c r="P36" s="9"/>
    </row>
    <row r="37" spans="1:16" ht="15.75">
      <c r="A37" s="29" t="s">
        <v>29</v>
      </c>
      <c r="B37" s="30"/>
      <c r="C37" s="31"/>
      <c r="D37" s="32">
        <f aca="true" t="shared" si="11" ref="D37:M37">SUM(D38:D41)</f>
        <v>231684</v>
      </c>
      <c r="E37" s="32">
        <f t="shared" si="11"/>
        <v>0</v>
      </c>
      <c r="F37" s="32">
        <f t="shared" si="11"/>
        <v>0</v>
      </c>
      <c r="G37" s="32">
        <f t="shared" si="11"/>
        <v>11000000</v>
      </c>
      <c r="H37" s="32">
        <f t="shared" si="11"/>
        <v>0</v>
      </c>
      <c r="I37" s="32">
        <f t="shared" si="11"/>
        <v>979975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aca="true" t="shared" si="12" ref="N37:N42">SUM(D37:M37)</f>
        <v>12211659</v>
      </c>
      <c r="O37" s="45">
        <f t="shared" si="2"/>
        <v>18091.346666666668</v>
      </c>
      <c r="P37" s="9"/>
    </row>
    <row r="38" spans="1:16" ht="15">
      <c r="A38" s="12"/>
      <c r="B38" s="25">
        <v>381</v>
      </c>
      <c r="C38" s="20" t="s">
        <v>43</v>
      </c>
      <c r="D38" s="46">
        <v>25000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2"/>
        <v>25000</v>
      </c>
      <c r="O38" s="47">
        <f t="shared" si="2"/>
        <v>37.03703703703704</v>
      </c>
      <c r="P38" s="9"/>
    </row>
    <row r="39" spans="1:16" ht="15">
      <c r="A39" s="12"/>
      <c r="B39" s="25">
        <v>382</v>
      </c>
      <c r="C39" s="20" t="s">
        <v>52</v>
      </c>
      <c r="D39" s="46">
        <v>206684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206684</v>
      </c>
      <c r="O39" s="47">
        <f t="shared" si="2"/>
        <v>306.19851851851854</v>
      </c>
      <c r="P39" s="9"/>
    </row>
    <row r="40" spans="1:16" ht="15">
      <c r="A40" s="12"/>
      <c r="B40" s="25">
        <v>384</v>
      </c>
      <c r="C40" s="20" t="s">
        <v>60</v>
      </c>
      <c r="D40" s="46">
        <v>0</v>
      </c>
      <c r="E40" s="46">
        <v>0</v>
      </c>
      <c r="F40" s="46">
        <v>0</v>
      </c>
      <c r="G40" s="46">
        <v>11000000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11000000</v>
      </c>
      <c r="O40" s="47">
        <f t="shared" si="2"/>
        <v>16296.296296296296</v>
      </c>
      <c r="P40" s="9"/>
    </row>
    <row r="41" spans="1:16" ht="15.75" thickBot="1">
      <c r="A41" s="12"/>
      <c r="B41" s="25">
        <v>389.8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979975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979975</v>
      </c>
      <c r="O41" s="47">
        <f t="shared" si="2"/>
        <v>1451.8148148148148</v>
      </c>
      <c r="P41" s="9"/>
    </row>
    <row r="42" spans="1:119" ht="16.5" thickBot="1">
      <c r="A42" s="14" t="s">
        <v>34</v>
      </c>
      <c r="B42" s="23"/>
      <c r="C42" s="22"/>
      <c r="D42" s="15">
        <f aca="true" t="shared" si="13" ref="D42:M42">SUM(D5,D9,D12,D21,D27,D29,D37)</f>
        <v>6711005</v>
      </c>
      <c r="E42" s="15">
        <f t="shared" si="13"/>
        <v>2374117</v>
      </c>
      <c r="F42" s="15">
        <f t="shared" si="13"/>
        <v>0</v>
      </c>
      <c r="G42" s="15">
        <f t="shared" si="13"/>
        <v>11034160</v>
      </c>
      <c r="H42" s="15">
        <f t="shared" si="13"/>
        <v>0</v>
      </c>
      <c r="I42" s="15">
        <f t="shared" si="13"/>
        <v>11554730</v>
      </c>
      <c r="J42" s="15">
        <f t="shared" si="13"/>
        <v>0</v>
      </c>
      <c r="K42" s="15">
        <f t="shared" si="13"/>
        <v>-1622049</v>
      </c>
      <c r="L42" s="15">
        <f t="shared" si="13"/>
        <v>2357</v>
      </c>
      <c r="M42" s="15">
        <f t="shared" si="13"/>
        <v>0</v>
      </c>
      <c r="N42" s="15">
        <f t="shared" si="12"/>
        <v>30054320</v>
      </c>
      <c r="O42" s="38">
        <f t="shared" si="2"/>
        <v>44524.91851851852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74</v>
      </c>
      <c r="M44" s="48"/>
      <c r="N44" s="48"/>
      <c r="O44" s="43">
        <v>675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58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SUM(D6:D8)</f>
        <v>6480298</v>
      </c>
      <c r="E5" s="27">
        <f t="shared" si="0"/>
        <v>2803470</v>
      </c>
      <c r="F5" s="27">
        <f t="shared" si="0"/>
        <v>803460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10087228</v>
      </c>
      <c r="O5" s="33">
        <f aca="true" t="shared" si="2" ref="O5:O38">(N5/O$40)</f>
        <v>11909.360094451004</v>
      </c>
      <c r="P5" s="6"/>
    </row>
    <row r="6" spans="1:16" ht="15">
      <c r="A6" s="12"/>
      <c r="B6" s="25">
        <v>311</v>
      </c>
      <c r="C6" s="20" t="s">
        <v>3</v>
      </c>
      <c r="D6" s="46">
        <v>6192425</v>
      </c>
      <c r="E6" s="46">
        <v>2803470</v>
      </c>
      <c r="F6" s="46">
        <v>803460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9799355</v>
      </c>
      <c r="O6" s="47">
        <f t="shared" si="2"/>
        <v>11569.48642266824</v>
      </c>
      <c r="P6" s="9"/>
    </row>
    <row r="7" spans="1:16" ht="15">
      <c r="A7" s="12"/>
      <c r="B7" s="25">
        <v>312.41</v>
      </c>
      <c r="C7" s="20" t="s">
        <v>12</v>
      </c>
      <c r="D7" s="46">
        <v>199438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199438</v>
      </c>
      <c r="O7" s="47">
        <f t="shared" si="2"/>
        <v>235.46399055489965</v>
      </c>
      <c r="P7" s="9"/>
    </row>
    <row r="8" spans="1:16" ht="15">
      <c r="A8" s="12"/>
      <c r="B8" s="25">
        <v>315</v>
      </c>
      <c r="C8" s="20" t="s">
        <v>76</v>
      </c>
      <c r="D8" s="46">
        <v>88435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88435</v>
      </c>
      <c r="O8" s="47">
        <f t="shared" si="2"/>
        <v>104.40968122786305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SUM(D10:D11)</f>
        <v>639273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639273</v>
      </c>
      <c r="O9" s="45">
        <f t="shared" si="2"/>
        <v>754.749704840614</v>
      </c>
      <c r="P9" s="10"/>
    </row>
    <row r="10" spans="1:16" ht="15">
      <c r="A10" s="12"/>
      <c r="B10" s="25">
        <v>322</v>
      </c>
      <c r="C10" s="20" t="s">
        <v>0</v>
      </c>
      <c r="D10" s="46">
        <v>637827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637827</v>
      </c>
      <c r="O10" s="47">
        <f t="shared" si="2"/>
        <v>753.0425029515939</v>
      </c>
      <c r="P10" s="9"/>
    </row>
    <row r="11" spans="1:16" ht="15">
      <c r="A11" s="12"/>
      <c r="B11" s="25">
        <v>329</v>
      </c>
      <c r="C11" s="20" t="s">
        <v>55</v>
      </c>
      <c r="D11" s="46">
        <v>1446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1446</v>
      </c>
      <c r="O11" s="47">
        <f t="shared" si="2"/>
        <v>1.7072018890200709</v>
      </c>
      <c r="P11" s="9"/>
    </row>
    <row r="12" spans="1:16" ht="15.75">
      <c r="A12" s="29" t="s">
        <v>16</v>
      </c>
      <c r="B12" s="30"/>
      <c r="C12" s="31"/>
      <c r="D12" s="32">
        <f aca="true" t="shared" si="4" ref="D12:M12">SUM(D13:D18)</f>
        <v>279529</v>
      </c>
      <c r="E12" s="32">
        <f t="shared" si="4"/>
        <v>2280465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2559994</v>
      </c>
      <c r="O12" s="45">
        <f t="shared" si="2"/>
        <v>3022.4250295159386</v>
      </c>
      <c r="P12" s="10"/>
    </row>
    <row r="13" spans="1:16" ht="15">
      <c r="A13" s="12"/>
      <c r="B13" s="25">
        <v>331.39</v>
      </c>
      <c r="C13" s="20" t="s">
        <v>18</v>
      </c>
      <c r="D13" s="46">
        <v>136657</v>
      </c>
      <c r="E13" s="46">
        <v>2280465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2417122</v>
      </c>
      <c r="O13" s="47">
        <f t="shared" si="2"/>
        <v>2853.744982290437</v>
      </c>
      <c r="P13" s="9"/>
    </row>
    <row r="14" spans="1:16" ht="15">
      <c r="A14" s="12"/>
      <c r="B14" s="25">
        <v>333</v>
      </c>
      <c r="C14" s="20" t="s">
        <v>4</v>
      </c>
      <c r="D14" s="46">
        <v>18385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18385</v>
      </c>
      <c r="O14" s="47">
        <f t="shared" si="2"/>
        <v>21.706021251475796</v>
      </c>
      <c r="P14" s="9"/>
    </row>
    <row r="15" spans="1:16" ht="15">
      <c r="A15" s="12"/>
      <c r="B15" s="25">
        <v>335.12</v>
      </c>
      <c r="C15" s="20" t="s">
        <v>77</v>
      </c>
      <c r="D15" s="46">
        <v>22879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22879</v>
      </c>
      <c r="O15" s="47">
        <f t="shared" si="2"/>
        <v>27.011806375442738</v>
      </c>
      <c r="P15" s="9"/>
    </row>
    <row r="16" spans="1:16" ht="15">
      <c r="A16" s="12"/>
      <c r="B16" s="25">
        <v>335.18</v>
      </c>
      <c r="C16" s="20" t="s">
        <v>78</v>
      </c>
      <c r="D16" s="46">
        <v>90987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90987</v>
      </c>
      <c r="O16" s="47">
        <f t="shared" si="2"/>
        <v>107.42266824085006</v>
      </c>
      <c r="P16" s="9"/>
    </row>
    <row r="17" spans="1:16" ht="15">
      <c r="A17" s="12"/>
      <c r="B17" s="25">
        <v>335.21</v>
      </c>
      <c r="C17" s="20" t="s">
        <v>56</v>
      </c>
      <c r="D17" s="46">
        <v>5082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5082</v>
      </c>
      <c r="O17" s="47">
        <f t="shared" si="2"/>
        <v>6</v>
      </c>
      <c r="P17" s="9"/>
    </row>
    <row r="18" spans="1:16" ht="15">
      <c r="A18" s="12"/>
      <c r="B18" s="25">
        <v>335.9</v>
      </c>
      <c r="C18" s="20" t="s">
        <v>22</v>
      </c>
      <c r="D18" s="46">
        <v>5539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5539</v>
      </c>
      <c r="O18" s="47">
        <f t="shared" si="2"/>
        <v>6.539551357733176</v>
      </c>
      <c r="P18" s="9"/>
    </row>
    <row r="19" spans="1:16" ht="15.75">
      <c r="A19" s="29" t="s">
        <v>27</v>
      </c>
      <c r="B19" s="30"/>
      <c r="C19" s="31"/>
      <c r="D19" s="32">
        <f aca="true" t="shared" si="5" ref="D19:M19">SUM(D20:D25)</f>
        <v>689532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11685969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12375501</v>
      </c>
      <c r="O19" s="45">
        <f t="shared" si="2"/>
        <v>14610.981109799292</v>
      </c>
      <c r="P19" s="10"/>
    </row>
    <row r="20" spans="1:16" ht="15">
      <c r="A20" s="12"/>
      <c r="B20" s="25">
        <v>341.3</v>
      </c>
      <c r="C20" s="20" t="s">
        <v>79</v>
      </c>
      <c r="D20" s="46">
        <v>586000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586000</v>
      </c>
      <c r="O20" s="47">
        <f t="shared" si="2"/>
        <v>691.85360094451</v>
      </c>
      <c r="P20" s="9"/>
    </row>
    <row r="21" spans="1:16" ht="15">
      <c r="A21" s="12"/>
      <c r="B21" s="25">
        <v>342.1</v>
      </c>
      <c r="C21" s="20" t="s">
        <v>80</v>
      </c>
      <c r="D21" s="46">
        <v>7032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7032</v>
      </c>
      <c r="O21" s="47">
        <f t="shared" si="2"/>
        <v>8.30224321133412</v>
      </c>
      <c r="P21" s="9"/>
    </row>
    <row r="22" spans="1:16" ht="15">
      <c r="A22" s="12"/>
      <c r="B22" s="25">
        <v>343.3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7697042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7697042</v>
      </c>
      <c r="O22" s="47">
        <f t="shared" si="2"/>
        <v>9087.416765053129</v>
      </c>
      <c r="P22" s="9"/>
    </row>
    <row r="23" spans="1:16" ht="15">
      <c r="A23" s="12"/>
      <c r="B23" s="25">
        <v>343.4</v>
      </c>
      <c r="C23" s="20" t="s">
        <v>31</v>
      </c>
      <c r="D23" s="46">
        <v>72500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72500</v>
      </c>
      <c r="O23" s="47">
        <f t="shared" si="2"/>
        <v>85.59622195985833</v>
      </c>
      <c r="P23" s="9"/>
    </row>
    <row r="24" spans="1:16" ht="15">
      <c r="A24" s="12"/>
      <c r="B24" s="25">
        <v>343.5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3315675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3315675</v>
      </c>
      <c r="O24" s="47">
        <f t="shared" si="2"/>
        <v>3914.6103896103896</v>
      </c>
      <c r="P24" s="9"/>
    </row>
    <row r="25" spans="1:16" ht="15">
      <c r="A25" s="12"/>
      <c r="B25" s="25">
        <v>349</v>
      </c>
      <c r="C25" s="20" t="s">
        <v>1</v>
      </c>
      <c r="D25" s="46">
        <v>24000</v>
      </c>
      <c r="E25" s="46">
        <v>0</v>
      </c>
      <c r="F25" s="46">
        <v>0</v>
      </c>
      <c r="G25" s="46">
        <v>0</v>
      </c>
      <c r="H25" s="46">
        <v>0</v>
      </c>
      <c r="I25" s="46">
        <v>673252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697252</v>
      </c>
      <c r="O25" s="47">
        <f t="shared" si="2"/>
        <v>823.2018890200709</v>
      </c>
      <c r="P25" s="9"/>
    </row>
    <row r="26" spans="1:16" ht="15.75">
      <c r="A26" s="29" t="s">
        <v>28</v>
      </c>
      <c r="B26" s="30"/>
      <c r="C26" s="31"/>
      <c r="D26" s="32">
        <f aca="true" t="shared" si="7" ref="D26:M26">SUM(D27:D27)</f>
        <v>6499</v>
      </c>
      <c r="E26" s="32">
        <f t="shared" si="7"/>
        <v>0</v>
      </c>
      <c r="F26" s="32">
        <f t="shared" si="7"/>
        <v>574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aca="true" t="shared" si="8" ref="N26:N38">SUM(D26:M26)</f>
        <v>7073</v>
      </c>
      <c r="O26" s="45">
        <f t="shared" si="2"/>
        <v>8.35064935064935</v>
      </c>
      <c r="P26" s="10"/>
    </row>
    <row r="27" spans="1:16" ht="15">
      <c r="A27" s="13"/>
      <c r="B27" s="39">
        <v>359</v>
      </c>
      <c r="C27" s="21" t="s">
        <v>36</v>
      </c>
      <c r="D27" s="46">
        <v>6499</v>
      </c>
      <c r="E27" s="46">
        <v>0</v>
      </c>
      <c r="F27" s="46">
        <v>574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7073</v>
      </c>
      <c r="O27" s="47">
        <f t="shared" si="2"/>
        <v>8.35064935064935</v>
      </c>
      <c r="P27" s="9"/>
    </row>
    <row r="28" spans="1:16" ht="15.75">
      <c r="A28" s="29" t="s">
        <v>5</v>
      </c>
      <c r="B28" s="30"/>
      <c r="C28" s="31"/>
      <c r="D28" s="32">
        <f aca="true" t="shared" si="9" ref="D28:M28">SUM(D29:D34)</f>
        <v>236321</v>
      </c>
      <c r="E28" s="32">
        <f t="shared" si="9"/>
        <v>110783</v>
      </c>
      <c r="F28" s="32">
        <f t="shared" si="9"/>
        <v>29</v>
      </c>
      <c r="G28" s="32">
        <f t="shared" si="9"/>
        <v>0</v>
      </c>
      <c r="H28" s="32">
        <f t="shared" si="9"/>
        <v>0</v>
      </c>
      <c r="I28" s="32">
        <f t="shared" si="9"/>
        <v>411648</v>
      </c>
      <c r="J28" s="32">
        <f t="shared" si="9"/>
        <v>0</v>
      </c>
      <c r="K28" s="32">
        <f t="shared" si="9"/>
        <v>2330943</v>
      </c>
      <c r="L28" s="32">
        <f t="shared" si="9"/>
        <v>0</v>
      </c>
      <c r="M28" s="32">
        <f t="shared" si="9"/>
        <v>0</v>
      </c>
      <c r="N28" s="32">
        <f t="shared" si="8"/>
        <v>3089724</v>
      </c>
      <c r="O28" s="45">
        <f t="shared" si="2"/>
        <v>3647.844155844156</v>
      </c>
      <c r="P28" s="10"/>
    </row>
    <row r="29" spans="1:16" ht="15">
      <c r="A29" s="12"/>
      <c r="B29" s="25">
        <v>361.1</v>
      </c>
      <c r="C29" s="20" t="s">
        <v>37</v>
      </c>
      <c r="D29" s="46">
        <v>119702</v>
      </c>
      <c r="E29" s="46">
        <v>108483</v>
      </c>
      <c r="F29" s="46">
        <v>29</v>
      </c>
      <c r="G29" s="46">
        <v>0</v>
      </c>
      <c r="H29" s="46">
        <v>0</v>
      </c>
      <c r="I29" s="46">
        <v>268395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496609</v>
      </c>
      <c r="O29" s="47">
        <f t="shared" si="2"/>
        <v>586.3152302243211</v>
      </c>
      <c r="P29" s="9"/>
    </row>
    <row r="30" spans="1:16" ht="15">
      <c r="A30" s="12"/>
      <c r="B30" s="25">
        <v>361.3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1180891</v>
      </c>
      <c r="L30" s="46">
        <v>0</v>
      </c>
      <c r="M30" s="46">
        <v>0</v>
      </c>
      <c r="N30" s="46">
        <f t="shared" si="8"/>
        <v>1180891</v>
      </c>
      <c r="O30" s="47">
        <f t="shared" si="2"/>
        <v>1394.2042502951595</v>
      </c>
      <c r="P30" s="9"/>
    </row>
    <row r="31" spans="1:16" ht="15">
      <c r="A31" s="12"/>
      <c r="B31" s="25">
        <v>362</v>
      </c>
      <c r="C31" s="20" t="s">
        <v>39</v>
      </c>
      <c r="D31" s="46">
        <v>24913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24913</v>
      </c>
      <c r="O31" s="47">
        <f t="shared" si="2"/>
        <v>29.41322314049587</v>
      </c>
      <c r="P31" s="9"/>
    </row>
    <row r="32" spans="1:16" ht="15">
      <c r="A32" s="12"/>
      <c r="B32" s="25">
        <v>366</v>
      </c>
      <c r="C32" s="20" t="s">
        <v>40</v>
      </c>
      <c r="D32" s="46">
        <v>37500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37500</v>
      </c>
      <c r="O32" s="47">
        <f t="shared" si="2"/>
        <v>44.27390791027155</v>
      </c>
      <c r="P32" s="9"/>
    </row>
    <row r="33" spans="1:16" ht="15">
      <c r="A33" s="12"/>
      <c r="B33" s="25">
        <v>368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1150052</v>
      </c>
      <c r="L33" s="46">
        <v>0</v>
      </c>
      <c r="M33" s="46">
        <v>0</v>
      </c>
      <c r="N33" s="46">
        <f t="shared" si="8"/>
        <v>1150052</v>
      </c>
      <c r="O33" s="47">
        <f t="shared" si="2"/>
        <v>1357.7945690672964</v>
      </c>
      <c r="P33" s="9"/>
    </row>
    <row r="34" spans="1:16" ht="15">
      <c r="A34" s="12"/>
      <c r="B34" s="25">
        <v>369.9</v>
      </c>
      <c r="C34" s="20" t="s">
        <v>42</v>
      </c>
      <c r="D34" s="46">
        <v>54206</v>
      </c>
      <c r="E34" s="46">
        <v>2300</v>
      </c>
      <c r="F34" s="46">
        <v>0</v>
      </c>
      <c r="G34" s="46">
        <v>0</v>
      </c>
      <c r="H34" s="46">
        <v>0</v>
      </c>
      <c r="I34" s="46">
        <v>143253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199759</v>
      </c>
      <c r="O34" s="47">
        <f t="shared" si="2"/>
        <v>235.84297520661158</v>
      </c>
      <c r="P34" s="9"/>
    </row>
    <row r="35" spans="1:16" ht="15.75">
      <c r="A35" s="29" t="s">
        <v>29</v>
      </c>
      <c r="B35" s="30"/>
      <c r="C35" s="31"/>
      <c r="D35" s="32">
        <f aca="true" t="shared" si="10" ref="D35:M35">SUM(D36:D37)</f>
        <v>0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403196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8"/>
        <v>403196</v>
      </c>
      <c r="O35" s="45">
        <f t="shared" si="2"/>
        <v>476.02833530106255</v>
      </c>
      <c r="P35" s="9"/>
    </row>
    <row r="36" spans="1:16" ht="15">
      <c r="A36" s="12"/>
      <c r="B36" s="25">
        <v>388.1</v>
      </c>
      <c r="C36" s="20" t="s">
        <v>64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-3664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-3664</v>
      </c>
      <c r="O36" s="47">
        <f t="shared" si="2"/>
        <v>-4.325855962219599</v>
      </c>
      <c r="P36" s="9"/>
    </row>
    <row r="37" spans="1:16" ht="15.75" thickBot="1">
      <c r="A37" s="12"/>
      <c r="B37" s="25">
        <v>389.8</v>
      </c>
      <c r="C37" s="20" t="s">
        <v>81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406860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406860</v>
      </c>
      <c r="O37" s="47">
        <f t="shared" si="2"/>
        <v>480.3541912632822</v>
      </c>
      <c r="P37" s="9"/>
    </row>
    <row r="38" spans="1:119" ht="16.5" thickBot="1">
      <c r="A38" s="14" t="s">
        <v>34</v>
      </c>
      <c r="B38" s="23"/>
      <c r="C38" s="22"/>
      <c r="D38" s="15">
        <f aca="true" t="shared" si="11" ref="D38:M38">SUM(D5,D9,D12,D19,D26,D28,D35)</f>
        <v>8331452</v>
      </c>
      <c r="E38" s="15">
        <f t="shared" si="11"/>
        <v>5194718</v>
      </c>
      <c r="F38" s="15">
        <f t="shared" si="11"/>
        <v>804063</v>
      </c>
      <c r="G38" s="15">
        <f t="shared" si="11"/>
        <v>0</v>
      </c>
      <c r="H38" s="15">
        <f t="shared" si="11"/>
        <v>0</v>
      </c>
      <c r="I38" s="15">
        <f t="shared" si="11"/>
        <v>12500813</v>
      </c>
      <c r="J38" s="15">
        <f t="shared" si="11"/>
        <v>0</v>
      </c>
      <c r="K38" s="15">
        <f t="shared" si="11"/>
        <v>2330943</v>
      </c>
      <c r="L38" s="15">
        <f t="shared" si="11"/>
        <v>0</v>
      </c>
      <c r="M38" s="15">
        <f t="shared" si="11"/>
        <v>0</v>
      </c>
      <c r="N38" s="15">
        <f t="shared" si="8"/>
        <v>29161989</v>
      </c>
      <c r="O38" s="38">
        <f t="shared" si="2"/>
        <v>34429.739079102714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97</v>
      </c>
      <c r="M40" s="48"/>
      <c r="N40" s="48"/>
      <c r="O40" s="43">
        <v>847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SUM(D6:D8)</f>
        <v>6359794</v>
      </c>
      <c r="E5" s="27">
        <f t="shared" si="0"/>
        <v>2825115</v>
      </c>
      <c r="F5" s="27">
        <f t="shared" si="0"/>
        <v>795348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9980257</v>
      </c>
      <c r="O5" s="33">
        <f aca="true" t="shared" si="2" ref="O5:O40">(N5/O$42)</f>
        <v>12038.910735826297</v>
      </c>
      <c r="P5" s="6"/>
    </row>
    <row r="6" spans="1:16" ht="15">
      <c r="A6" s="12"/>
      <c r="B6" s="25">
        <v>311</v>
      </c>
      <c r="C6" s="20" t="s">
        <v>3</v>
      </c>
      <c r="D6" s="46">
        <v>6078222</v>
      </c>
      <c r="E6" s="46">
        <v>2825115</v>
      </c>
      <c r="F6" s="46">
        <v>795348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9698685</v>
      </c>
      <c r="O6" s="47">
        <f t="shared" si="2"/>
        <v>11699.258142340168</v>
      </c>
      <c r="P6" s="9"/>
    </row>
    <row r="7" spans="1:16" ht="15">
      <c r="A7" s="12"/>
      <c r="B7" s="25">
        <v>312.41</v>
      </c>
      <c r="C7" s="20" t="s">
        <v>12</v>
      </c>
      <c r="D7" s="46">
        <v>202263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202263</v>
      </c>
      <c r="O7" s="47">
        <f t="shared" si="2"/>
        <v>243.98431845597105</v>
      </c>
      <c r="P7" s="9"/>
    </row>
    <row r="8" spans="1:16" ht="15">
      <c r="A8" s="12"/>
      <c r="B8" s="25">
        <v>315</v>
      </c>
      <c r="C8" s="20" t="s">
        <v>76</v>
      </c>
      <c r="D8" s="46">
        <v>79309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79309</v>
      </c>
      <c r="O8" s="47">
        <f t="shared" si="2"/>
        <v>95.66827503015682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SUM(D10:D11)</f>
        <v>923308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923308</v>
      </c>
      <c r="O9" s="45">
        <f t="shared" si="2"/>
        <v>1113.7611580217128</v>
      </c>
      <c r="P9" s="10"/>
    </row>
    <row r="10" spans="1:16" ht="15">
      <c r="A10" s="12"/>
      <c r="B10" s="25">
        <v>322</v>
      </c>
      <c r="C10" s="20" t="s">
        <v>0</v>
      </c>
      <c r="D10" s="46">
        <v>919956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919956</v>
      </c>
      <c r="O10" s="47">
        <f t="shared" si="2"/>
        <v>1109.717732207479</v>
      </c>
      <c r="P10" s="9"/>
    </row>
    <row r="11" spans="1:16" ht="15">
      <c r="A11" s="12"/>
      <c r="B11" s="25">
        <v>329</v>
      </c>
      <c r="C11" s="20" t="s">
        <v>55</v>
      </c>
      <c r="D11" s="46">
        <v>3352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3352</v>
      </c>
      <c r="O11" s="47">
        <f t="shared" si="2"/>
        <v>4.043425814234017</v>
      </c>
      <c r="P11" s="9"/>
    </row>
    <row r="12" spans="1:16" ht="15.75">
      <c r="A12" s="29" t="s">
        <v>16</v>
      </c>
      <c r="B12" s="30"/>
      <c r="C12" s="31"/>
      <c r="D12" s="32">
        <f aca="true" t="shared" si="4" ref="D12:M12">SUM(D13:D20)</f>
        <v>217562</v>
      </c>
      <c r="E12" s="32">
        <f t="shared" si="4"/>
        <v>19060714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19278276</v>
      </c>
      <c r="O12" s="45">
        <f t="shared" si="2"/>
        <v>23254.856453558503</v>
      </c>
      <c r="P12" s="10"/>
    </row>
    <row r="13" spans="1:16" ht="15">
      <c r="A13" s="12"/>
      <c r="B13" s="25">
        <v>331.39</v>
      </c>
      <c r="C13" s="20" t="s">
        <v>18</v>
      </c>
      <c r="D13" s="46">
        <v>40831</v>
      </c>
      <c r="E13" s="46">
        <v>10119216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10160047</v>
      </c>
      <c r="O13" s="47">
        <f t="shared" si="2"/>
        <v>12255.786489746682</v>
      </c>
      <c r="P13" s="9"/>
    </row>
    <row r="14" spans="1:16" ht="15">
      <c r="A14" s="12"/>
      <c r="B14" s="25">
        <v>333</v>
      </c>
      <c r="C14" s="20" t="s">
        <v>4</v>
      </c>
      <c r="D14" s="46">
        <v>22131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22131</v>
      </c>
      <c r="O14" s="47">
        <f t="shared" si="2"/>
        <v>26.696019300361883</v>
      </c>
      <c r="P14" s="9"/>
    </row>
    <row r="15" spans="1:16" ht="15">
      <c r="A15" s="12"/>
      <c r="B15" s="25">
        <v>334.39</v>
      </c>
      <c r="C15" s="20" t="s">
        <v>71</v>
      </c>
      <c r="D15" s="46">
        <v>10000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10000</v>
      </c>
      <c r="O15" s="47">
        <f t="shared" si="2"/>
        <v>12.062726176115802</v>
      </c>
      <c r="P15" s="9"/>
    </row>
    <row r="16" spans="1:16" ht="15">
      <c r="A16" s="12"/>
      <c r="B16" s="25">
        <v>335.12</v>
      </c>
      <c r="C16" s="20" t="s">
        <v>77</v>
      </c>
      <c r="D16" s="46">
        <v>24397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24397</v>
      </c>
      <c r="O16" s="47">
        <f t="shared" si="2"/>
        <v>29.429433051869722</v>
      </c>
      <c r="P16" s="9"/>
    </row>
    <row r="17" spans="1:16" ht="15">
      <c r="A17" s="12"/>
      <c r="B17" s="25">
        <v>335.18</v>
      </c>
      <c r="C17" s="20" t="s">
        <v>78</v>
      </c>
      <c r="D17" s="46">
        <v>90971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90971</v>
      </c>
      <c r="O17" s="47">
        <f t="shared" si="2"/>
        <v>109.73582629674307</v>
      </c>
      <c r="P17" s="9"/>
    </row>
    <row r="18" spans="1:16" ht="15">
      <c r="A18" s="12"/>
      <c r="B18" s="25">
        <v>335.21</v>
      </c>
      <c r="C18" s="20" t="s">
        <v>56</v>
      </c>
      <c r="D18" s="46">
        <v>6605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6605</v>
      </c>
      <c r="O18" s="47">
        <f t="shared" si="2"/>
        <v>7.967430639324487</v>
      </c>
      <c r="P18" s="9"/>
    </row>
    <row r="19" spans="1:16" ht="15">
      <c r="A19" s="12"/>
      <c r="B19" s="25">
        <v>335.9</v>
      </c>
      <c r="C19" s="20" t="s">
        <v>22</v>
      </c>
      <c r="D19" s="46">
        <v>5627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5627</v>
      </c>
      <c r="O19" s="47">
        <f t="shared" si="2"/>
        <v>6.787696019300362</v>
      </c>
      <c r="P19" s="9"/>
    </row>
    <row r="20" spans="1:16" ht="15">
      <c r="A20" s="12"/>
      <c r="B20" s="25">
        <v>337.3</v>
      </c>
      <c r="C20" s="20" t="s">
        <v>88</v>
      </c>
      <c r="D20" s="46">
        <v>17000</v>
      </c>
      <c r="E20" s="46">
        <v>8941498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8958498</v>
      </c>
      <c r="O20" s="47">
        <f t="shared" si="2"/>
        <v>10806.390832328107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SUM(D22:D27)</f>
        <v>696929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11443264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12140193</v>
      </c>
      <c r="O21" s="45">
        <f t="shared" si="2"/>
        <v>14644.382388419783</v>
      </c>
      <c r="P21" s="10"/>
    </row>
    <row r="22" spans="1:16" ht="15">
      <c r="A22" s="12"/>
      <c r="B22" s="25">
        <v>341.3</v>
      </c>
      <c r="C22" s="20" t="s">
        <v>79</v>
      </c>
      <c r="D22" s="46">
        <v>584601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584601</v>
      </c>
      <c r="O22" s="47">
        <f t="shared" si="2"/>
        <v>705.1881785283474</v>
      </c>
      <c r="P22" s="9"/>
    </row>
    <row r="23" spans="1:16" ht="15">
      <c r="A23" s="12"/>
      <c r="B23" s="25">
        <v>342.1</v>
      </c>
      <c r="C23" s="20" t="s">
        <v>80</v>
      </c>
      <c r="D23" s="46">
        <v>13328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13328</v>
      </c>
      <c r="O23" s="47">
        <f t="shared" si="2"/>
        <v>16.07720144752714</v>
      </c>
      <c r="P23" s="9"/>
    </row>
    <row r="24" spans="1:16" ht="15">
      <c r="A24" s="12"/>
      <c r="B24" s="25">
        <v>343.3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7518482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7518482</v>
      </c>
      <c r="O24" s="47">
        <f t="shared" si="2"/>
        <v>9069.338962605549</v>
      </c>
      <c r="P24" s="9"/>
    </row>
    <row r="25" spans="1:16" ht="15">
      <c r="A25" s="12"/>
      <c r="B25" s="25">
        <v>343.4</v>
      </c>
      <c r="C25" s="20" t="s">
        <v>31</v>
      </c>
      <c r="D25" s="46">
        <v>78000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78000</v>
      </c>
      <c r="O25" s="47">
        <f t="shared" si="2"/>
        <v>94.08926417370326</v>
      </c>
      <c r="P25" s="9"/>
    </row>
    <row r="26" spans="1:16" ht="15">
      <c r="A26" s="12"/>
      <c r="B26" s="25">
        <v>343.5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3188605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3188605</v>
      </c>
      <c r="O26" s="47">
        <f t="shared" si="2"/>
        <v>3846.326899879373</v>
      </c>
      <c r="P26" s="9"/>
    </row>
    <row r="27" spans="1:16" ht="15">
      <c r="A27" s="12"/>
      <c r="B27" s="25">
        <v>349</v>
      </c>
      <c r="C27" s="20" t="s">
        <v>1</v>
      </c>
      <c r="D27" s="46">
        <v>21000</v>
      </c>
      <c r="E27" s="46">
        <v>0</v>
      </c>
      <c r="F27" s="46">
        <v>0</v>
      </c>
      <c r="G27" s="46">
        <v>0</v>
      </c>
      <c r="H27" s="46">
        <v>0</v>
      </c>
      <c r="I27" s="46">
        <v>736177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757177</v>
      </c>
      <c r="O27" s="47">
        <f t="shared" si="2"/>
        <v>913.3618817852835</v>
      </c>
      <c r="P27" s="9"/>
    </row>
    <row r="28" spans="1:16" ht="15.75">
      <c r="A28" s="29" t="s">
        <v>28</v>
      </c>
      <c r="B28" s="30"/>
      <c r="C28" s="31"/>
      <c r="D28" s="32">
        <f aca="true" t="shared" si="7" ref="D28:M28">SUM(D29:D29)</f>
        <v>9303</v>
      </c>
      <c r="E28" s="32">
        <f t="shared" si="7"/>
        <v>0</v>
      </c>
      <c r="F28" s="32">
        <f t="shared" si="7"/>
        <v>1007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8</v>
      </c>
      <c r="M28" s="32">
        <f t="shared" si="7"/>
        <v>0</v>
      </c>
      <c r="N28" s="32">
        <f aca="true" t="shared" si="8" ref="N28:N40">SUM(D28:M28)</f>
        <v>10318</v>
      </c>
      <c r="O28" s="45">
        <f t="shared" si="2"/>
        <v>12.446320868516285</v>
      </c>
      <c r="P28" s="10"/>
    </row>
    <row r="29" spans="1:16" ht="15">
      <c r="A29" s="13"/>
      <c r="B29" s="39">
        <v>359</v>
      </c>
      <c r="C29" s="21" t="s">
        <v>36</v>
      </c>
      <c r="D29" s="46">
        <v>9303</v>
      </c>
      <c r="E29" s="46">
        <v>0</v>
      </c>
      <c r="F29" s="46">
        <v>1007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8</v>
      </c>
      <c r="M29" s="46">
        <v>0</v>
      </c>
      <c r="N29" s="46">
        <f t="shared" si="8"/>
        <v>10318</v>
      </c>
      <c r="O29" s="47">
        <f t="shared" si="2"/>
        <v>12.446320868516285</v>
      </c>
      <c r="P29" s="9"/>
    </row>
    <row r="30" spans="1:16" ht="15.75">
      <c r="A30" s="29" t="s">
        <v>5</v>
      </c>
      <c r="B30" s="30"/>
      <c r="C30" s="31"/>
      <c r="D30" s="32">
        <f aca="true" t="shared" si="9" ref="D30:M30">SUM(D31:D36)</f>
        <v>309695</v>
      </c>
      <c r="E30" s="32">
        <f t="shared" si="9"/>
        <v>272441</v>
      </c>
      <c r="F30" s="32">
        <f t="shared" si="9"/>
        <v>123</v>
      </c>
      <c r="G30" s="32">
        <f t="shared" si="9"/>
        <v>0</v>
      </c>
      <c r="H30" s="32">
        <f t="shared" si="9"/>
        <v>0</v>
      </c>
      <c r="I30" s="32">
        <f t="shared" si="9"/>
        <v>592200</v>
      </c>
      <c r="J30" s="32">
        <f t="shared" si="9"/>
        <v>0</v>
      </c>
      <c r="K30" s="32">
        <f t="shared" si="9"/>
        <v>1404370</v>
      </c>
      <c r="L30" s="32">
        <f t="shared" si="9"/>
        <v>1000</v>
      </c>
      <c r="M30" s="32">
        <f t="shared" si="9"/>
        <v>0</v>
      </c>
      <c r="N30" s="32">
        <f t="shared" si="8"/>
        <v>2579829</v>
      </c>
      <c r="O30" s="45">
        <f t="shared" si="2"/>
        <v>3111.977080820265</v>
      </c>
      <c r="P30" s="10"/>
    </row>
    <row r="31" spans="1:16" ht="15">
      <c r="A31" s="12"/>
      <c r="B31" s="25">
        <v>361.1</v>
      </c>
      <c r="C31" s="20" t="s">
        <v>37</v>
      </c>
      <c r="D31" s="46">
        <v>241476</v>
      </c>
      <c r="E31" s="46">
        <v>272441</v>
      </c>
      <c r="F31" s="46">
        <v>123</v>
      </c>
      <c r="G31" s="46">
        <v>0</v>
      </c>
      <c r="H31" s="46">
        <v>0</v>
      </c>
      <c r="I31" s="46">
        <v>464848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978888</v>
      </c>
      <c r="O31" s="47">
        <f t="shared" si="2"/>
        <v>1180.8057901085645</v>
      </c>
      <c r="P31" s="9"/>
    </row>
    <row r="32" spans="1:16" ht="15">
      <c r="A32" s="12"/>
      <c r="B32" s="25">
        <v>361.3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297747</v>
      </c>
      <c r="L32" s="46">
        <v>0</v>
      </c>
      <c r="M32" s="46">
        <v>0</v>
      </c>
      <c r="N32" s="46">
        <f t="shared" si="8"/>
        <v>297747</v>
      </c>
      <c r="O32" s="47">
        <f t="shared" si="2"/>
        <v>359.1640530759952</v>
      </c>
      <c r="P32" s="9"/>
    </row>
    <row r="33" spans="1:16" ht="15">
      <c r="A33" s="12"/>
      <c r="B33" s="25">
        <v>362</v>
      </c>
      <c r="C33" s="20" t="s">
        <v>39</v>
      </c>
      <c r="D33" s="46">
        <v>24913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24913</v>
      </c>
      <c r="O33" s="47">
        <f t="shared" si="2"/>
        <v>30.0518697225573</v>
      </c>
      <c r="P33" s="9"/>
    </row>
    <row r="34" spans="1:16" ht="15">
      <c r="A34" s="12"/>
      <c r="B34" s="25">
        <v>366</v>
      </c>
      <c r="C34" s="20" t="s">
        <v>40</v>
      </c>
      <c r="D34" s="46">
        <v>12000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1000</v>
      </c>
      <c r="M34" s="46">
        <v>0</v>
      </c>
      <c r="N34" s="46">
        <f t="shared" si="8"/>
        <v>13000</v>
      </c>
      <c r="O34" s="47">
        <f t="shared" si="2"/>
        <v>15.681544028950542</v>
      </c>
      <c r="P34" s="9"/>
    </row>
    <row r="35" spans="1:16" ht="15">
      <c r="A35" s="12"/>
      <c r="B35" s="25">
        <v>368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1106623</v>
      </c>
      <c r="L35" s="46">
        <v>0</v>
      </c>
      <c r="M35" s="46">
        <v>0</v>
      </c>
      <c r="N35" s="46">
        <f t="shared" si="8"/>
        <v>1106623</v>
      </c>
      <c r="O35" s="47">
        <f t="shared" si="2"/>
        <v>1334.8890229191798</v>
      </c>
      <c r="P35" s="9"/>
    </row>
    <row r="36" spans="1:16" ht="15">
      <c r="A36" s="12"/>
      <c r="B36" s="25">
        <v>369.9</v>
      </c>
      <c r="C36" s="20" t="s">
        <v>42</v>
      </c>
      <c r="D36" s="46">
        <v>31306</v>
      </c>
      <c r="E36" s="46">
        <v>0</v>
      </c>
      <c r="F36" s="46">
        <v>0</v>
      </c>
      <c r="G36" s="46">
        <v>0</v>
      </c>
      <c r="H36" s="46">
        <v>0</v>
      </c>
      <c r="I36" s="46">
        <v>127352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158658</v>
      </c>
      <c r="O36" s="47">
        <f t="shared" si="2"/>
        <v>191.3848009650181</v>
      </c>
      <c r="P36" s="9"/>
    </row>
    <row r="37" spans="1:16" ht="15.75">
      <c r="A37" s="29" t="s">
        <v>29</v>
      </c>
      <c r="B37" s="30"/>
      <c r="C37" s="31"/>
      <c r="D37" s="32">
        <f aca="true" t="shared" si="10" ref="D37:M37">SUM(D38:D39)</f>
        <v>0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312041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312041</v>
      </c>
      <c r="O37" s="45">
        <f t="shared" si="2"/>
        <v>376.4065138721351</v>
      </c>
      <c r="P37" s="9"/>
    </row>
    <row r="38" spans="1:16" ht="15">
      <c r="A38" s="12"/>
      <c r="B38" s="25">
        <v>388.1</v>
      </c>
      <c r="C38" s="20" t="s">
        <v>64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-23794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-23794</v>
      </c>
      <c r="O38" s="47">
        <f t="shared" si="2"/>
        <v>-28.70205066344994</v>
      </c>
      <c r="P38" s="9"/>
    </row>
    <row r="39" spans="1:16" ht="15.75" thickBot="1">
      <c r="A39" s="12"/>
      <c r="B39" s="25">
        <v>389.8</v>
      </c>
      <c r="C39" s="20" t="s">
        <v>81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335835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335835</v>
      </c>
      <c r="O39" s="47">
        <f t="shared" si="2"/>
        <v>405.10856453558506</v>
      </c>
      <c r="P39" s="9"/>
    </row>
    <row r="40" spans="1:119" ht="16.5" thickBot="1">
      <c r="A40" s="14" t="s">
        <v>34</v>
      </c>
      <c r="B40" s="23"/>
      <c r="C40" s="22"/>
      <c r="D40" s="15">
        <f aca="true" t="shared" si="11" ref="D40:M40">SUM(D5,D9,D12,D21,D28,D30,D37)</f>
        <v>8516591</v>
      </c>
      <c r="E40" s="15">
        <f t="shared" si="11"/>
        <v>22158270</v>
      </c>
      <c r="F40" s="15">
        <f t="shared" si="11"/>
        <v>796478</v>
      </c>
      <c r="G40" s="15">
        <f t="shared" si="11"/>
        <v>0</v>
      </c>
      <c r="H40" s="15">
        <f t="shared" si="11"/>
        <v>0</v>
      </c>
      <c r="I40" s="15">
        <f t="shared" si="11"/>
        <v>12347505</v>
      </c>
      <c r="J40" s="15">
        <f t="shared" si="11"/>
        <v>0</v>
      </c>
      <c r="K40" s="15">
        <f t="shared" si="11"/>
        <v>1404370</v>
      </c>
      <c r="L40" s="15">
        <f t="shared" si="11"/>
        <v>1008</v>
      </c>
      <c r="M40" s="15">
        <f t="shared" si="11"/>
        <v>0</v>
      </c>
      <c r="N40" s="15">
        <f t="shared" si="8"/>
        <v>45224222</v>
      </c>
      <c r="O40" s="38">
        <f t="shared" si="2"/>
        <v>54552.74065138721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95</v>
      </c>
      <c r="M42" s="48"/>
      <c r="N42" s="48"/>
      <c r="O42" s="43">
        <v>829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SUM(D6:D8)</f>
        <v>6008987</v>
      </c>
      <c r="E5" s="27">
        <f t="shared" si="0"/>
        <v>2804851</v>
      </c>
      <c r="F5" s="27">
        <f t="shared" si="0"/>
        <v>803713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9617551</v>
      </c>
      <c r="O5" s="33">
        <f aca="true" t="shared" si="2" ref="O5:O39">(N5/O$41)</f>
        <v>11643.524213075061</v>
      </c>
      <c r="P5" s="6"/>
    </row>
    <row r="6" spans="1:16" ht="15">
      <c r="A6" s="12"/>
      <c r="B6" s="25">
        <v>311</v>
      </c>
      <c r="C6" s="20" t="s">
        <v>3</v>
      </c>
      <c r="D6" s="46">
        <v>5750018</v>
      </c>
      <c r="E6" s="46">
        <v>2804851</v>
      </c>
      <c r="F6" s="46">
        <v>803713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9358582</v>
      </c>
      <c r="O6" s="47">
        <f t="shared" si="2"/>
        <v>11330.002421307507</v>
      </c>
      <c r="P6" s="9"/>
    </row>
    <row r="7" spans="1:16" ht="15">
      <c r="A7" s="12"/>
      <c r="B7" s="25">
        <v>312.41</v>
      </c>
      <c r="C7" s="20" t="s">
        <v>12</v>
      </c>
      <c r="D7" s="46">
        <v>177302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177302</v>
      </c>
      <c r="O7" s="47">
        <f t="shared" si="2"/>
        <v>214.65133171912834</v>
      </c>
      <c r="P7" s="9"/>
    </row>
    <row r="8" spans="1:16" ht="15">
      <c r="A8" s="12"/>
      <c r="B8" s="25">
        <v>315</v>
      </c>
      <c r="C8" s="20" t="s">
        <v>76</v>
      </c>
      <c r="D8" s="46">
        <v>81667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81667</v>
      </c>
      <c r="O8" s="47">
        <f t="shared" si="2"/>
        <v>98.87046004842615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SUM(D10:D11)</f>
        <v>1768098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1768098</v>
      </c>
      <c r="O9" s="45">
        <f t="shared" si="2"/>
        <v>2140.5544794188863</v>
      </c>
      <c r="P9" s="10"/>
    </row>
    <row r="10" spans="1:16" ht="15">
      <c r="A10" s="12"/>
      <c r="B10" s="25">
        <v>322</v>
      </c>
      <c r="C10" s="20" t="s">
        <v>0</v>
      </c>
      <c r="D10" s="46">
        <v>1765122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1765122</v>
      </c>
      <c r="O10" s="47">
        <f t="shared" si="2"/>
        <v>2136.951573849879</v>
      </c>
      <c r="P10" s="9"/>
    </row>
    <row r="11" spans="1:16" ht="15">
      <c r="A11" s="12"/>
      <c r="B11" s="25">
        <v>329</v>
      </c>
      <c r="C11" s="20" t="s">
        <v>55</v>
      </c>
      <c r="D11" s="46">
        <v>2976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2976</v>
      </c>
      <c r="O11" s="47">
        <f t="shared" si="2"/>
        <v>3.6029055690072638</v>
      </c>
      <c r="P11" s="9"/>
    </row>
    <row r="12" spans="1:16" ht="15.75">
      <c r="A12" s="29" t="s">
        <v>16</v>
      </c>
      <c r="B12" s="30"/>
      <c r="C12" s="31"/>
      <c r="D12" s="32">
        <f aca="true" t="shared" si="4" ref="D12:M12">SUM(D13:D19)</f>
        <v>284257</v>
      </c>
      <c r="E12" s="32">
        <f t="shared" si="4"/>
        <v>397793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682050</v>
      </c>
      <c r="O12" s="45">
        <f t="shared" si="2"/>
        <v>825.726392251816</v>
      </c>
      <c r="P12" s="10"/>
    </row>
    <row r="13" spans="1:16" ht="15">
      <c r="A13" s="12"/>
      <c r="B13" s="25">
        <v>331.39</v>
      </c>
      <c r="C13" s="20" t="s">
        <v>18</v>
      </c>
      <c r="D13" s="46">
        <v>133003</v>
      </c>
      <c r="E13" s="46">
        <v>32068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165071</v>
      </c>
      <c r="O13" s="47">
        <f t="shared" si="2"/>
        <v>199.84382566585955</v>
      </c>
      <c r="P13" s="9"/>
    </row>
    <row r="14" spans="1:16" ht="15">
      <c r="A14" s="12"/>
      <c r="B14" s="25">
        <v>333</v>
      </c>
      <c r="C14" s="20" t="s">
        <v>4</v>
      </c>
      <c r="D14" s="46">
        <v>19580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19580</v>
      </c>
      <c r="O14" s="47">
        <f t="shared" si="2"/>
        <v>23.7046004842615</v>
      </c>
      <c r="P14" s="9"/>
    </row>
    <row r="15" spans="1:16" ht="15">
      <c r="A15" s="12"/>
      <c r="B15" s="25">
        <v>334.39</v>
      </c>
      <c r="C15" s="20" t="s">
        <v>71</v>
      </c>
      <c r="D15" s="46">
        <v>5345</v>
      </c>
      <c r="E15" s="46">
        <v>365725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371070</v>
      </c>
      <c r="O15" s="47">
        <f t="shared" si="2"/>
        <v>449.23728813559325</v>
      </c>
      <c r="P15" s="9"/>
    </row>
    <row r="16" spans="1:16" ht="15">
      <c r="A16" s="12"/>
      <c r="B16" s="25">
        <v>335.12</v>
      </c>
      <c r="C16" s="20" t="s">
        <v>77</v>
      </c>
      <c r="D16" s="46">
        <v>23654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23654</v>
      </c>
      <c r="O16" s="47">
        <f t="shared" si="2"/>
        <v>28.63680387409201</v>
      </c>
      <c r="P16" s="9"/>
    </row>
    <row r="17" spans="1:16" ht="15">
      <c r="A17" s="12"/>
      <c r="B17" s="25">
        <v>335.18</v>
      </c>
      <c r="C17" s="20" t="s">
        <v>78</v>
      </c>
      <c r="D17" s="46">
        <v>91669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91669</v>
      </c>
      <c r="O17" s="47">
        <f t="shared" si="2"/>
        <v>110.97941888619854</v>
      </c>
      <c r="P17" s="9"/>
    </row>
    <row r="18" spans="1:16" ht="15">
      <c r="A18" s="12"/>
      <c r="B18" s="25">
        <v>335.21</v>
      </c>
      <c r="C18" s="20" t="s">
        <v>56</v>
      </c>
      <c r="D18" s="46">
        <v>4680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4680</v>
      </c>
      <c r="O18" s="47">
        <f t="shared" si="2"/>
        <v>5.6658595641646485</v>
      </c>
      <c r="P18" s="9"/>
    </row>
    <row r="19" spans="1:16" ht="15">
      <c r="A19" s="12"/>
      <c r="B19" s="25">
        <v>335.9</v>
      </c>
      <c r="C19" s="20" t="s">
        <v>22</v>
      </c>
      <c r="D19" s="46">
        <v>6326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6326</v>
      </c>
      <c r="O19" s="47">
        <f t="shared" si="2"/>
        <v>7.658595641646489</v>
      </c>
      <c r="P19" s="9"/>
    </row>
    <row r="20" spans="1:16" ht="15.75">
      <c r="A20" s="29" t="s">
        <v>27</v>
      </c>
      <c r="B20" s="30"/>
      <c r="C20" s="31"/>
      <c r="D20" s="32">
        <f aca="true" t="shared" si="5" ref="D20:M20">SUM(D21:D26)</f>
        <v>721962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11052307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11774269</v>
      </c>
      <c r="O20" s="45">
        <f t="shared" si="2"/>
        <v>14254.562953995157</v>
      </c>
      <c r="P20" s="10"/>
    </row>
    <row r="21" spans="1:16" ht="15">
      <c r="A21" s="12"/>
      <c r="B21" s="25">
        <v>341.3</v>
      </c>
      <c r="C21" s="20" t="s">
        <v>79</v>
      </c>
      <c r="D21" s="46">
        <v>584322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584322</v>
      </c>
      <c r="O21" s="47">
        <f t="shared" si="2"/>
        <v>707.4116222760291</v>
      </c>
      <c r="P21" s="9"/>
    </row>
    <row r="22" spans="1:16" ht="15">
      <c r="A22" s="12"/>
      <c r="B22" s="25">
        <v>342.1</v>
      </c>
      <c r="C22" s="20" t="s">
        <v>80</v>
      </c>
      <c r="D22" s="46">
        <v>6640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6640</v>
      </c>
      <c r="O22" s="47">
        <f t="shared" si="2"/>
        <v>8.038740920096853</v>
      </c>
      <c r="P22" s="9"/>
    </row>
    <row r="23" spans="1:16" ht="15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7118372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7118372</v>
      </c>
      <c r="O23" s="47">
        <f t="shared" si="2"/>
        <v>8617.88377723971</v>
      </c>
      <c r="P23" s="9"/>
    </row>
    <row r="24" spans="1:16" ht="15">
      <c r="A24" s="12"/>
      <c r="B24" s="25">
        <v>343.4</v>
      </c>
      <c r="C24" s="20" t="s">
        <v>31</v>
      </c>
      <c r="D24" s="46">
        <v>84000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84000</v>
      </c>
      <c r="O24" s="47">
        <f t="shared" si="2"/>
        <v>101.69491525423729</v>
      </c>
      <c r="P24" s="9"/>
    </row>
    <row r="25" spans="1:16" ht="15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3064945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3064945</v>
      </c>
      <c r="O25" s="47">
        <f t="shared" si="2"/>
        <v>3710.587167070218</v>
      </c>
      <c r="P25" s="9"/>
    </row>
    <row r="26" spans="1:16" ht="15">
      <c r="A26" s="12"/>
      <c r="B26" s="25">
        <v>349</v>
      </c>
      <c r="C26" s="20" t="s">
        <v>1</v>
      </c>
      <c r="D26" s="46">
        <v>47000</v>
      </c>
      <c r="E26" s="46">
        <v>0</v>
      </c>
      <c r="F26" s="46">
        <v>0</v>
      </c>
      <c r="G26" s="46">
        <v>0</v>
      </c>
      <c r="H26" s="46">
        <v>0</v>
      </c>
      <c r="I26" s="46">
        <v>868990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915990</v>
      </c>
      <c r="O26" s="47">
        <f t="shared" si="2"/>
        <v>1108.9467312348668</v>
      </c>
      <c r="P26" s="9"/>
    </row>
    <row r="27" spans="1:16" ht="15.75">
      <c r="A27" s="29" t="s">
        <v>28</v>
      </c>
      <c r="B27" s="30"/>
      <c r="C27" s="31"/>
      <c r="D27" s="32">
        <f aca="true" t="shared" si="7" ref="D27:M27">SUM(D28:D28)</f>
        <v>6256</v>
      </c>
      <c r="E27" s="32">
        <f t="shared" si="7"/>
        <v>170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aca="true" t="shared" si="8" ref="N27:N39">SUM(D27:M27)</f>
        <v>6426</v>
      </c>
      <c r="O27" s="45">
        <f t="shared" si="2"/>
        <v>7.779661016949152</v>
      </c>
      <c r="P27" s="10"/>
    </row>
    <row r="28" spans="1:16" ht="15">
      <c r="A28" s="13"/>
      <c r="B28" s="39">
        <v>359</v>
      </c>
      <c r="C28" s="21" t="s">
        <v>36</v>
      </c>
      <c r="D28" s="46">
        <v>6256</v>
      </c>
      <c r="E28" s="46">
        <v>170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6426</v>
      </c>
      <c r="O28" s="47">
        <f t="shared" si="2"/>
        <v>7.779661016949152</v>
      </c>
      <c r="P28" s="9"/>
    </row>
    <row r="29" spans="1:16" ht="15.75">
      <c r="A29" s="29" t="s">
        <v>5</v>
      </c>
      <c r="B29" s="30"/>
      <c r="C29" s="31"/>
      <c r="D29" s="32">
        <f aca="true" t="shared" si="9" ref="D29:M29">SUM(D30:D35)</f>
        <v>247265</v>
      </c>
      <c r="E29" s="32">
        <f t="shared" si="9"/>
        <v>108270</v>
      </c>
      <c r="F29" s="32">
        <f t="shared" si="9"/>
        <v>111</v>
      </c>
      <c r="G29" s="32">
        <f t="shared" si="9"/>
        <v>0</v>
      </c>
      <c r="H29" s="32">
        <f t="shared" si="9"/>
        <v>0</v>
      </c>
      <c r="I29" s="32">
        <f t="shared" si="9"/>
        <v>335600</v>
      </c>
      <c r="J29" s="32">
        <f t="shared" si="9"/>
        <v>0</v>
      </c>
      <c r="K29" s="32">
        <f t="shared" si="9"/>
        <v>2136192</v>
      </c>
      <c r="L29" s="32">
        <f t="shared" si="9"/>
        <v>11015</v>
      </c>
      <c r="M29" s="32">
        <f t="shared" si="9"/>
        <v>0</v>
      </c>
      <c r="N29" s="32">
        <f t="shared" si="8"/>
        <v>2838453</v>
      </c>
      <c r="O29" s="45">
        <f t="shared" si="2"/>
        <v>3436.3837772397096</v>
      </c>
      <c r="P29" s="10"/>
    </row>
    <row r="30" spans="1:16" ht="15">
      <c r="A30" s="12"/>
      <c r="B30" s="25">
        <v>361.1</v>
      </c>
      <c r="C30" s="20" t="s">
        <v>37</v>
      </c>
      <c r="D30" s="46">
        <v>155892</v>
      </c>
      <c r="E30" s="46">
        <v>107432</v>
      </c>
      <c r="F30" s="46">
        <v>111</v>
      </c>
      <c r="G30" s="46">
        <v>0</v>
      </c>
      <c r="H30" s="46">
        <v>0</v>
      </c>
      <c r="I30" s="46">
        <v>300032</v>
      </c>
      <c r="J30" s="46">
        <v>0</v>
      </c>
      <c r="K30" s="46">
        <v>0</v>
      </c>
      <c r="L30" s="46">
        <v>15</v>
      </c>
      <c r="M30" s="46">
        <v>0</v>
      </c>
      <c r="N30" s="46">
        <f t="shared" si="8"/>
        <v>563482</v>
      </c>
      <c r="O30" s="47">
        <f t="shared" si="2"/>
        <v>682.181598062954</v>
      </c>
      <c r="P30" s="9"/>
    </row>
    <row r="31" spans="1:16" ht="15">
      <c r="A31" s="12"/>
      <c r="B31" s="25">
        <v>361.3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1088339</v>
      </c>
      <c r="L31" s="46">
        <v>0</v>
      </c>
      <c r="M31" s="46">
        <v>0</v>
      </c>
      <c r="N31" s="46">
        <f t="shared" si="8"/>
        <v>1088339</v>
      </c>
      <c r="O31" s="47">
        <f t="shared" si="2"/>
        <v>1317.6016949152543</v>
      </c>
      <c r="P31" s="9"/>
    </row>
    <row r="32" spans="1:16" ht="15">
      <c r="A32" s="12"/>
      <c r="B32" s="25">
        <v>362</v>
      </c>
      <c r="C32" s="20" t="s">
        <v>39</v>
      </c>
      <c r="D32" s="46">
        <v>24913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24913</v>
      </c>
      <c r="O32" s="47">
        <f t="shared" si="2"/>
        <v>30.161016949152543</v>
      </c>
      <c r="P32" s="9"/>
    </row>
    <row r="33" spans="1:16" ht="15">
      <c r="A33" s="12"/>
      <c r="B33" s="25">
        <v>366</v>
      </c>
      <c r="C33" s="20" t="s">
        <v>40</v>
      </c>
      <c r="D33" s="46">
        <v>25377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11000</v>
      </c>
      <c r="M33" s="46">
        <v>0</v>
      </c>
      <c r="N33" s="46">
        <f t="shared" si="8"/>
        <v>36377</v>
      </c>
      <c r="O33" s="47">
        <f t="shared" si="2"/>
        <v>44.039951573849876</v>
      </c>
      <c r="P33" s="9"/>
    </row>
    <row r="34" spans="1:16" ht="15">
      <c r="A34" s="12"/>
      <c r="B34" s="25">
        <v>368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1047853</v>
      </c>
      <c r="L34" s="46">
        <v>0</v>
      </c>
      <c r="M34" s="46">
        <v>0</v>
      </c>
      <c r="N34" s="46">
        <f t="shared" si="8"/>
        <v>1047853</v>
      </c>
      <c r="O34" s="47">
        <f t="shared" si="2"/>
        <v>1268.587167070218</v>
      </c>
      <c r="P34" s="9"/>
    </row>
    <row r="35" spans="1:16" ht="15">
      <c r="A35" s="12"/>
      <c r="B35" s="25">
        <v>369.9</v>
      </c>
      <c r="C35" s="20" t="s">
        <v>42</v>
      </c>
      <c r="D35" s="46">
        <v>41083</v>
      </c>
      <c r="E35" s="46">
        <v>838</v>
      </c>
      <c r="F35" s="46">
        <v>0</v>
      </c>
      <c r="G35" s="46">
        <v>0</v>
      </c>
      <c r="H35" s="46">
        <v>0</v>
      </c>
      <c r="I35" s="46">
        <v>35568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77489</v>
      </c>
      <c r="O35" s="47">
        <f t="shared" si="2"/>
        <v>93.81234866828088</v>
      </c>
      <c r="P35" s="9"/>
    </row>
    <row r="36" spans="1:16" ht="15.75">
      <c r="A36" s="29" t="s">
        <v>29</v>
      </c>
      <c r="B36" s="30"/>
      <c r="C36" s="31"/>
      <c r="D36" s="32">
        <f aca="true" t="shared" si="10" ref="D36:M36">SUM(D37:D38)</f>
        <v>0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679198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679198</v>
      </c>
      <c r="O36" s="45">
        <f t="shared" si="2"/>
        <v>822.273607748184</v>
      </c>
      <c r="P36" s="9"/>
    </row>
    <row r="37" spans="1:16" ht="15">
      <c r="A37" s="12"/>
      <c r="B37" s="25">
        <v>388.1</v>
      </c>
      <c r="C37" s="20" t="s">
        <v>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-62282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-62282</v>
      </c>
      <c r="O37" s="47">
        <f t="shared" si="2"/>
        <v>-75.40193704600485</v>
      </c>
      <c r="P37" s="9"/>
    </row>
    <row r="38" spans="1:16" ht="15.75" thickBot="1">
      <c r="A38" s="12"/>
      <c r="B38" s="25">
        <v>389.8</v>
      </c>
      <c r="C38" s="20" t="s">
        <v>81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741480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741480</v>
      </c>
      <c r="O38" s="47">
        <f t="shared" si="2"/>
        <v>897.6755447941889</v>
      </c>
      <c r="P38" s="9"/>
    </row>
    <row r="39" spans="1:119" ht="16.5" thickBot="1">
      <c r="A39" s="14" t="s">
        <v>34</v>
      </c>
      <c r="B39" s="23"/>
      <c r="C39" s="22"/>
      <c r="D39" s="15">
        <f aca="true" t="shared" si="11" ref="D39:M39">SUM(D5,D9,D12,D20,D27,D29,D36)</f>
        <v>9036825</v>
      </c>
      <c r="E39" s="15">
        <f t="shared" si="11"/>
        <v>3311084</v>
      </c>
      <c r="F39" s="15">
        <f t="shared" si="11"/>
        <v>803824</v>
      </c>
      <c r="G39" s="15">
        <f t="shared" si="11"/>
        <v>0</v>
      </c>
      <c r="H39" s="15">
        <f t="shared" si="11"/>
        <v>0</v>
      </c>
      <c r="I39" s="15">
        <f t="shared" si="11"/>
        <v>12067105</v>
      </c>
      <c r="J39" s="15">
        <f t="shared" si="11"/>
        <v>0</v>
      </c>
      <c r="K39" s="15">
        <f t="shared" si="11"/>
        <v>2136192</v>
      </c>
      <c r="L39" s="15">
        <f t="shared" si="11"/>
        <v>11015</v>
      </c>
      <c r="M39" s="15">
        <f t="shared" si="11"/>
        <v>0</v>
      </c>
      <c r="N39" s="15">
        <f t="shared" si="8"/>
        <v>27366045</v>
      </c>
      <c r="O39" s="38">
        <f t="shared" si="2"/>
        <v>33130.80508474576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93</v>
      </c>
      <c r="M41" s="48"/>
      <c r="N41" s="48"/>
      <c r="O41" s="43">
        <v>826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SUM(D6:D8)</f>
        <v>5820636</v>
      </c>
      <c r="E5" s="27">
        <f t="shared" si="0"/>
        <v>2822287</v>
      </c>
      <c r="F5" s="27">
        <f t="shared" si="0"/>
        <v>808799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9451722</v>
      </c>
      <c r="O5" s="33">
        <f aca="true" t="shared" si="2" ref="O5:O39">(N5/O$41)</f>
        <v>11683.21631644005</v>
      </c>
      <c r="P5" s="6"/>
    </row>
    <row r="6" spans="1:16" ht="15">
      <c r="A6" s="12"/>
      <c r="B6" s="25">
        <v>311</v>
      </c>
      <c r="C6" s="20" t="s">
        <v>3</v>
      </c>
      <c r="D6" s="46">
        <v>5623071</v>
      </c>
      <c r="E6" s="46">
        <v>2822287</v>
      </c>
      <c r="F6" s="46">
        <v>808799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9254157</v>
      </c>
      <c r="O6" s="47">
        <f t="shared" si="2"/>
        <v>11439.00741656366</v>
      </c>
      <c r="P6" s="9"/>
    </row>
    <row r="7" spans="1:16" ht="15">
      <c r="A7" s="12"/>
      <c r="B7" s="25">
        <v>312.41</v>
      </c>
      <c r="C7" s="20" t="s">
        <v>12</v>
      </c>
      <c r="D7" s="46">
        <v>122371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122371</v>
      </c>
      <c r="O7" s="47">
        <f t="shared" si="2"/>
        <v>151.26205191594562</v>
      </c>
      <c r="P7" s="9"/>
    </row>
    <row r="8" spans="1:16" ht="15">
      <c r="A8" s="12"/>
      <c r="B8" s="25">
        <v>315</v>
      </c>
      <c r="C8" s="20" t="s">
        <v>76</v>
      </c>
      <c r="D8" s="46">
        <v>75194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75194</v>
      </c>
      <c r="O8" s="47">
        <f t="shared" si="2"/>
        <v>92.946847960445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SUM(D10:D11)</f>
        <v>1278252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1278252</v>
      </c>
      <c r="O9" s="45">
        <f t="shared" si="2"/>
        <v>1580.0395550061805</v>
      </c>
      <c r="P9" s="10"/>
    </row>
    <row r="10" spans="1:16" ht="15">
      <c r="A10" s="12"/>
      <c r="B10" s="25">
        <v>322</v>
      </c>
      <c r="C10" s="20" t="s">
        <v>0</v>
      </c>
      <c r="D10" s="46">
        <v>1275257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1275257</v>
      </c>
      <c r="O10" s="47">
        <f t="shared" si="2"/>
        <v>1576.3374536464771</v>
      </c>
      <c r="P10" s="9"/>
    </row>
    <row r="11" spans="1:16" ht="15">
      <c r="A11" s="12"/>
      <c r="B11" s="25">
        <v>329</v>
      </c>
      <c r="C11" s="20" t="s">
        <v>55</v>
      </c>
      <c r="D11" s="46">
        <v>2995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2995</v>
      </c>
      <c r="O11" s="47">
        <f t="shared" si="2"/>
        <v>3.7021013597033376</v>
      </c>
      <c r="P11" s="9"/>
    </row>
    <row r="12" spans="1:16" ht="15.75">
      <c r="A12" s="29" t="s">
        <v>16</v>
      </c>
      <c r="B12" s="30"/>
      <c r="C12" s="31"/>
      <c r="D12" s="32">
        <f aca="true" t="shared" si="4" ref="D12:M12">SUM(D13:D19)</f>
        <v>154710</v>
      </c>
      <c r="E12" s="32">
        <f t="shared" si="4"/>
        <v>182020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336730</v>
      </c>
      <c r="O12" s="45">
        <f t="shared" si="2"/>
        <v>416.229913473424</v>
      </c>
      <c r="P12" s="10"/>
    </row>
    <row r="13" spans="1:16" ht="15">
      <c r="A13" s="12"/>
      <c r="B13" s="25">
        <v>331.39</v>
      </c>
      <c r="C13" s="20" t="s">
        <v>18</v>
      </c>
      <c r="D13" s="46">
        <v>0</v>
      </c>
      <c r="E13" s="46">
        <v>182020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182020</v>
      </c>
      <c r="O13" s="47">
        <f t="shared" si="2"/>
        <v>224.9938195302843</v>
      </c>
      <c r="P13" s="9"/>
    </row>
    <row r="14" spans="1:16" ht="15">
      <c r="A14" s="12"/>
      <c r="B14" s="25">
        <v>333</v>
      </c>
      <c r="C14" s="20" t="s">
        <v>4</v>
      </c>
      <c r="D14" s="46">
        <v>24416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24416</v>
      </c>
      <c r="O14" s="47">
        <f t="shared" si="2"/>
        <v>30.180469715698393</v>
      </c>
      <c r="P14" s="9"/>
    </row>
    <row r="15" spans="1:16" ht="15">
      <c r="A15" s="12"/>
      <c r="B15" s="25">
        <v>334.2</v>
      </c>
      <c r="C15" s="20" t="s">
        <v>17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1.2360939431396787</v>
      </c>
      <c r="P15" s="9"/>
    </row>
    <row r="16" spans="1:16" ht="15">
      <c r="A16" s="12"/>
      <c r="B16" s="25">
        <v>335.12</v>
      </c>
      <c r="C16" s="20" t="s">
        <v>77</v>
      </c>
      <c r="D16" s="46">
        <v>23014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23014</v>
      </c>
      <c r="O16" s="47">
        <f t="shared" si="2"/>
        <v>28.447466007416562</v>
      </c>
      <c r="P16" s="9"/>
    </row>
    <row r="17" spans="1:16" ht="15">
      <c r="A17" s="12"/>
      <c r="B17" s="25">
        <v>335.18</v>
      </c>
      <c r="C17" s="20" t="s">
        <v>78</v>
      </c>
      <c r="D17" s="46">
        <v>88260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88260</v>
      </c>
      <c r="O17" s="47">
        <f t="shared" si="2"/>
        <v>109.09765142150803</v>
      </c>
      <c r="P17" s="9"/>
    </row>
    <row r="18" spans="1:16" ht="15">
      <c r="A18" s="12"/>
      <c r="B18" s="25">
        <v>335.21</v>
      </c>
      <c r="C18" s="20" t="s">
        <v>56</v>
      </c>
      <c r="D18" s="46">
        <v>12235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12235</v>
      </c>
      <c r="O18" s="47">
        <f t="shared" si="2"/>
        <v>15.123609394313968</v>
      </c>
      <c r="P18" s="9"/>
    </row>
    <row r="19" spans="1:16" ht="15">
      <c r="A19" s="12"/>
      <c r="B19" s="25">
        <v>335.9</v>
      </c>
      <c r="C19" s="20" t="s">
        <v>22</v>
      </c>
      <c r="D19" s="46">
        <v>5785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5785</v>
      </c>
      <c r="O19" s="47">
        <f t="shared" si="2"/>
        <v>7.150803461063041</v>
      </c>
      <c r="P19" s="9"/>
    </row>
    <row r="20" spans="1:16" ht="15.75">
      <c r="A20" s="29" t="s">
        <v>27</v>
      </c>
      <c r="B20" s="30"/>
      <c r="C20" s="31"/>
      <c r="D20" s="32">
        <f aca="true" t="shared" si="5" ref="D20:M20">SUM(D21:D26)</f>
        <v>746780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11236061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11982841</v>
      </c>
      <c r="O20" s="45">
        <f t="shared" si="2"/>
        <v>14811.91718170581</v>
      </c>
      <c r="P20" s="10"/>
    </row>
    <row r="21" spans="1:16" ht="15">
      <c r="A21" s="12"/>
      <c r="B21" s="25">
        <v>341.3</v>
      </c>
      <c r="C21" s="20" t="s">
        <v>79</v>
      </c>
      <c r="D21" s="46">
        <v>584322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584322</v>
      </c>
      <c r="O21" s="47">
        <f t="shared" si="2"/>
        <v>722.2768850432633</v>
      </c>
      <c r="P21" s="9"/>
    </row>
    <row r="22" spans="1:16" ht="15">
      <c r="A22" s="12"/>
      <c r="B22" s="25">
        <v>342.1</v>
      </c>
      <c r="C22" s="20" t="s">
        <v>80</v>
      </c>
      <c r="D22" s="46">
        <v>20531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20531</v>
      </c>
      <c r="O22" s="47">
        <f t="shared" si="2"/>
        <v>25.378244746600743</v>
      </c>
      <c r="P22" s="9"/>
    </row>
    <row r="23" spans="1:16" ht="15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7495957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7495957</v>
      </c>
      <c r="O23" s="47">
        <f t="shared" si="2"/>
        <v>9265.707045735477</v>
      </c>
      <c r="P23" s="9"/>
    </row>
    <row r="24" spans="1:16" ht="15">
      <c r="A24" s="12"/>
      <c r="B24" s="25">
        <v>343.4</v>
      </c>
      <c r="C24" s="20" t="s">
        <v>31</v>
      </c>
      <c r="D24" s="46">
        <v>99500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99500</v>
      </c>
      <c r="O24" s="47">
        <f t="shared" si="2"/>
        <v>122.99134734239803</v>
      </c>
      <c r="P24" s="9"/>
    </row>
    <row r="25" spans="1:16" ht="15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3087752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3087752</v>
      </c>
      <c r="O25" s="47">
        <f t="shared" si="2"/>
        <v>3816.751545117429</v>
      </c>
      <c r="P25" s="9"/>
    </row>
    <row r="26" spans="1:16" ht="15">
      <c r="A26" s="12"/>
      <c r="B26" s="25">
        <v>349</v>
      </c>
      <c r="C26" s="20" t="s">
        <v>1</v>
      </c>
      <c r="D26" s="46">
        <v>42427</v>
      </c>
      <c r="E26" s="46">
        <v>0</v>
      </c>
      <c r="F26" s="46">
        <v>0</v>
      </c>
      <c r="G26" s="46">
        <v>0</v>
      </c>
      <c r="H26" s="46">
        <v>0</v>
      </c>
      <c r="I26" s="46">
        <v>652352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694779</v>
      </c>
      <c r="O26" s="47">
        <f t="shared" si="2"/>
        <v>858.8121137206427</v>
      </c>
      <c r="P26" s="9"/>
    </row>
    <row r="27" spans="1:16" ht="15.75">
      <c r="A27" s="29" t="s">
        <v>28</v>
      </c>
      <c r="B27" s="30"/>
      <c r="C27" s="31"/>
      <c r="D27" s="32">
        <f aca="true" t="shared" si="7" ref="D27:M27">SUM(D28:D28)</f>
        <v>15148</v>
      </c>
      <c r="E27" s="32">
        <f t="shared" si="7"/>
        <v>0</v>
      </c>
      <c r="F27" s="32">
        <f t="shared" si="7"/>
        <v>180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aca="true" t="shared" si="8" ref="N27:N39">SUM(D27:M27)</f>
        <v>15328</v>
      </c>
      <c r="O27" s="45">
        <f t="shared" si="2"/>
        <v>18.946847960444995</v>
      </c>
      <c r="P27" s="10"/>
    </row>
    <row r="28" spans="1:16" ht="15">
      <c r="A28" s="13"/>
      <c r="B28" s="39">
        <v>359</v>
      </c>
      <c r="C28" s="21" t="s">
        <v>36</v>
      </c>
      <c r="D28" s="46">
        <v>15148</v>
      </c>
      <c r="E28" s="46">
        <v>0</v>
      </c>
      <c r="F28" s="46">
        <v>180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15328</v>
      </c>
      <c r="O28" s="47">
        <f t="shared" si="2"/>
        <v>18.946847960444995</v>
      </c>
      <c r="P28" s="9"/>
    </row>
    <row r="29" spans="1:16" ht="15.75">
      <c r="A29" s="29" t="s">
        <v>5</v>
      </c>
      <c r="B29" s="30"/>
      <c r="C29" s="31"/>
      <c r="D29" s="32">
        <f aca="true" t="shared" si="9" ref="D29:M29">SUM(D30:D35)</f>
        <v>207141</v>
      </c>
      <c r="E29" s="32">
        <f t="shared" si="9"/>
        <v>31304</v>
      </c>
      <c r="F29" s="32">
        <f t="shared" si="9"/>
        <v>39</v>
      </c>
      <c r="G29" s="32">
        <f t="shared" si="9"/>
        <v>0</v>
      </c>
      <c r="H29" s="32">
        <f t="shared" si="9"/>
        <v>0</v>
      </c>
      <c r="I29" s="32">
        <f t="shared" si="9"/>
        <v>185657</v>
      </c>
      <c r="J29" s="32">
        <f t="shared" si="9"/>
        <v>0</v>
      </c>
      <c r="K29" s="32">
        <f t="shared" si="9"/>
        <v>2869858</v>
      </c>
      <c r="L29" s="32">
        <f t="shared" si="9"/>
        <v>6014</v>
      </c>
      <c r="M29" s="32">
        <f t="shared" si="9"/>
        <v>0</v>
      </c>
      <c r="N29" s="32">
        <f t="shared" si="8"/>
        <v>3300013</v>
      </c>
      <c r="O29" s="45">
        <f t="shared" si="2"/>
        <v>4079.1260815822</v>
      </c>
      <c r="P29" s="10"/>
    </row>
    <row r="30" spans="1:16" ht="15">
      <c r="A30" s="12"/>
      <c r="B30" s="25">
        <v>361.1</v>
      </c>
      <c r="C30" s="20" t="s">
        <v>37</v>
      </c>
      <c r="D30" s="46">
        <v>70246</v>
      </c>
      <c r="E30" s="46">
        <v>31304</v>
      </c>
      <c r="F30" s="46">
        <v>39</v>
      </c>
      <c r="G30" s="46">
        <v>0</v>
      </c>
      <c r="H30" s="46">
        <v>0</v>
      </c>
      <c r="I30" s="46">
        <v>149852</v>
      </c>
      <c r="J30" s="46">
        <v>0</v>
      </c>
      <c r="K30" s="46">
        <v>0</v>
      </c>
      <c r="L30" s="46">
        <v>14</v>
      </c>
      <c r="M30" s="46">
        <v>0</v>
      </c>
      <c r="N30" s="46">
        <f t="shared" si="8"/>
        <v>251455</v>
      </c>
      <c r="O30" s="47">
        <f t="shared" si="2"/>
        <v>310.8220024721879</v>
      </c>
      <c r="P30" s="9"/>
    </row>
    <row r="31" spans="1:16" ht="15">
      <c r="A31" s="12"/>
      <c r="B31" s="25">
        <v>361.3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1837175</v>
      </c>
      <c r="L31" s="46">
        <v>0</v>
      </c>
      <c r="M31" s="46">
        <v>0</v>
      </c>
      <c r="N31" s="46">
        <f t="shared" si="8"/>
        <v>1837175</v>
      </c>
      <c r="O31" s="47">
        <f t="shared" si="2"/>
        <v>2270.920889987639</v>
      </c>
      <c r="P31" s="9"/>
    </row>
    <row r="32" spans="1:16" ht="15">
      <c r="A32" s="12"/>
      <c r="B32" s="25">
        <v>362</v>
      </c>
      <c r="C32" s="20" t="s">
        <v>39</v>
      </c>
      <c r="D32" s="46">
        <v>24913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24913</v>
      </c>
      <c r="O32" s="47">
        <f t="shared" si="2"/>
        <v>30.794808405438815</v>
      </c>
      <c r="P32" s="9"/>
    </row>
    <row r="33" spans="1:16" ht="15">
      <c r="A33" s="12"/>
      <c r="B33" s="25">
        <v>366</v>
      </c>
      <c r="C33" s="20" t="s">
        <v>40</v>
      </c>
      <c r="D33" s="46">
        <v>37973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6000</v>
      </c>
      <c r="M33" s="46">
        <v>0</v>
      </c>
      <c r="N33" s="46">
        <f t="shared" si="8"/>
        <v>43973</v>
      </c>
      <c r="O33" s="47">
        <f t="shared" si="2"/>
        <v>54.354758961681085</v>
      </c>
      <c r="P33" s="9"/>
    </row>
    <row r="34" spans="1:16" ht="15">
      <c r="A34" s="12"/>
      <c r="B34" s="25">
        <v>368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1032683</v>
      </c>
      <c r="L34" s="46">
        <v>0</v>
      </c>
      <c r="M34" s="46">
        <v>0</v>
      </c>
      <c r="N34" s="46">
        <f t="shared" si="8"/>
        <v>1032683</v>
      </c>
      <c r="O34" s="47">
        <f t="shared" si="2"/>
        <v>1276.4932014833128</v>
      </c>
      <c r="P34" s="9"/>
    </row>
    <row r="35" spans="1:16" ht="15">
      <c r="A35" s="12"/>
      <c r="B35" s="25">
        <v>369.9</v>
      </c>
      <c r="C35" s="20" t="s">
        <v>42</v>
      </c>
      <c r="D35" s="46">
        <v>74009</v>
      </c>
      <c r="E35" s="46">
        <v>0</v>
      </c>
      <c r="F35" s="46">
        <v>0</v>
      </c>
      <c r="G35" s="46">
        <v>0</v>
      </c>
      <c r="H35" s="46">
        <v>0</v>
      </c>
      <c r="I35" s="46">
        <v>35805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109814</v>
      </c>
      <c r="O35" s="47">
        <f t="shared" si="2"/>
        <v>135.74042027194068</v>
      </c>
      <c r="P35" s="9"/>
    </row>
    <row r="36" spans="1:16" ht="15.75">
      <c r="A36" s="29" t="s">
        <v>29</v>
      </c>
      <c r="B36" s="30"/>
      <c r="C36" s="31"/>
      <c r="D36" s="32">
        <f aca="true" t="shared" si="10" ref="D36:M36">SUM(D37:D38)</f>
        <v>0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769953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769953</v>
      </c>
      <c r="O36" s="45">
        <f t="shared" si="2"/>
        <v>951.7342398022249</v>
      </c>
      <c r="P36" s="9"/>
    </row>
    <row r="37" spans="1:16" ht="15">
      <c r="A37" s="12"/>
      <c r="B37" s="25">
        <v>388.1</v>
      </c>
      <c r="C37" s="20" t="s">
        <v>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-38122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-38122</v>
      </c>
      <c r="O37" s="47">
        <f t="shared" si="2"/>
        <v>-47.122373300370825</v>
      </c>
      <c r="P37" s="9"/>
    </row>
    <row r="38" spans="1:16" ht="15.75" thickBot="1">
      <c r="A38" s="12"/>
      <c r="B38" s="25">
        <v>389.8</v>
      </c>
      <c r="C38" s="20" t="s">
        <v>81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808075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808075</v>
      </c>
      <c r="O38" s="47">
        <f t="shared" si="2"/>
        <v>998.8566131025958</v>
      </c>
      <c r="P38" s="9"/>
    </row>
    <row r="39" spans="1:119" ht="16.5" thickBot="1">
      <c r="A39" s="14" t="s">
        <v>34</v>
      </c>
      <c r="B39" s="23"/>
      <c r="C39" s="22"/>
      <c r="D39" s="15">
        <f aca="true" t="shared" si="11" ref="D39:M39">SUM(D5,D9,D12,D20,D27,D29,D36)</f>
        <v>8222667</v>
      </c>
      <c r="E39" s="15">
        <f t="shared" si="11"/>
        <v>3035611</v>
      </c>
      <c r="F39" s="15">
        <f t="shared" si="11"/>
        <v>809018</v>
      </c>
      <c r="G39" s="15">
        <f t="shared" si="11"/>
        <v>0</v>
      </c>
      <c r="H39" s="15">
        <f t="shared" si="11"/>
        <v>0</v>
      </c>
      <c r="I39" s="15">
        <f t="shared" si="11"/>
        <v>12191671</v>
      </c>
      <c r="J39" s="15">
        <f t="shared" si="11"/>
        <v>0</v>
      </c>
      <c r="K39" s="15">
        <f t="shared" si="11"/>
        <v>2869858</v>
      </c>
      <c r="L39" s="15">
        <f t="shared" si="11"/>
        <v>6014</v>
      </c>
      <c r="M39" s="15">
        <f t="shared" si="11"/>
        <v>0</v>
      </c>
      <c r="N39" s="15">
        <f t="shared" si="8"/>
        <v>27134839</v>
      </c>
      <c r="O39" s="38">
        <f t="shared" si="2"/>
        <v>33541.21013597033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91</v>
      </c>
      <c r="M41" s="48"/>
      <c r="N41" s="48"/>
      <c r="O41" s="43">
        <v>809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SUM(D6:D8)</f>
        <v>5445249</v>
      </c>
      <c r="E5" s="27">
        <f t="shared" si="0"/>
        <v>2820561</v>
      </c>
      <c r="F5" s="27">
        <f t="shared" si="0"/>
        <v>808385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9074195</v>
      </c>
      <c r="O5" s="33">
        <f aca="true" t="shared" si="2" ref="O5:O40">(N5/O$42)</f>
        <v>11175.116995073891</v>
      </c>
      <c r="P5" s="6"/>
    </row>
    <row r="6" spans="1:16" ht="15">
      <c r="A6" s="12"/>
      <c r="B6" s="25">
        <v>311</v>
      </c>
      <c r="C6" s="20" t="s">
        <v>3</v>
      </c>
      <c r="D6" s="46">
        <v>5253894</v>
      </c>
      <c r="E6" s="46">
        <v>2820561</v>
      </c>
      <c r="F6" s="46">
        <v>808385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8882840</v>
      </c>
      <c r="O6" s="47">
        <f t="shared" si="2"/>
        <v>10939.458128078817</v>
      </c>
      <c r="P6" s="9"/>
    </row>
    <row r="7" spans="1:16" ht="15">
      <c r="A7" s="12"/>
      <c r="B7" s="25">
        <v>312.41</v>
      </c>
      <c r="C7" s="20" t="s">
        <v>12</v>
      </c>
      <c r="D7" s="46">
        <v>114412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114412</v>
      </c>
      <c r="O7" s="47">
        <f t="shared" si="2"/>
        <v>140.9014778325123</v>
      </c>
      <c r="P7" s="9"/>
    </row>
    <row r="8" spans="1:16" ht="15">
      <c r="A8" s="12"/>
      <c r="B8" s="25">
        <v>315</v>
      </c>
      <c r="C8" s="20" t="s">
        <v>76</v>
      </c>
      <c r="D8" s="46">
        <v>76943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76943</v>
      </c>
      <c r="O8" s="47">
        <f t="shared" si="2"/>
        <v>94.75738916256158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SUM(D10:D11)</f>
        <v>1880416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1880416</v>
      </c>
      <c r="O9" s="45">
        <f t="shared" si="2"/>
        <v>2315.783251231527</v>
      </c>
      <c r="P9" s="10"/>
    </row>
    <row r="10" spans="1:16" ht="15">
      <c r="A10" s="12"/>
      <c r="B10" s="25">
        <v>322</v>
      </c>
      <c r="C10" s="20" t="s">
        <v>0</v>
      </c>
      <c r="D10" s="46">
        <v>1877518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1877518</v>
      </c>
      <c r="O10" s="47">
        <f t="shared" si="2"/>
        <v>2312.214285714286</v>
      </c>
      <c r="P10" s="9"/>
    </row>
    <row r="11" spans="1:16" ht="15">
      <c r="A11" s="12"/>
      <c r="B11" s="25">
        <v>329</v>
      </c>
      <c r="C11" s="20" t="s">
        <v>55</v>
      </c>
      <c r="D11" s="46">
        <v>2898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2898</v>
      </c>
      <c r="O11" s="47">
        <f t="shared" si="2"/>
        <v>3.5689655172413794</v>
      </c>
      <c r="P11" s="9"/>
    </row>
    <row r="12" spans="1:16" ht="15.75">
      <c r="A12" s="29" t="s">
        <v>16</v>
      </c>
      <c r="B12" s="30"/>
      <c r="C12" s="31"/>
      <c r="D12" s="32">
        <f aca="true" t="shared" si="4" ref="D12:M12">SUM(D13:D20)</f>
        <v>140810</v>
      </c>
      <c r="E12" s="32">
        <f t="shared" si="4"/>
        <v>13190046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13330856</v>
      </c>
      <c r="O12" s="45">
        <f t="shared" si="2"/>
        <v>16417.310344827587</v>
      </c>
      <c r="P12" s="10"/>
    </row>
    <row r="13" spans="1:16" ht="15">
      <c r="A13" s="12"/>
      <c r="B13" s="25">
        <v>331.39</v>
      </c>
      <c r="C13" s="20" t="s">
        <v>18</v>
      </c>
      <c r="D13" s="46">
        <v>0</v>
      </c>
      <c r="E13" s="46">
        <v>2766376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2766376</v>
      </c>
      <c r="O13" s="47">
        <f t="shared" si="2"/>
        <v>3406.8669950738918</v>
      </c>
      <c r="P13" s="9"/>
    </row>
    <row r="14" spans="1:16" ht="15">
      <c r="A14" s="12"/>
      <c r="B14" s="25">
        <v>333</v>
      </c>
      <c r="C14" s="20" t="s">
        <v>4</v>
      </c>
      <c r="D14" s="46">
        <v>22189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22189</v>
      </c>
      <c r="O14" s="47">
        <f t="shared" si="2"/>
        <v>27.326354679802957</v>
      </c>
      <c r="P14" s="9"/>
    </row>
    <row r="15" spans="1:16" ht="15">
      <c r="A15" s="12"/>
      <c r="B15" s="25">
        <v>334.2</v>
      </c>
      <c r="C15" s="20" t="s">
        <v>17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1.2315270935960592</v>
      </c>
      <c r="P15" s="9"/>
    </row>
    <row r="16" spans="1:16" ht="15">
      <c r="A16" s="12"/>
      <c r="B16" s="25">
        <v>334.39</v>
      </c>
      <c r="C16" s="20" t="s">
        <v>71</v>
      </c>
      <c r="D16" s="46">
        <v>0</v>
      </c>
      <c r="E16" s="46">
        <v>4148670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4148670</v>
      </c>
      <c r="O16" s="47">
        <f t="shared" si="2"/>
        <v>5109.199507389162</v>
      </c>
      <c r="P16" s="9"/>
    </row>
    <row r="17" spans="1:16" ht="15">
      <c r="A17" s="12"/>
      <c r="B17" s="25">
        <v>335.12</v>
      </c>
      <c r="C17" s="20" t="s">
        <v>77</v>
      </c>
      <c r="D17" s="46">
        <v>22218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22218</v>
      </c>
      <c r="O17" s="47">
        <f t="shared" si="2"/>
        <v>27.362068965517242</v>
      </c>
      <c r="P17" s="9"/>
    </row>
    <row r="18" spans="1:16" ht="15">
      <c r="A18" s="12"/>
      <c r="B18" s="25">
        <v>335.18</v>
      </c>
      <c r="C18" s="20" t="s">
        <v>78</v>
      </c>
      <c r="D18" s="46">
        <v>87124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87124</v>
      </c>
      <c r="O18" s="47">
        <f t="shared" si="2"/>
        <v>107.29556650246306</v>
      </c>
      <c r="P18" s="9"/>
    </row>
    <row r="19" spans="1:16" ht="15">
      <c r="A19" s="12"/>
      <c r="B19" s="25">
        <v>335.9</v>
      </c>
      <c r="C19" s="20" t="s">
        <v>22</v>
      </c>
      <c r="D19" s="46">
        <v>8279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8279</v>
      </c>
      <c r="O19" s="47">
        <f t="shared" si="2"/>
        <v>10.195812807881774</v>
      </c>
      <c r="P19" s="9"/>
    </row>
    <row r="20" spans="1:16" ht="15">
      <c r="A20" s="12"/>
      <c r="B20" s="25">
        <v>337.3</v>
      </c>
      <c r="C20" s="20" t="s">
        <v>88</v>
      </c>
      <c r="D20" s="46">
        <v>0</v>
      </c>
      <c r="E20" s="46">
        <v>6275000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6275000</v>
      </c>
      <c r="O20" s="47">
        <f t="shared" si="2"/>
        <v>7727.832512315271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SUM(D22:D27)</f>
        <v>700049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11034534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11734583</v>
      </c>
      <c r="O21" s="45">
        <f t="shared" si="2"/>
        <v>14451.456896551725</v>
      </c>
      <c r="P21" s="10"/>
    </row>
    <row r="22" spans="1:16" ht="15">
      <c r="A22" s="12"/>
      <c r="B22" s="25">
        <v>341.3</v>
      </c>
      <c r="C22" s="20" t="s">
        <v>79</v>
      </c>
      <c r="D22" s="46">
        <v>561241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561241</v>
      </c>
      <c r="O22" s="47">
        <f t="shared" si="2"/>
        <v>691.1834975369458</v>
      </c>
      <c r="P22" s="9"/>
    </row>
    <row r="23" spans="1:16" ht="15">
      <c r="A23" s="12"/>
      <c r="B23" s="25">
        <v>342.1</v>
      </c>
      <c r="C23" s="20" t="s">
        <v>80</v>
      </c>
      <c r="D23" s="46">
        <v>7558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7558</v>
      </c>
      <c r="O23" s="47">
        <f t="shared" si="2"/>
        <v>9.307881773399014</v>
      </c>
      <c r="P23" s="9"/>
    </row>
    <row r="24" spans="1:16" ht="15">
      <c r="A24" s="12"/>
      <c r="B24" s="25">
        <v>343.3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7176166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7176166</v>
      </c>
      <c r="O24" s="47">
        <f t="shared" si="2"/>
        <v>8837.642857142857</v>
      </c>
      <c r="P24" s="9"/>
    </row>
    <row r="25" spans="1:16" ht="15">
      <c r="A25" s="12"/>
      <c r="B25" s="25">
        <v>343.4</v>
      </c>
      <c r="C25" s="20" t="s">
        <v>31</v>
      </c>
      <c r="D25" s="46">
        <v>80250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80250</v>
      </c>
      <c r="O25" s="47">
        <f t="shared" si="2"/>
        <v>98.83004926108374</v>
      </c>
      <c r="P25" s="9"/>
    </row>
    <row r="26" spans="1:16" ht="15">
      <c r="A26" s="12"/>
      <c r="B26" s="25">
        <v>343.5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3164534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3164534</v>
      </c>
      <c r="O26" s="47">
        <f t="shared" si="2"/>
        <v>3897.2093596059112</v>
      </c>
      <c r="P26" s="9"/>
    </row>
    <row r="27" spans="1:16" ht="15">
      <c r="A27" s="12"/>
      <c r="B27" s="25">
        <v>349</v>
      </c>
      <c r="C27" s="20" t="s">
        <v>1</v>
      </c>
      <c r="D27" s="46">
        <v>51000</v>
      </c>
      <c r="E27" s="46">
        <v>0</v>
      </c>
      <c r="F27" s="46">
        <v>0</v>
      </c>
      <c r="G27" s="46">
        <v>0</v>
      </c>
      <c r="H27" s="46">
        <v>0</v>
      </c>
      <c r="I27" s="46">
        <v>693834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744834</v>
      </c>
      <c r="O27" s="47">
        <f t="shared" si="2"/>
        <v>917.2832512315271</v>
      </c>
      <c r="P27" s="9"/>
    </row>
    <row r="28" spans="1:16" ht="15.75">
      <c r="A28" s="29" t="s">
        <v>28</v>
      </c>
      <c r="B28" s="30"/>
      <c r="C28" s="31"/>
      <c r="D28" s="32">
        <f aca="true" t="shared" si="7" ref="D28:M28">SUM(D29:D29)</f>
        <v>11230</v>
      </c>
      <c r="E28" s="32">
        <f t="shared" si="7"/>
        <v>143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aca="true" t="shared" si="8" ref="N28:N40">SUM(D28:M28)</f>
        <v>11373</v>
      </c>
      <c r="O28" s="45">
        <f t="shared" si="2"/>
        <v>14.00615763546798</v>
      </c>
      <c r="P28" s="10"/>
    </row>
    <row r="29" spans="1:16" ht="15">
      <c r="A29" s="13"/>
      <c r="B29" s="39">
        <v>359</v>
      </c>
      <c r="C29" s="21" t="s">
        <v>36</v>
      </c>
      <c r="D29" s="46">
        <v>11230</v>
      </c>
      <c r="E29" s="46">
        <v>143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11373</v>
      </c>
      <c r="O29" s="47">
        <f t="shared" si="2"/>
        <v>14.00615763546798</v>
      </c>
      <c r="P29" s="9"/>
    </row>
    <row r="30" spans="1:16" ht="15.75">
      <c r="A30" s="29" t="s">
        <v>5</v>
      </c>
      <c r="B30" s="30"/>
      <c r="C30" s="31"/>
      <c r="D30" s="32">
        <f aca="true" t="shared" si="9" ref="D30:M30">SUM(D31:D36)</f>
        <v>168648</v>
      </c>
      <c r="E30" s="32">
        <f t="shared" si="9"/>
        <v>23891</v>
      </c>
      <c r="F30" s="32">
        <f t="shared" si="9"/>
        <v>18</v>
      </c>
      <c r="G30" s="32">
        <f t="shared" si="9"/>
        <v>0</v>
      </c>
      <c r="H30" s="32">
        <f t="shared" si="9"/>
        <v>0</v>
      </c>
      <c r="I30" s="32">
        <f t="shared" si="9"/>
        <v>128469</v>
      </c>
      <c r="J30" s="32">
        <f t="shared" si="9"/>
        <v>0</v>
      </c>
      <c r="K30" s="32">
        <f t="shared" si="9"/>
        <v>2156888</v>
      </c>
      <c r="L30" s="32">
        <f t="shared" si="9"/>
        <v>1017</v>
      </c>
      <c r="M30" s="32">
        <f t="shared" si="9"/>
        <v>0</v>
      </c>
      <c r="N30" s="32">
        <f t="shared" si="8"/>
        <v>2478931</v>
      </c>
      <c r="O30" s="45">
        <f t="shared" si="2"/>
        <v>3052.8706896551726</v>
      </c>
      <c r="P30" s="10"/>
    </row>
    <row r="31" spans="1:16" ht="15">
      <c r="A31" s="12"/>
      <c r="B31" s="25">
        <v>361.1</v>
      </c>
      <c r="C31" s="20" t="s">
        <v>37</v>
      </c>
      <c r="D31" s="46">
        <v>37613</v>
      </c>
      <c r="E31" s="46">
        <v>23891</v>
      </c>
      <c r="F31" s="46">
        <v>18</v>
      </c>
      <c r="G31" s="46">
        <v>0</v>
      </c>
      <c r="H31" s="46">
        <v>0</v>
      </c>
      <c r="I31" s="46">
        <v>106721</v>
      </c>
      <c r="J31" s="46">
        <v>0</v>
      </c>
      <c r="K31" s="46">
        <v>0</v>
      </c>
      <c r="L31" s="46">
        <v>17</v>
      </c>
      <c r="M31" s="46">
        <v>0</v>
      </c>
      <c r="N31" s="46">
        <f t="shared" si="8"/>
        <v>168260</v>
      </c>
      <c r="O31" s="47">
        <f t="shared" si="2"/>
        <v>207.2167487684729</v>
      </c>
      <c r="P31" s="9"/>
    </row>
    <row r="32" spans="1:16" ht="15">
      <c r="A32" s="12"/>
      <c r="B32" s="25">
        <v>361.3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1236826</v>
      </c>
      <c r="L32" s="46">
        <v>0</v>
      </c>
      <c r="M32" s="46">
        <v>0</v>
      </c>
      <c r="N32" s="46">
        <f t="shared" si="8"/>
        <v>1236826</v>
      </c>
      <c r="O32" s="47">
        <f t="shared" si="2"/>
        <v>1523.1847290640394</v>
      </c>
      <c r="P32" s="9"/>
    </row>
    <row r="33" spans="1:16" ht="15">
      <c r="A33" s="12"/>
      <c r="B33" s="25">
        <v>362</v>
      </c>
      <c r="C33" s="20" t="s">
        <v>39</v>
      </c>
      <c r="D33" s="46">
        <v>24913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24913</v>
      </c>
      <c r="O33" s="47">
        <f t="shared" si="2"/>
        <v>30.68103448275862</v>
      </c>
      <c r="P33" s="9"/>
    </row>
    <row r="34" spans="1:16" ht="15">
      <c r="A34" s="12"/>
      <c r="B34" s="25">
        <v>366</v>
      </c>
      <c r="C34" s="20" t="s">
        <v>40</v>
      </c>
      <c r="D34" s="46">
        <v>40048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1000</v>
      </c>
      <c r="M34" s="46">
        <v>0</v>
      </c>
      <c r="N34" s="46">
        <f t="shared" si="8"/>
        <v>41048</v>
      </c>
      <c r="O34" s="47">
        <f t="shared" si="2"/>
        <v>50.55172413793103</v>
      </c>
      <c r="P34" s="9"/>
    </row>
    <row r="35" spans="1:16" ht="15">
      <c r="A35" s="12"/>
      <c r="B35" s="25">
        <v>368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920062</v>
      </c>
      <c r="L35" s="46">
        <v>0</v>
      </c>
      <c r="M35" s="46">
        <v>0</v>
      </c>
      <c r="N35" s="46">
        <f t="shared" si="8"/>
        <v>920062</v>
      </c>
      <c r="O35" s="47">
        <f t="shared" si="2"/>
        <v>1133.0812807881773</v>
      </c>
      <c r="P35" s="9"/>
    </row>
    <row r="36" spans="1:16" ht="15">
      <c r="A36" s="12"/>
      <c r="B36" s="25">
        <v>369.9</v>
      </c>
      <c r="C36" s="20" t="s">
        <v>42</v>
      </c>
      <c r="D36" s="46">
        <v>66074</v>
      </c>
      <c r="E36" s="46">
        <v>0</v>
      </c>
      <c r="F36" s="46">
        <v>0</v>
      </c>
      <c r="G36" s="46">
        <v>0</v>
      </c>
      <c r="H36" s="46">
        <v>0</v>
      </c>
      <c r="I36" s="46">
        <v>21748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87822</v>
      </c>
      <c r="O36" s="47">
        <f t="shared" si="2"/>
        <v>108.15517241379311</v>
      </c>
      <c r="P36" s="9"/>
    </row>
    <row r="37" spans="1:16" ht="15.75">
      <c r="A37" s="29" t="s">
        <v>29</v>
      </c>
      <c r="B37" s="30"/>
      <c r="C37" s="31"/>
      <c r="D37" s="32">
        <f aca="true" t="shared" si="10" ref="D37:M37">SUM(D38:D39)</f>
        <v>0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453568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453568</v>
      </c>
      <c r="O37" s="45">
        <f t="shared" si="2"/>
        <v>558.5812807881773</v>
      </c>
      <c r="P37" s="9"/>
    </row>
    <row r="38" spans="1:16" ht="15">
      <c r="A38" s="12"/>
      <c r="B38" s="25">
        <v>388.1</v>
      </c>
      <c r="C38" s="20" t="s">
        <v>64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-72482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-72482</v>
      </c>
      <c r="O38" s="47">
        <f t="shared" si="2"/>
        <v>-89.26354679802955</v>
      </c>
      <c r="P38" s="9"/>
    </row>
    <row r="39" spans="1:16" ht="15.75" thickBot="1">
      <c r="A39" s="12"/>
      <c r="B39" s="25">
        <v>389.8</v>
      </c>
      <c r="C39" s="20" t="s">
        <v>81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526050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526050</v>
      </c>
      <c r="O39" s="47">
        <f t="shared" si="2"/>
        <v>647.8448275862069</v>
      </c>
      <c r="P39" s="9"/>
    </row>
    <row r="40" spans="1:119" ht="16.5" thickBot="1">
      <c r="A40" s="14" t="s">
        <v>34</v>
      </c>
      <c r="B40" s="23"/>
      <c r="C40" s="22"/>
      <c r="D40" s="15">
        <f aca="true" t="shared" si="11" ref="D40:M40">SUM(D5,D9,D12,D21,D28,D30,D37)</f>
        <v>8346402</v>
      </c>
      <c r="E40" s="15">
        <f t="shared" si="11"/>
        <v>16034641</v>
      </c>
      <c r="F40" s="15">
        <f t="shared" si="11"/>
        <v>808403</v>
      </c>
      <c r="G40" s="15">
        <f t="shared" si="11"/>
        <v>0</v>
      </c>
      <c r="H40" s="15">
        <f t="shared" si="11"/>
        <v>0</v>
      </c>
      <c r="I40" s="15">
        <f t="shared" si="11"/>
        <v>11616571</v>
      </c>
      <c r="J40" s="15">
        <f t="shared" si="11"/>
        <v>0</v>
      </c>
      <c r="K40" s="15">
        <f t="shared" si="11"/>
        <v>2156888</v>
      </c>
      <c r="L40" s="15">
        <f t="shared" si="11"/>
        <v>1017</v>
      </c>
      <c r="M40" s="15">
        <f t="shared" si="11"/>
        <v>0</v>
      </c>
      <c r="N40" s="15">
        <f t="shared" si="8"/>
        <v>38963922</v>
      </c>
      <c r="O40" s="38">
        <f t="shared" si="2"/>
        <v>47985.12561576354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89</v>
      </c>
      <c r="M42" s="48"/>
      <c r="N42" s="48"/>
      <c r="O42" s="43">
        <v>812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SUM(D6:D8)</f>
        <v>5421205</v>
      </c>
      <c r="E5" s="27">
        <f t="shared" si="0"/>
        <v>2804913</v>
      </c>
      <c r="F5" s="27">
        <f t="shared" si="0"/>
        <v>805060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9031178</v>
      </c>
      <c r="O5" s="33">
        <f aca="true" t="shared" si="2" ref="O5:O39">(N5/O$41)</f>
        <v>11149.602469135802</v>
      </c>
      <c r="P5" s="6"/>
    </row>
    <row r="6" spans="1:16" ht="15">
      <c r="A6" s="12"/>
      <c r="B6" s="25">
        <v>311</v>
      </c>
      <c r="C6" s="20" t="s">
        <v>3</v>
      </c>
      <c r="D6" s="46">
        <v>5227232</v>
      </c>
      <c r="E6" s="46">
        <v>2804913</v>
      </c>
      <c r="F6" s="46">
        <v>805060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8837205</v>
      </c>
      <c r="O6" s="47">
        <f t="shared" si="2"/>
        <v>10910.12962962963</v>
      </c>
      <c r="P6" s="9"/>
    </row>
    <row r="7" spans="1:16" ht="15">
      <c r="A7" s="12"/>
      <c r="B7" s="25">
        <v>312.41</v>
      </c>
      <c r="C7" s="20" t="s">
        <v>12</v>
      </c>
      <c r="D7" s="46">
        <v>115190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115190</v>
      </c>
      <c r="O7" s="47">
        <f t="shared" si="2"/>
        <v>142.20987654320987</v>
      </c>
      <c r="P7" s="9"/>
    </row>
    <row r="8" spans="1:16" ht="15">
      <c r="A8" s="12"/>
      <c r="B8" s="25">
        <v>315</v>
      </c>
      <c r="C8" s="20" t="s">
        <v>76</v>
      </c>
      <c r="D8" s="46">
        <v>78783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78783</v>
      </c>
      <c r="O8" s="47">
        <f t="shared" si="2"/>
        <v>97.26296296296296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SUM(D10:D11)</f>
        <v>1721763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1721763</v>
      </c>
      <c r="O9" s="45">
        <f t="shared" si="2"/>
        <v>2125.633333333333</v>
      </c>
      <c r="P9" s="10"/>
    </row>
    <row r="10" spans="1:16" ht="15">
      <c r="A10" s="12"/>
      <c r="B10" s="25">
        <v>322</v>
      </c>
      <c r="C10" s="20" t="s">
        <v>0</v>
      </c>
      <c r="D10" s="46">
        <v>1718791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1718791</v>
      </c>
      <c r="O10" s="47">
        <f t="shared" si="2"/>
        <v>2121.964197530864</v>
      </c>
      <c r="P10" s="9"/>
    </row>
    <row r="11" spans="1:16" ht="15">
      <c r="A11" s="12"/>
      <c r="B11" s="25">
        <v>329</v>
      </c>
      <c r="C11" s="20" t="s">
        <v>55</v>
      </c>
      <c r="D11" s="46">
        <v>2972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2972</v>
      </c>
      <c r="O11" s="47">
        <f t="shared" si="2"/>
        <v>3.669135802469136</v>
      </c>
      <c r="P11" s="9"/>
    </row>
    <row r="12" spans="1:16" ht="15.75">
      <c r="A12" s="29" t="s">
        <v>16</v>
      </c>
      <c r="B12" s="30"/>
      <c r="C12" s="31"/>
      <c r="D12" s="32">
        <f aca="true" t="shared" si="4" ref="D12:M12">SUM(D13:D18)</f>
        <v>140588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140588</v>
      </c>
      <c r="O12" s="45">
        <f t="shared" si="2"/>
        <v>173.56543209876543</v>
      </c>
      <c r="P12" s="10"/>
    </row>
    <row r="13" spans="1:16" ht="15">
      <c r="A13" s="12"/>
      <c r="B13" s="25">
        <v>333</v>
      </c>
      <c r="C13" s="20" t="s">
        <v>4</v>
      </c>
      <c r="D13" s="46">
        <v>21473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21473</v>
      </c>
      <c r="O13" s="47">
        <f t="shared" si="2"/>
        <v>26.509876543209877</v>
      </c>
      <c r="P13" s="9"/>
    </row>
    <row r="14" spans="1:16" ht="15">
      <c r="A14" s="12"/>
      <c r="B14" s="25">
        <v>334.2</v>
      </c>
      <c r="C14" s="20" t="s">
        <v>17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1000</v>
      </c>
      <c r="O14" s="47">
        <f t="shared" si="2"/>
        <v>1.2345679012345678</v>
      </c>
      <c r="P14" s="9"/>
    </row>
    <row r="15" spans="1:16" ht="15">
      <c r="A15" s="12"/>
      <c r="B15" s="25">
        <v>335.12</v>
      </c>
      <c r="C15" s="20" t="s">
        <v>77</v>
      </c>
      <c r="D15" s="46">
        <v>21656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21656</v>
      </c>
      <c r="O15" s="47">
        <f t="shared" si="2"/>
        <v>26.735802469135802</v>
      </c>
      <c r="P15" s="9"/>
    </row>
    <row r="16" spans="1:16" ht="15">
      <c r="A16" s="12"/>
      <c r="B16" s="25">
        <v>335.18</v>
      </c>
      <c r="C16" s="20" t="s">
        <v>78</v>
      </c>
      <c r="D16" s="46">
        <v>83807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83807</v>
      </c>
      <c r="O16" s="47">
        <f t="shared" si="2"/>
        <v>103.46543209876543</v>
      </c>
      <c r="P16" s="9"/>
    </row>
    <row r="17" spans="1:16" ht="15">
      <c r="A17" s="12"/>
      <c r="B17" s="25">
        <v>335.21</v>
      </c>
      <c r="C17" s="20" t="s">
        <v>56</v>
      </c>
      <c r="D17" s="46">
        <v>4440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4440</v>
      </c>
      <c r="O17" s="47">
        <f t="shared" si="2"/>
        <v>5.481481481481482</v>
      </c>
      <c r="P17" s="9"/>
    </row>
    <row r="18" spans="1:16" ht="15">
      <c r="A18" s="12"/>
      <c r="B18" s="25">
        <v>335.9</v>
      </c>
      <c r="C18" s="20" t="s">
        <v>22</v>
      </c>
      <c r="D18" s="46">
        <v>8212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8212</v>
      </c>
      <c r="O18" s="47">
        <f t="shared" si="2"/>
        <v>10.138271604938272</v>
      </c>
      <c r="P18" s="9"/>
    </row>
    <row r="19" spans="1:16" ht="15.75">
      <c r="A19" s="29" t="s">
        <v>27</v>
      </c>
      <c r="B19" s="30"/>
      <c r="C19" s="31"/>
      <c r="D19" s="32">
        <f aca="true" t="shared" si="5" ref="D19:M19">SUM(D20:D25)</f>
        <v>711405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10114284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10825689</v>
      </c>
      <c r="O19" s="45">
        <f t="shared" si="2"/>
        <v>13365.048148148147</v>
      </c>
      <c r="P19" s="10"/>
    </row>
    <row r="20" spans="1:16" ht="15">
      <c r="A20" s="12"/>
      <c r="B20" s="25">
        <v>341.3</v>
      </c>
      <c r="C20" s="20" t="s">
        <v>79</v>
      </c>
      <c r="D20" s="46">
        <v>561241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561241</v>
      </c>
      <c r="O20" s="47">
        <f t="shared" si="2"/>
        <v>692.8901234567901</v>
      </c>
      <c r="P20" s="9"/>
    </row>
    <row r="21" spans="1:16" ht="15">
      <c r="A21" s="12"/>
      <c r="B21" s="25">
        <v>342.1</v>
      </c>
      <c r="C21" s="20" t="s">
        <v>80</v>
      </c>
      <c r="D21" s="46">
        <v>7914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7914</v>
      </c>
      <c r="O21" s="47">
        <f t="shared" si="2"/>
        <v>9.77037037037037</v>
      </c>
      <c r="P21" s="9"/>
    </row>
    <row r="22" spans="1:16" ht="15">
      <c r="A22" s="12"/>
      <c r="B22" s="25">
        <v>343.3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6656560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6656560</v>
      </c>
      <c r="O22" s="47">
        <f t="shared" si="2"/>
        <v>8217.975308641975</v>
      </c>
      <c r="P22" s="9"/>
    </row>
    <row r="23" spans="1:16" ht="15">
      <c r="A23" s="12"/>
      <c r="B23" s="25">
        <v>343.4</v>
      </c>
      <c r="C23" s="20" t="s">
        <v>31</v>
      </c>
      <c r="D23" s="46">
        <v>100250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100250</v>
      </c>
      <c r="O23" s="47">
        <f t="shared" si="2"/>
        <v>123.76543209876543</v>
      </c>
      <c r="P23" s="9"/>
    </row>
    <row r="24" spans="1:16" ht="15">
      <c r="A24" s="12"/>
      <c r="B24" s="25">
        <v>343.5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2935782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2935782</v>
      </c>
      <c r="O24" s="47">
        <f t="shared" si="2"/>
        <v>3624.4222222222224</v>
      </c>
      <c r="P24" s="9"/>
    </row>
    <row r="25" spans="1:16" ht="15">
      <c r="A25" s="12"/>
      <c r="B25" s="25">
        <v>349</v>
      </c>
      <c r="C25" s="20" t="s">
        <v>1</v>
      </c>
      <c r="D25" s="46">
        <v>42000</v>
      </c>
      <c r="E25" s="46">
        <v>0</v>
      </c>
      <c r="F25" s="46">
        <v>0</v>
      </c>
      <c r="G25" s="46">
        <v>0</v>
      </c>
      <c r="H25" s="46">
        <v>0</v>
      </c>
      <c r="I25" s="46">
        <v>521942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563942</v>
      </c>
      <c r="O25" s="47">
        <f t="shared" si="2"/>
        <v>696.2246913580246</v>
      </c>
      <c r="P25" s="9"/>
    </row>
    <row r="26" spans="1:16" ht="15.75">
      <c r="A26" s="29" t="s">
        <v>28</v>
      </c>
      <c r="B26" s="30"/>
      <c r="C26" s="31"/>
      <c r="D26" s="32">
        <f aca="true" t="shared" si="7" ref="D26:M26">SUM(D27:D27)</f>
        <v>50964</v>
      </c>
      <c r="E26" s="32">
        <f t="shared" si="7"/>
        <v>261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aca="true" t="shared" si="8" ref="N26:N39">SUM(D26:M26)</f>
        <v>51225</v>
      </c>
      <c r="O26" s="45">
        <f t="shared" si="2"/>
        <v>63.24074074074074</v>
      </c>
      <c r="P26" s="10"/>
    </row>
    <row r="27" spans="1:16" ht="15">
      <c r="A27" s="13"/>
      <c r="B27" s="39">
        <v>359</v>
      </c>
      <c r="C27" s="21" t="s">
        <v>36</v>
      </c>
      <c r="D27" s="46">
        <v>50964</v>
      </c>
      <c r="E27" s="46">
        <v>261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51225</v>
      </c>
      <c r="O27" s="47">
        <f t="shared" si="2"/>
        <v>63.24074074074074</v>
      </c>
      <c r="P27" s="9"/>
    </row>
    <row r="28" spans="1:16" ht="15.75">
      <c r="A28" s="29" t="s">
        <v>5</v>
      </c>
      <c r="B28" s="30"/>
      <c r="C28" s="31"/>
      <c r="D28" s="32">
        <f aca="true" t="shared" si="9" ref="D28:M28">SUM(D29:D34)</f>
        <v>135861</v>
      </c>
      <c r="E28" s="32">
        <f t="shared" si="9"/>
        <v>14143</v>
      </c>
      <c r="F28" s="32">
        <f t="shared" si="9"/>
        <v>1407</v>
      </c>
      <c r="G28" s="32">
        <f t="shared" si="9"/>
        <v>0</v>
      </c>
      <c r="H28" s="32">
        <f t="shared" si="9"/>
        <v>0</v>
      </c>
      <c r="I28" s="32">
        <f t="shared" si="9"/>
        <v>114428</v>
      </c>
      <c r="J28" s="32">
        <f t="shared" si="9"/>
        <v>0</v>
      </c>
      <c r="K28" s="32">
        <f t="shared" si="9"/>
        <v>110739</v>
      </c>
      <c r="L28" s="32">
        <f t="shared" si="9"/>
        <v>4019</v>
      </c>
      <c r="M28" s="32">
        <f t="shared" si="9"/>
        <v>0</v>
      </c>
      <c r="N28" s="32">
        <f t="shared" si="8"/>
        <v>380597</v>
      </c>
      <c r="O28" s="45">
        <f t="shared" si="2"/>
        <v>469.87283950617285</v>
      </c>
      <c r="P28" s="10"/>
    </row>
    <row r="29" spans="1:16" ht="15">
      <c r="A29" s="12"/>
      <c r="B29" s="25">
        <v>361.1</v>
      </c>
      <c r="C29" s="20" t="s">
        <v>37</v>
      </c>
      <c r="D29" s="46">
        <v>12274</v>
      </c>
      <c r="E29" s="46">
        <v>13968</v>
      </c>
      <c r="F29" s="46">
        <v>24</v>
      </c>
      <c r="G29" s="46">
        <v>0</v>
      </c>
      <c r="H29" s="46">
        <v>0</v>
      </c>
      <c r="I29" s="46">
        <v>76434</v>
      </c>
      <c r="J29" s="46">
        <v>0</v>
      </c>
      <c r="K29" s="46">
        <v>0</v>
      </c>
      <c r="L29" s="46">
        <v>19</v>
      </c>
      <c r="M29" s="46">
        <v>0</v>
      </c>
      <c r="N29" s="46">
        <f t="shared" si="8"/>
        <v>102719</v>
      </c>
      <c r="O29" s="47">
        <f t="shared" si="2"/>
        <v>126.81358024691357</v>
      </c>
      <c r="P29" s="9"/>
    </row>
    <row r="30" spans="1:16" ht="15">
      <c r="A30" s="12"/>
      <c r="B30" s="25">
        <v>361.3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-744443</v>
      </c>
      <c r="L30" s="46">
        <v>0</v>
      </c>
      <c r="M30" s="46">
        <v>0</v>
      </c>
      <c r="N30" s="46">
        <f t="shared" si="8"/>
        <v>-744443</v>
      </c>
      <c r="O30" s="47">
        <f t="shared" si="2"/>
        <v>-919.0654320987654</v>
      </c>
      <c r="P30" s="9"/>
    </row>
    <row r="31" spans="1:16" ht="15">
      <c r="A31" s="12"/>
      <c r="B31" s="25">
        <v>362</v>
      </c>
      <c r="C31" s="20" t="s">
        <v>39</v>
      </c>
      <c r="D31" s="46">
        <v>24913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24913</v>
      </c>
      <c r="O31" s="47">
        <f t="shared" si="2"/>
        <v>30.75679012345679</v>
      </c>
      <c r="P31" s="9"/>
    </row>
    <row r="32" spans="1:16" ht="15">
      <c r="A32" s="12"/>
      <c r="B32" s="25">
        <v>366</v>
      </c>
      <c r="C32" s="20" t="s">
        <v>40</v>
      </c>
      <c r="D32" s="46">
        <v>44072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4000</v>
      </c>
      <c r="M32" s="46">
        <v>0</v>
      </c>
      <c r="N32" s="46">
        <f t="shared" si="8"/>
        <v>48072</v>
      </c>
      <c r="O32" s="47">
        <f t="shared" si="2"/>
        <v>59.34814814814815</v>
      </c>
      <c r="P32" s="9"/>
    </row>
    <row r="33" spans="1:16" ht="15">
      <c r="A33" s="12"/>
      <c r="B33" s="25">
        <v>368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855182</v>
      </c>
      <c r="L33" s="46">
        <v>0</v>
      </c>
      <c r="M33" s="46">
        <v>0</v>
      </c>
      <c r="N33" s="46">
        <f t="shared" si="8"/>
        <v>855182</v>
      </c>
      <c r="O33" s="47">
        <f t="shared" si="2"/>
        <v>1055.7802469135802</v>
      </c>
      <c r="P33" s="9"/>
    </row>
    <row r="34" spans="1:16" ht="15">
      <c r="A34" s="12"/>
      <c r="B34" s="25">
        <v>369.9</v>
      </c>
      <c r="C34" s="20" t="s">
        <v>42</v>
      </c>
      <c r="D34" s="46">
        <v>54602</v>
      </c>
      <c r="E34" s="46">
        <v>175</v>
      </c>
      <c r="F34" s="46">
        <v>1383</v>
      </c>
      <c r="G34" s="46">
        <v>0</v>
      </c>
      <c r="H34" s="46">
        <v>0</v>
      </c>
      <c r="I34" s="46">
        <v>37994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94154</v>
      </c>
      <c r="O34" s="47">
        <f t="shared" si="2"/>
        <v>116.23950617283951</v>
      </c>
      <c r="P34" s="9"/>
    </row>
    <row r="35" spans="1:16" ht="15.75">
      <c r="A35" s="29" t="s">
        <v>29</v>
      </c>
      <c r="B35" s="30"/>
      <c r="C35" s="31"/>
      <c r="D35" s="32">
        <f aca="true" t="shared" si="10" ref="D35:M35">SUM(D36:D38)</f>
        <v>0</v>
      </c>
      <c r="E35" s="32">
        <f t="shared" si="10"/>
        <v>50000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59680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8"/>
        <v>109680</v>
      </c>
      <c r="O35" s="45">
        <f t="shared" si="2"/>
        <v>135.40740740740742</v>
      </c>
      <c r="P35" s="9"/>
    </row>
    <row r="36" spans="1:16" ht="15">
      <c r="A36" s="12"/>
      <c r="B36" s="25">
        <v>384</v>
      </c>
      <c r="C36" s="20" t="s">
        <v>60</v>
      </c>
      <c r="D36" s="46">
        <v>0</v>
      </c>
      <c r="E36" s="46">
        <v>50000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50000</v>
      </c>
      <c r="O36" s="47">
        <f t="shared" si="2"/>
        <v>61.72839506172839</v>
      </c>
      <c r="P36" s="9"/>
    </row>
    <row r="37" spans="1:16" ht="15">
      <c r="A37" s="12"/>
      <c r="B37" s="25">
        <v>388.1</v>
      </c>
      <c r="C37" s="20" t="s">
        <v>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-123035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-123035</v>
      </c>
      <c r="O37" s="47">
        <f t="shared" si="2"/>
        <v>-151.89506172839506</v>
      </c>
      <c r="P37" s="9"/>
    </row>
    <row r="38" spans="1:16" ht="15.75" thickBot="1">
      <c r="A38" s="12"/>
      <c r="B38" s="25">
        <v>389.8</v>
      </c>
      <c r="C38" s="20" t="s">
        <v>81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182715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182715</v>
      </c>
      <c r="O38" s="47">
        <f t="shared" si="2"/>
        <v>225.57407407407408</v>
      </c>
      <c r="P38" s="9"/>
    </row>
    <row r="39" spans="1:119" ht="16.5" thickBot="1">
      <c r="A39" s="14" t="s">
        <v>34</v>
      </c>
      <c r="B39" s="23"/>
      <c r="C39" s="22"/>
      <c r="D39" s="15">
        <f aca="true" t="shared" si="11" ref="D39:M39">SUM(D5,D9,D12,D19,D26,D28,D35)</f>
        <v>8181786</v>
      </c>
      <c r="E39" s="15">
        <f t="shared" si="11"/>
        <v>2869317</v>
      </c>
      <c r="F39" s="15">
        <f t="shared" si="11"/>
        <v>806467</v>
      </c>
      <c r="G39" s="15">
        <f t="shared" si="11"/>
        <v>0</v>
      </c>
      <c r="H39" s="15">
        <f t="shared" si="11"/>
        <v>0</v>
      </c>
      <c r="I39" s="15">
        <f t="shared" si="11"/>
        <v>10288392</v>
      </c>
      <c r="J39" s="15">
        <f t="shared" si="11"/>
        <v>0</v>
      </c>
      <c r="K39" s="15">
        <f t="shared" si="11"/>
        <v>110739</v>
      </c>
      <c r="L39" s="15">
        <f t="shared" si="11"/>
        <v>4019</v>
      </c>
      <c r="M39" s="15">
        <f t="shared" si="11"/>
        <v>0</v>
      </c>
      <c r="N39" s="15">
        <f t="shared" si="8"/>
        <v>22260720</v>
      </c>
      <c r="O39" s="38">
        <f t="shared" si="2"/>
        <v>27482.37037037037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86</v>
      </c>
      <c r="M41" s="48"/>
      <c r="N41" s="48"/>
      <c r="O41" s="43">
        <v>810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SUM(D6:D8)</f>
        <v>5442212</v>
      </c>
      <c r="E5" s="27">
        <f t="shared" si="0"/>
        <v>2795113</v>
      </c>
      <c r="F5" s="27">
        <f t="shared" si="0"/>
        <v>813150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9050475</v>
      </c>
      <c r="O5" s="33">
        <f aca="true" t="shared" si="2" ref="O5:O39">(N5/O$41)</f>
        <v>11091.26838235294</v>
      </c>
      <c r="P5" s="6"/>
    </row>
    <row r="6" spans="1:16" ht="15">
      <c r="A6" s="12"/>
      <c r="B6" s="25">
        <v>311</v>
      </c>
      <c r="C6" s="20" t="s">
        <v>3</v>
      </c>
      <c r="D6" s="46">
        <v>5254924</v>
      </c>
      <c r="E6" s="46">
        <v>2795113</v>
      </c>
      <c r="F6" s="46">
        <v>813150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8863187</v>
      </c>
      <c r="O6" s="47">
        <f t="shared" si="2"/>
        <v>10861.748774509804</v>
      </c>
      <c r="P6" s="9"/>
    </row>
    <row r="7" spans="1:16" ht="15">
      <c r="A7" s="12"/>
      <c r="B7" s="25">
        <v>312.41</v>
      </c>
      <c r="C7" s="20" t="s">
        <v>12</v>
      </c>
      <c r="D7" s="46">
        <v>109813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109813</v>
      </c>
      <c r="O7" s="47">
        <f t="shared" si="2"/>
        <v>134.57475490196077</v>
      </c>
      <c r="P7" s="9"/>
    </row>
    <row r="8" spans="1:16" ht="15">
      <c r="A8" s="12"/>
      <c r="B8" s="25">
        <v>315</v>
      </c>
      <c r="C8" s="20" t="s">
        <v>76</v>
      </c>
      <c r="D8" s="46">
        <v>77475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77475</v>
      </c>
      <c r="O8" s="47">
        <f t="shared" si="2"/>
        <v>94.94485294117646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SUM(D10:D11)</f>
        <v>2263738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2263738</v>
      </c>
      <c r="O9" s="45">
        <f t="shared" si="2"/>
        <v>2774.1887254901962</v>
      </c>
      <c r="P9" s="10"/>
    </row>
    <row r="10" spans="1:16" ht="15">
      <c r="A10" s="12"/>
      <c r="B10" s="25">
        <v>322</v>
      </c>
      <c r="C10" s="20" t="s">
        <v>0</v>
      </c>
      <c r="D10" s="46">
        <v>2260842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2260842</v>
      </c>
      <c r="O10" s="47">
        <f t="shared" si="2"/>
        <v>2770.639705882353</v>
      </c>
      <c r="P10" s="9"/>
    </row>
    <row r="11" spans="1:16" ht="15">
      <c r="A11" s="12"/>
      <c r="B11" s="25">
        <v>329</v>
      </c>
      <c r="C11" s="20" t="s">
        <v>55</v>
      </c>
      <c r="D11" s="46">
        <v>2896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2896</v>
      </c>
      <c r="O11" s="47">
        <f t="shared" si="2"/>
        <v>3.549019607843137</v>
      </c>
      <c r="P11" s="9"/>
    </row>
    <row r="12" spans="1:16" ht="15.75">
      <c r="A12" s="29" t="s">
        <v>16</v>
      </c>
      <c r="B12" s="30"/>
      <c r="C12" s="31"/>
      <c r="D12" s="32">
        <f aca="true" t="shared" si="4" ref="D12:M12">SUM(D13:D19)</f>
        <v>164718</v>
      </c>
      <c r="E12" s="32">
        <f t="shared" si="4"/>
        <v>231685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396403</v>
      </c>
      <c r="O12" s="45">
        <f t="shared" si="2"/>
        <v>485.78799019607845</v>
      </c>
      <c r="P12" s="10"/>
    </row>
    <row r="13" spans="1:16" ht="15">
      <c r="A13" s="12"/>
      <c r="B13" s="25">
        <v>333</v>
      </c>
      <c r="C13" s="20" t="s">
        <v>4</v>
      </c>
      <c r="D13" s="46">
        <v>23680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23680</v>
      </c>
      <c r="O13" s="47">
        <f t="shared" si="2"/>
        <v>29.019607843137255</v>
      </c>
      <c r="P13" s="9"/>
    </row>
    <row r="14" spans="1:16" ht="15">
      <c r="A14" s="12"/>
      <c r="B14" s="25">
        <v>334.2</v>
      </c>
      <c r="C14" s="20" t="s">
        <v>17</v>
      </c>
      <c r="D14" s="46">
        <v>31000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31000</v>
      </c>
      <c r="O14" s="47">
        <f t="shared" si="2"/>
        <v>37.990196078431374</v>
      </c>
      <c r="P14" s="9"/>
    </row>
    <row r="15" spans="1:16" ht="15">
      <c r="A15" s="12"/>
      <c r="B15" s="25">
        <v>334.39</v>
      </c>
      <c r="C15" s="20" t="s">
        <v>71</v>
      </c>
      <c r="D15" s="46">
        <v>0</v>
      </c>
      <c r="E15" s="46">
        <v>231685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231685</v>
      </c>
      <c r="O15" s="47">
        <f t="shared" si="2"/>
        <v>283.9276960784314</v>
      </c>
      <c r="P15" s="9"/>
    </row>
    <row r="16" spans="1:16" ht="15">
      <c r="A16" s="12"/>
      <c r="B16" s="25">
        <v>335.12</v>
      </c>
      <c r="C16" s="20" t="s">
        <v>77</v>
      </c>
      <c r="D16" s="46">
        <v>20426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20426</v>
      </c>
      <c r="O16" s="47">
        <f t="shared" si="2"/>
        <v>25.03186274509804</v>
      </c>
      <c r="P16" s="9"/>
    </row>
    <row r="17" spans="1:16" ht="15">
      <c r="A17" s="12"/>
      <c r="B17" s="25">
        <v>335.18</v>
      </c>
      <c r="C17" s="20" t="s">
        <v>78</v>
      </c>
      <c r="D17" s="46">
        <v>78499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78499</v>
      </c>
      <c r="O17" s="47">
        <f t="shared" si="2"/>
        <v>96.19975490196079</v>
      </c>
      <c r="P17" s="9"/>
    </row>
    <row r="18" spans="1:16" ht="15">
      <c r="A18" s="12"/>
      <c r="B18" s="25">
        <v>335.21</v>
      </c>
      <c r="C18" s="20" t="s">
        <v>56</v>
      </c>
      <c r="D18" s="46">
        <v>2220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2220</v>
      </c>
      <c r="O18" s="47">
        <f t="shared" si="2"/>
        <v>2.7205882352941178</v>
      </c>
      <c r="P18" s="9"/>
    </row>
    <row r="19" spans="1:16" ht="15">
      <c r="A19" s="12"/>
      <c r="B19" s="25">
        <v>335.9</v>
      </c>
      <c r="C19" s="20" t="s">
        <v>22</v>
      </c>
      <c r="D19" s="46">
        <v>8893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8893</v>
      </c>
      <c r="O19" s="47">
        <f t="shared" si="2"/>
        <v>10.89828431372549</v>
      </c>
      <c r="P19" s="9"/>
    </row>
    <row r="20" spans="1:16" ht="15.75">
      <c r="A20" s="29" t="s">
        <v>27</v>
      </c>
      <c r="B20" s="30"/>
      <c r="C20" s="31"/>
      <c r="D20" s="32">
        <f aca="true" t="shared" si="5" ref="D20:M20">SUM(D21:D26)</f>
        <v>713641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9732017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10445658</v>
      </c>
      <c r="O20" s="45">
        <f t="shared" si="2"/>
        <v>12801.051470588236</v>
      </c>
      <c r="P20" s="10"/>
    </row>
    <row r="21" spans="1:16" ht="15">
      <c r="A21" s="12"/>
      <c r="B21" s="25">
        <v>341.3</v>
      </c>
      <c r="C21" s="20" t="s">
        <v>79</v>
      </c>
      <c r="D21" s="46">
        <v>566547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566547</v>
      </c>
      <c r="O21" s="47">
        <f t="shared" si="2"/>
        <v>694.2977941176471</v>
      </c>
      <c r="P21" s="9"/>
    </row>
    <row r="22" spans="1:16" ht="15">
      <c r="A22" s="12"/>
      <c r="B22" s="25">
        <v>342.1</v>
      </c>
      <c r="C22" s="20" t="s">
        <v>80</v>
      </c>
      <c r="D22" s="46">
        <v>10094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10094</v>
      </c>
      <c r="O22" s="47">
        <f t="shared" si="2"/>
        <v>12.370098039215685</v>
      </c>
      <c r="P22" s="9"/>
    </row>
    <row r="23" spans="1:16" ht="15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6283756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6283756</v>
      </c>
      <c r="O23" s="47">
        <f t="shared" si="2"/>
        <v>7700.681372549019</v>
      </c>
      <c r="P23" s="9"/>
    </row>
    <row r="24" spans="1:16" ht="15">
      <c r="A24" s="12"/>
      <c r="B24" s="25">
        <v>343.4</v>
      </c>
      <c r="C24" s="20" t="s">
        <v>31</v>
      </c>
      <c r="D24" s="46">
        <v>89000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89000</v>
      </c>
      <c r="O24" s="47">
        <f t="shared" si="2"/>
        <v>109.06862745098039</v>
      </c>
      <c r="P24" s="9"/>
    </row>
    <row r="25" spans="1:16" ht="15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2861399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2861399</v>
      </c>
      <c r="O25" s="47">
        <f t="shared" si="2"/>
        <v>3506.6164215686276</v>
      </c>
      <c r="P25" s="9"/>
    </row>
    <row r="26" spans="1:16" ht="15">
      <c r="A26" s="12"/>
      <c r="B26" s="25">
        <v>349</v>
      </c>
      <c r="C26" s="20" t="s">
        <v>1</v>
      </c>
      <c r="D26" s="46">
        <v>48000</v>
      </c>
      <c r="E26" s="46">
        <v>0</v>
      </c>
      <c r="F26" s="46">
        <v>0</v>
      </c>
      <c r="G26" s="46">
        <v>0</v>
      </c>
      <c r="H26" s="46">
        <v>0</v>
      </c>
      <c r="I26" s="46">
        <v>586862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634862</v>
      </c>
      <c r="O26" s="47">
        <f t="shared" si="2"/>
        <v>778.0171568627451</v>
      </c>
      <c r="P26" s="9"/>
    </row>
    <row r="27" spans="1:16" ht="15.75">
      <c r="A27" s="29" t="s">
        <v>28</v>
      </c>
      <c r="B27" s="30"/>
      <c r="C27" s="31"/>
      <c r="D27" s="32">
        <f aca="true" t="shared" si="7" ref="D27:M27">SUM(D28:D28)</f>
        <v>4950</v>
      </c>
      <c r="E27" s="32">
        <f t="shared" si="7"/>
        <v>227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aca="true" t="shared" si="8" ref="N27:N39">SUM(D27:M27)</f>
        <v>5177</v>
      </c>
      <c r="O27" s="45">
        <f t="shared" si="2"/>
        <v>6.3443627450980395</v>
      </c>
      <c r="P27" s="10"/>
    </row>
    <row r="28" spans="1:16" ht="15">
      <c r="A28" s="13"/>
      <c r="B28" s="39">
        <v>359</v>
      </c>
      <c r="C28" s="21" t="s">
        <v>36</v>
      </c>
      <c r="D28" s="46">
        <v>4950</v>
      </c>
      <c r="E28" s="46">
        <v>227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5177</v>
      </c>
      <c r="O28" s="47">
        <f t="shared" si="2"/>
        <v>6.3443627450980395</v>
      </c>
      <c r="P28" s="9"/>
    </row>
    <row r="29" spans="1:16" ht="15.75">
      <c r="A29" s="29" t="s">
        <v>5</v>
      </c>
      <c r="B29" s="30"/>
      <c r="C29" s="31"/>
      <c r="D29" s="32">
        <f aca="true" t="shared" si="9" ref="D29:M29">SUM(D30:D35)</f>
        <v>145814</v>
      </c>
      <c r="E29" s="32">
        <f t="shared" si="9"/>
        <v>3743</v>
      </c>
      <c r="F29" s="32">
        <f t="shared" si="9"/>
        <v>17</v>
      </c>
      <c r="G29" s="32">
        <f t="shared" si="9"/>
        <v>0</v>
      </c>
      <c r="H29" s="32">
        <f t="shared" si="9"/>
        <v>0</v>
      </c>
      <c r="I29" s="32">
        <f t="shared" si="9"/>
        <v>90549</v>
      </c>
      <c r="J29" s="32">
        <f t="shared" si="9"/>
        <v>0</v>
      </c>
      <c r="K29" s="32">
        <f t="shared" si="9"/>
        <v>1732034</v>
      </c>
      <c r="L29" s="32">
        <f t="shared" si="9"/>
        <v>6187</v>
      </c>
      <c r="M29" s="32">
        <f t="shared" si="9"/>
        <v>0</v>
      </c>
      <c r="N29" s="32">
        <f t="shared" si="8"/>
        <v>1978344</v>
      </c>
      <c r="O29" s="45">
        <f t="shared" si="2"/>
        <v>2424.4411764705883</v>
      </c>
      <c r="P29" s="10"/>
    </row>
    <row r="30" spans="1:16" ht="15">
      <c r="A30" s="12"/>
      <c r="B30" s="25">
        <v>361.1</v>
      </c>
      <c r="C30" s="20" t="s">
        <v>37</v>
      </c>
      <c r="D30" s="46">
        <v>5448</v>
      </c>
      <c r="E30" s="46">
        <v>3743</v>
      </c>
      <c r="F30" s="46">
        <v>17</v>
      </c>
      <c r="G30" s="46">
        <v>0</v>
      </c>
      <c r="H30" s="46">
        <v>0</v>
      </c>
      <c r="I30" s="46">
        <v>70715</v>
      </c>
      <c r="J30" s="46">
        <v>0</v>
      </c>
      <c r="K30" s="46">
        <v>0</v>
      </c>
      <c r="L30" s="46">
        <v>27</v>
      </c>
      <c r="M30" s="46">
        <v>0</v>
      </c>
      <c r="N30" s="46">
        <f t="shared" si="8"/>
        <v>79950</v>
      </c>
      <c r="O30" s="47">
        <f t="shared" si="2"/>
        <v>97.9779411764706</v>
      </c>
      <c r="P30" s="9"/>
    </row>
    <row r="31" spans="1:16" ht="15">
      <c r="A31" s="12"/>
      <c r="B31" s="25">
        <v>361.3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869128</v>
      </c>
      <c r="L31" s="46">
        <v>0</v>
      </c>
      <c r="M31" s="46">
        <v>0</v>
      </c>
      <c r="N31" s="46">
        <f t="shared" si="8"/>
        <v>869128</v>
      </c>
      <c r="O31" s="47">
        <f t="shared" si="2"/>
        <v>1065.1078431372548</v>
      </c>
      <c r="P31" s="9"/>
    </row>
    <row r="32" spans="1:16" ht="15">
      <c r="A32" s="12"/>
      <c r="B32" s="25">
        <v>362</v>
      </c>
      <c r="C32" s="20" t="s">
        <v>39</v>
      </c>
      <c r="D32" s="46">
        <v>24913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24913</v>
      </c>
      <c r="O32" s="47">
        <f t="shared" si="2"/>
        <v>30.53063725490196</v>
      </c>
      <c r="P32" s="9"/>
    </row>
    <row r="33" spans="1:16" ht="15">
      <c r="A33" s="12"/>
      <c r="B33" s="25">
        <v>366</v>
      </c>
      <c r="C33" s="20" t="s">
        <v>40</v>
      </c>
      <c r="D33" s="46">
        <v>34263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6000</v>
      </c>
      <c r="M33" s="46">
        <v>0</v>
      </c>
      <c r="N33" s="46">
        <f t="shared" si="8"/>
        <v>40263</v>
      </c>
      <c r="O33" s="47">
        <f t="shared" si="2"/>
        <v>49.341911764705884</v>
      </c>
      <c r="P33" s="9"/>
    </row>
    <row r="34" spans="1:16" ht="15">
      <c r="A34" s="12"/>
      <c r="B34" s="25">
        <v>368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862906</v>
      </c>
      <c r="L34" s="46">
        <v>0</v>
      </c>
      <c r="M34" s="46">
        <v>0</v>
      </c>
      <c r="N34" s="46">
        <f t="shared" si="8"/>
        <v>862906</v>
      </c>
      <c r="O34" s="47">
        <f t="shared" si="2"/>
        <v>1057.4828431372548</v>
      </c>
      <c r="P34" s="9"/>
    </row>
    <row r="35" spans="1:16" ht="15">
      <c r="A35" s="12"/>
      <c r="B35" s="25">
        <v>369.9</v>
      </c>
      <c r="C35" s="20" t="s">
        <v>42</v>
      </c>
      <c r="D35" s="46">
        <v>81190</v>
      </c>
      <c r="E35" s="46">
        <v>0</v>
      </c>
      <c r="F35" s="46">
        <v>0</v>
      </c>
      <c r="G35" s="46">
        <v>0</v>
      </c>
      <c r="H35" s="46">
        <v>0</v>
      </c>
      <c r="I35" s="46">
        <v>19834</v>
      </c>
      <c r="J35" s="46">
        <v>0</v>
      </c>
      <c r="K35" s="46">
        <v>0</v>
      </c>
      <c r="L35" s="46">
        <v>160</v>
      </c>
      <c r="M35" s="46">
        <v>0</v>
      </c>
      <c r="N35" s="46">
        <f t="shared" si="8"/>
        <v>101184</v>
      </c>
      <c r="O35" s="47">
        <f t="shared" si="2"/>
        <v>124</v>
      </c>
      <c r="P35" s="9"/>
    </row>
    <row r="36" spans="1:16" ht="15.75">
      <c r="A36" s="29" t="s">
        <v>29</v>
      </c>
      <c r="B36" s="30"/>
      <c r="C36" s="31"/>
      <c r="D36" s="32">
        <f aca="true" t="shared" si="10" ref="D36:M36">SUM(D37:D38)</f>
        <v>0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286718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286718</v>
      </c>
      <c r="O36" s="45">
        <f t="shared" si="2"/>
        <v>351.3700980392157</v>
      </c>
      <c r="P36" s="9"/>
    </row>
    <row r="37" spans="1:16" ht="15">
      <c r="A37" s="12"/>
      <c r="B37" s="25">
        <v>388.1</v>
      </c>
      <c r="C37" s="20" t="s">
        <v>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-40507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-40507</v>
      </c>
      <c r="O37" s="47">
        <f t="shared" si="2"/>
        <v>-49.64093137254902</v>
      </c>
      <c r="P37" s="9"/>
    </row>
    <row r="38" spans="1:16" ht="15.75" thickBot="1">
      <c r="A38" s="12"/>
      <c r="B38" s="25">
        <v>389.8</v>
      </c>
      <c r="C38" s="20" t="s">
        <v>81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327225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327225</v>
      </c>
      <c r="O38" s="47">
        <f t="shared" si="2"/>
        <v>401.0110294117647</v>
      </c>
      <c r="P38" s="9"/>
    </row>
    <row r="39" spans="1:119" ht="16.5" thickBot="1">
      <c r="A39" s="14" t="s">
        <v>34</v>
      </c>
      <c r="B39" s="23"/>
      <c r="C39" s="22"/>
      <c r="D39" s="15">
        <f aca="true" t="shared" si="11" ref="D39:M39">SUM(D5,D9,D12,D20,D27,D29,D36)</f>
        <v>8735073</v>
      </c>
      <c r="E39" s="15">
        <f t="shared" si="11"/>
        <v>3030768</v>
      </c>
      <c r="F39" s="15">
        <f t="shared" si="11"/>
        <v>813167</v>
      </c>
      <c r="G39" s="15">
        <f t="shared" si="11"/>
        <v>0</v>
      </c>
      <c r="H39" s="15">
        <f t="shared" si="11"/>
        <v>0</v>
      </c>
      <c r="I39" s="15">
        <f t="shared" si="11"/>
        <v>10109284</v>
      </c>
      <c r="J39" s="15">
        <f t="shared" si="11"/>
        <v>0</v>
      </c>
      <c r="K39" s="15">
        <f t="shared" si="11"/>
        <v>1732034</v>
      </c>
      <c r="L39" s="15">
        <f t="shared" si="11"/>
        <v>6187</v>
      </c>
      <c r="M39" s="15">
        <f t="shared" si="11"/>
        <v>0</v>
      </c>
      <c r="N39" s="15">
        <f t="shared" si="8"/>
        <v>24426513</v>
      </c>
      <c r="O39" s="38">
        <f t="shared" si="2"/>
        <v>29934.452205882353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84</v>
      </c>
      <c r="M41" s="48"/>
      <c r="N41" s="48"/>
      <c r="O41" s="43">
        <v>816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45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6</v>
      </c>
      <c r="E4" s="34" t="s">
        <v>46</v>
      </c>
      <c r="F4" s="34" t="s">
        <v>47</v>
      </c>
      <c r="G4" s="34" t="s">
        <v>48</v>
      </c>
      <c r="H4" s="34" t="s">
        <v>7</v>
      </c>
      <c r="I4" s="34" t="s">
        <v>8</v>
      </c>
      <c r="J4" s="35" t="s">
        <v>49</v>
      </c>
      <c r="K4" s="35" t="s">
        <v>9</v>
      </c>
      <c r="L4" s="35" t="s">
        <v>10</v>
      </c>
      <c r="M4" s="35" t="s">
        <v>11</v>
      </c>
      <c r="N4" s="35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SUM(D6:D8)</f>
        <v>5303862</v>
      </c>
      <c r="E5" s="27">
        <f t="shared" si="0"/>
        <v>2810870</v>
      </c>
      <c r="F5" s="27">
        <f t="shared" si="0"/>
        <v>807764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8922496</v>
      </c>
      <c r="O5" s="33">
        <f aca="true" t="shared" si="2" ref="O5:O39">(N5/O$41)</f>
        <v>10934.43137254902</v>
      </c>
      <c r="P5" s="6"/>
    </row>
    <row r="6" spans="1:16" ht="15">
      <c r="A6" s="12"/>
      <c r="B6" s="25">
        <v>311</v>
      </c>
      <c r="C6" s="20" t="s">
        <v>3</v>
      </c>
      <c r="D6" s="46">
        <v>5107889</v>
      </c>
      <c r="E6" s="46">
        <v>2810870</v>
      </c>
      <c r="F6" s="46">
        <v>807764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8726523</v>
      </c>
      <c r="O6" s="47">
        <f t="shared" si="2"/>
        <v>10694.26838235294</v>
      </c>
      <c r="P6" s="9"/>
    </row>
    <row r="7" spans="1:16" ht="15">
      <c r="A7" s="12"/>
      <c r="B7" s="25">
        <v>312.41</v>
      </c>
      <c r="C7" s="20" t="s">
        <v>12</v>
      </c>
      <c r="D7" s="46">
        <v>104950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104950</v>
      </c>
      <c r="O7" s="47">
        <f t="shared" si="2"/>
        <v>128.61519607843138</v>
      </c>
      <c r="P7" s="9"/>
    </row>
    <row r="8" spans="1:16" ht="15">
      <c r="A8" s="12"/>
      <c r="B8" s="25">
        <v>315</v>
      </c>
      <c r="C8" s="20" t="s">
        <v>76</v>
      </c>
      <c r="D8" s="46">
        <v>91023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91023</v>
      </c>
      <c r="O8" s="47">
        <f t="shared" si="2"/>
        <v>111.54779411764706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SUM(D10:D12)</f>
        <v>1212830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1212830</v>
      </c>
      <c r="O9" s="45">
        <f t="shared" si="2"/>
        <v>1486.311274509804</v>
      </c>
      <c r="P9" s="10"/>
    </row>
    <row r="10" spans="1:16" ht="15">
      <c r="A10" s="12"/>
      <c r="B10" s="25">
        <v>322</v>
      </c>
      <c r="C10" s="20" t="s">
        <v>0</v>
      </c>
      <c r="D10" s="46">
        <v>1120386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1120386</v>
      </c>
      <c r="O10" s="47">
        <f t="shared" si="2"/>
        <v>1373.0220588235295</v>
      </c>
      <c r="P10" s="9"/>
    </row>
    <row r="11" spans="1:16" ht="15">
      <c r="A11" s="12"/>
      <c r="B11" s="25">
        <v>323.1</v>
      </c>
      <c r="C11" s="20" t="s">
        <v>15</v>
      </c>
      <c r="D11" s="46">
        <v>89492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89492</v>
      </c>
      <c r="O11" s="47">
        <f t="shared" si="2"/>
        <v>109.67156862745098</v>
      </c>
      <c r="P11" s="9"/>
    </row>
    <row r="12" spans="1:16" ht="15">
      <c r="A12" s="12"/>
      <c r="B12" s="25">
        <v>329</v>
      </c>
      <c r="C12" s="20" t="s">
        <v>55</v>
      </c>
      <c r="D12" s="46">
        <v>2952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2952</v>
      </c>
      <c r="O12" s="47">
        <f t="shared" si="2"/>
        <v>3.6176470588235294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SUM(D14:D19)</f>
        <v>125289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125289</v>
      </c>
      <c r="O13" s="45">
        <f t="shared" si="2"/>
        <v>153.54044117647058</v>
      </c>
      <c r="P13" s="10"/>
    </row>
    <row r="14" spans="1:16" ht="15">
      <c r="A14" s="12"/>
      <c r="B14" s="25">
        <v>333</v>
      </c>
      <c r="C14" s="20" t="s">
        <v>4</v>
      </c>
      <c r="D14" s="46">
        <v>21583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21583</v>
      </c>
      <c r="O14" s="47">
        <f t="shared" si="2"/>
        <v>26.449754901960784</v>
      </c>
      <c r="P14" s="9"/>
    </row>
    <row r="15" spans="1:16" ht="15">
      <c r="A15" s="12"/>
      <c r="B15" s="25">
        <v>334.2</v>
      </c>
      <c r="C15" s="20" t="s">
        <v>17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1.2254901960784315</v>
      </c>
      <c r="P15" s="9"/>
    </row>
    <row r="16" spans="1:16" ht="15">
      <c r="A16" s="12"/>
      <c r="B16" s="25">
        <v>335.12</v>
      </c>
      <c r="C16" s="20" t="s">
        <v>77</v>
      </c>
      <c r="D16" s="46">
        <v>19821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19821</v>
      </c>
      <c r="O16" s="47">
        <f t="shared" si="2"/>
        <v>24.290441176470587</v>
      </c>
      <c r="P16" s="9"/>
    </row>
    <row r="17" spans="1:16" ht="15">
      <c r="A17" s="12"/>
      <c r="B17" s="25">
        <v>335.18</v>
      </c>
      <c r="C17" s="20" t="s">
        <v>78</v>
      </c>
      <c r="D17" s="46">
        <v>72957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72957</v>
      </c>
      <c r="O17" s="47">
        <f t="shared" si="2"/>
        <v>89.40808823529412</v>
      </c>
      <c r="P17" s="9"/>
    </row>
    <row r="18" spans="1:16" ht="15">
      <c r="A18" s="12"/>
      <c r="B18" s="25">
        <v>335.21</v>
      </c>
      <c r="C18" s="20" t="s">
        <v>56</v>
      </c>
      <c r="D18" s="46">
        <v>2932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2932</v>
      </c>
      <c r="O18" s="47">
        <f t="shared" si="2"/>
        <v>3.593137254901961</v>
      </c>
      <c r="P18" s="9"/>
    </row>
    <row r="19" spans="1:16" ht="15">
      <c r="A19" s="12"/>
      <c r="B19" s="25">
        <v>335.9</v>
      </c>
      <c r="C19" s="20" t="s">
        <v>22</v>
      </c>
      <c r="D19" s="46">
        <v>6996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6996</v>
      </c>
      <c r="O19" s="47">
        <f t="shared" si="2"/>
        <v>8.573529411764707</v>
      </c>
      <c r="P19" s="9"/>
    </row>
    <row r="20" spans="1:16" ht="15.75">
      <c r="A20" s="29" t="s">
        <v>27</v>
      </c>
      <c r="B20" s="30"/>
      <c r="C20" s="31"/>
      <c r="D20" s="32">
        <f aca="true" t="shared" si="5" ref="D20:M20">SUM(D21:D26)</f>
        <v>667299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9515158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10182457</v>
      </c>
      <c r="O20" s="45">
        <f t="shared" si="2"/>
        <v>12478.501225490196</v>
      </c>
      <c r="P20" s="10"/>
    </row>
    <row r="21" spans="1:16" ht="15">
      <c r="A21" s="12"/>
      <c r="B21" s="25">
        <v>341.3</v>
      </c>
      <c r="C21" s="20" t="s">
        <v>79</v>
      </c>
      <c r="D21" s="46">
        <v>537867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537867</v>
      </c>
      <c r="O21" s="47">
        <f t="shared" si="2"/>
        <v>659.1507352941177</v>
      </c>
      <c r="P21" s="9"/>
    </row>
    <row r="22" spans="1:16" ht="15">
      <c r="A22" s="12"/>
      <c r="B22" s="25">
        <v>342.1</v>
      </c>
      <c r="C22" s="20" t="s">
        <v>80</v>
      </c>
      <c r="D22" s="46">
        <v>11932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11932</v>
      </c>
      <c r="O22" s="47">
        <f t="shared" si="2"/>
        <v>14.622549019607844</v>
      </c>
      <c r="P22" s="9"/>
    </row>
    <row r="23" spans="1:16" ht="15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6319247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6319247</v>
      </c>
      <c r="O23" s="47">
        <f t="shared" si="2"/>
        <v>7744.175245098039</v>
      </c>
      <c r="P23" s="9"/>
    </row>
    <row r="24" spans="1:16" ht="15">
      <c r="A24" s="12"/>
      <c r="B24" s="25">
        <v>343.4</v>
      </c>
      <c r="C24" s="20" t="s">
        <v>31</v>
      </c>
      <c r="D24" s="46">
        <v>89500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89500</v>
      </c>
      <c r="O24" s="47">
        <f t="shared" si="2"/>
        <v>109.68137254901961</v>
      </c>
      <c r="P24" s="9"/>
    </row>
    <row r="25" spans="1:16" ht="15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2802310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2802310</v>
      </c>
      <c r="O25" s="47">
        <f t="shared" si="2"/>
        <v>3434.203431372549</v>
      </c>
      <c r="P25" s="9"/>
    </row>
    <row r="26" spans="1:16" ht="15">
      <c r="A26" s="12"/>
      <c r="B26" s="25">
        <v>349</v>
      </c>
      <c r="C26" s="20" t="s">
        <v>1</v>
      </c>
      <c r="D26" s="46">
        <v>28000</v>
      </c>
      <c r="E26" s="46">
        <v>0</v>
      </c>
      <c r="F26" s="46">
        <v>0</v>
      </c>
      <c r="G26" s="46">
        <v>0</v>
      </c>
      <c r="H26" s="46">
        <v>0</v>
      </c>
      <c r="I26" s="46">
        <v>393601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421601</v>
      </c>
      <c r="O26" s="47">
        <f t="shared" si="2"/>
        <v>516.6678921568628</v>
      </c>
      <c r="P26" s="9"/>
    </row>
    <row r="27" spans="1:16" ht="15.75">
      <c r="A27" s="29" t="s">
        <v>28</v>
      </c>
      <c r="B27" s="30"/>
      <c r="C27" s="31"/>
      <c r="D27" s="32">
        <f aca="true" t="shared" si="7" ref="D27:M27">SUM(D28:D28)</f>
        <v>4256</v>
      </c>
      <c r="E27" s="32">
        <f t="shared" si="7"/>
        <v>207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aca="true" t="shared" si="8" ref="N27:N39">SUM(D27:M27)</f>
        <v>4463</v>
      </c>
      <c r="O27" s="45">
        <f t="shared" si="2"/>
        <v>5.4693627450980395</v>
      </c>
      <c r="P27" s="10"/>
    </row>
    <row r="28" spans="1:16" ht="15">
      <c r="A28" s="13"/>
      <c r="B28" s="39">
        <v>359</v>
      </c>
      <c r="C28" s="21" t="s">
        <v>36</v>
      </c>
      <c r="D28" s="46">
        <v>4256</v>
      </c>
      <c r="E28" s="46">
        <v>207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4463</v>
      </c>
      <c r="O28" s="47">
        <f t="shared" si="2"/>
        <v>5.4693627450980395</v>
      </c>
      <c r="P28" s="9"/>
    </row>
    <row r="29" spans="1:16" ht="15.75">
      <c r="A29" s="29" t="s">
        <v>5</v>
      </c>
      <c r="B29" s="30"/>
      <c r="C29" s="31"/>
      <c r="D29" s="32">
        <f aca="true" t="shared" si="9" ref="D29:M29">SUM(D30:D35)</f>
        <v>146064</v>
      </c>
      <c r="E29" s="32">
        <f t="shared" si="9"/>
        <v>3792</v>
      </c>
      <c r="F29" s="32">
        <f t="shared" si="9"/>
        <v>23</v>
      </c>
      <c r="G29" s="32">
        <f t="shared" si="9"/>
        <v>0</v>
      </c>
      <c r="H29" s="32">
        <f t="shared" si="9"/>
        <v>0</v>
      </c>
      <c r="I29" s="32">
        <f t="shared" si="9"/>
        <v>85984</v>
      </c>
      <c r="J29" s="32">
        <f t="shared" si="9"/>
        <v>0</v>
      </c>
      <c r="K29" s="32">
        <f t="shared" si="9"/>
        <v>2309139</v>
      </c>
      <c r="L29" s="32">
        <f t="shared" si="9"/>
        <v>6040</v>
      </c>
      <c r="M29" s="32">
        <f t="shared" si="9"/>
        <v>0</v>
      </c>
      <c r="N29" s="32">
        <f t="shared" si="8"/>
        <v>2551042</v>
      </c>
      <c r="O29" s="45">
        <f t="shared" si="2"/>
        <v>3126.276960784314</v>
      </c>
      <c r="P29" s="10"/>
    </row>
    <row r="30" spans="1:16" ht="15">
      <c r="A30" s="12"/>
      <c r="B30" s="25">
        <v>361.1</v>
      </c>
      <c r="C30" s="20" t="s">
        <v>37</v>
      </c>
      <c r="D30" s="46">
        <v>6100</v>
      </c>
      <c r="E30" s="46">
        <v>3792</v>
      </c>
      <c r="F30" s="46">
        <v>23</v>
      </c>
      <c r="G30" s="46">
        <v>0</v>
      </c>
      <c r="H30" s="46">
        <v>0</v>
      </c>
      <c r="I30" s="46">
        <v>77682</v>
      </c>
      <c r="J30" s="46">
        <v>0</v>
      </c>
      <c r="K30" s="46">
        <v>0</v>
      </c>
      <c r="L30" s="46">
        <v>40</v>
      </c>
      <c r="M30" s="46">
        <v>0</v>
      </c>
      <c r="N30" s="46">
        <f t="shared" si="8"/>
        <v>87637</v>
      </c>
      <c r="O30" s="47">
        <f t="shared" si="2"/>
        <v>107.39828431372548</v>
      </c>
      <c r="P30" s="9"/>
    </row>
    <row r="31" spans="1:16" ht="15">
      <c r="A31" s="12"/>
      <c r="B31" s="25">
        <v>361.3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1490307</v>
      </c>
      <c r="L31" s="46">
        <v>0</v>
      </c>
      <c r="M31" s="46">
        <v>0</v>
      </c>
      <c r="N31" s="46">
        <f t="shared" si="8"/>
        <v>1490307</v>
      </c>
      <c r="O31" s="47">
        <f t="shared" si="2"/>
        <v>1826.3566176470588</v>
      </c>
      <c r="P31" s="9"/>
    </row>
    <row r="32" spans="1:16" ht="15">
      <c r="A32" s="12"/>
      <c r="B32" s="25">
        <v>362</v>
      </c>
      <c r="C32" s="20" t="s">
        <v>39</v>
      </c>
      <c r="D32" s="46">
        <v>40465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40465</v>
      </c>
      <c r="O32" s="47">
        <f t="shared" si="2"/>
        <v>49.58946078431372</v>
      </c>
      <c r="P32" s="9"/>
    </row>
    <row r="33" spans="1:16" ht="15">
      <c r="A33" s="12"/>
      <c r="B33" s="25">
        <v>366</v>
      </c>
      <c r="C33" s="20" t="s">
        <v>40</v>
      </c>
      <c r="D33" s="46">
        <v>19278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6000</v>
      </c>
      <c r="M33" s="46">
        <v>0</v>
      </c>
      <c r="N33" s="46">
        <f t="shared" si="8"/>
        <v>25278</v>
      </c>
      <c r="O33" s="47">
        <f t="shared" si="2"/>
        <v>30.977941176470587</v>
      </c>
      <c r="P33" s="9"/>
    </row>
    <row r="34" spans="1:16" ht="15">
      <c r="A34" s="12"/>
      <c r="B34" s="25">
        <v>368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818832</v>
      </c>
      <c r="L34" s="46">
        <v>0</v>
      </c>
      <c r="M34" s="46">
        <v>0</v>
      </c>
      <c r="N34" s="46">
        <f t="shared" si="8"/>
        <v>818832</v>
      </c>
      <c r="O34" s="47">
        <f t="shared" si="2"/>
        <v>1003.4705882352941</v>
      </c>
      <c r="P34" s="9"/>
    </row>
    <row r="35" spans="1:16" ht="15">
      <c r="A35" s="12"/>
      <c r="B35" s="25">
        <v>369.9</v>
      </c>
      <c r="C35" s="20" t="s">
        <v>42</v>
      </c>
      <c r="D35" s="46">
        <v>80221</v>
      </c>
      <c r="E35" s="46">
        <v>0</v>
      </c>
      <c r="F35" s="46">
        <v>0</v>
      </c>
      <c r="G35" s="46">
        <v>0</v>
      </c>
      <c r="H35" s="46">
        <v>0</v>
      </c>
      <c r="I35" s="46">
        <v>8302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88523</v>
      </c>
      <c r="O35" s="47">
        <f t="shared" si="2"/>
        <v>108.48406862745098</v>
      </c>
      <c r="P35" s="9"/>
    </row>
    <row r="36" spans="1:16" ht="15.75">
      <c r="A36" s="29" t="s">
        <v>29</v>
      </c>
      <c r="B36" s="30"/>
      <c r="C36" s="31"/>
      <c r="D36" s="32">
        <f aca="true" t="shared" si="10" ref="D36:M36">SUM(D37:D38)</f>
        <v>0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-230037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-230037</v>
      </c>
      <c r="O36" s="45">
        <f t="shared" si="2"/>
        <v>-281.90808823529414</v>
      </c>
      <c r="P36" s="9"/>
    </row>
    <row r="37" spans="1:16" ht="15">
      <c r="A37" s="12"/>
      <c r="B37" s="25">
        <v>388.1</v>
      </c>
      <c r="C37" s="20" t="s">
        <v>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-332682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-332682</v>
      </c>
      <c r="O37" s="47">
        <f t="shared" si="2"/>
        <v>-407.6985294117647</v>
      </c>
      <c r="P37" s="9"/>
    </row>
    <row r="38" spans="1:16" ht="15.75" thickBot="1">
      <c r="A38" s="12"/>
      <c r="B38" s="25">
        <v>389.8</v>
      </c>
      <c r="C38" s="20" t="s">
        <v>81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102645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102645</v>
      </c>
      <c r="O38" s="47">
        <f t="shared" si="2"/>
        <v>125.7904411764706</v>
      </c>
      <c r="P38" s="9"/>
    </row>
    <row r="39" spans="1:119" ht="16.5" thickBot="1">
      <c r="A39" s="14" t="s">
        <v>34</v>
      </c>
      <c r="B39" s="23"/>
      <c r="C39" s="22"/>
      <c r="D39" s="15">
        <f aca="true" t="shared" si="11" ref="D39:M39">SUM(D5,D9,D13,D20,D27,D29,D36)</f>
        <v>7459600</v>
      </c>
      <c r="E39" s="15">
        <f t="shared" si="11"/>
        <v>2814869</v>
      </c>
      <c r="F39" s="15">
        <f t="shared" si="11"/>
        <v>807787</v>
      </c>
      <c r="G39" s="15">
        <f t="shared" si="11"/>
        <v>0</v>
      </c>
      <c r="H39" s="15">
        <f t="shared" si="11"/>
        <v>0</v>
      </c>
      <c r="I39" s="15">
        <f t="shared" si="11"/>
        <v>9371105</v>
      </c>
      <c r="J39" s="15">
        <f t="shared" si="11"/>
        <v>0</v>
      </c>
      <c r="K39" s="15">
        <f t="shared" si="11"/>
        <v>2309139</v>
      </c>
      <c r="L39" s="15">
        <f t="shared" si="11"/>
        <v>6040</v>
      </c>
      <c r="M39" s="15">
        <f t="shared" si="11"/>
        <v>0</v>
      </c>
      <c r="N39" s="15">
        <f t="shared" si="8"/>
        <v>22768540</v>
      </c>
      <c r="O39" s="38">
        <f t="shared" si="2"/>
        <v>27902.62254901961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82</v>
      </c>
      <c r="M41" s="48"/>
      <c r="N41" s="48"/>
      <c r="O41" s="43">
        <v>816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2022-03-30T17:41:54Z</cp:lastPrinted>
  <dcterms:created xsi:type="dcterms:W3CDTF">2000-08-31T21:26:31Z</dcterms:created>
  <dcterms:modified xsi:type="dcterms:W3CDTF">2022-03-30T17:42:00Z</dcterms:modified>
  <cp:category/>
  <cp:version/>
  <cp:contentType/>
  <cp:contentStatus/>
</cp:coreProperties>
</file>