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'2008'!$A$1:$O$51</definedName>
    <definedName name="_xlnm.Print_Area" localSheetId="13">'2009'!$A$1:$O$53</definedName>
    <definedName name="_xlnm.Print_Area" localSheetId="12">'2010'!$A$1:$O$53</definedName>
    <definedName name="_xlnm.Print_Area" localSheetId="11">'2011'!$A$1:$O$52</definedName>
    <definedName name="_xlnm.Print_Area" localSheetId="10">'2012'!$A$1:$O$50</definedName>
    <definedName name="_xlnm.Print_Area" localSheetId="9">'2013'!$A$1:$O$51</definedName>
    <definedName name="_xlnm.Print_Area" localSheetId="8">'2014'!$A$1:$O$51</definedName>
    <definedName name="_xlnm.Print_Area" localSheetId="7">'2015'!$A$1:$O$50</definedName>
    <definedName name="_xlnm.Print_Area" localSheetId="6">'2016'!$A$1:$O$51</definedName>
    <definedName name="_xlnm.Print_Area" localSheetId="5">'2017'!$A$1:$O$50</definedName>
    <definedName name="_xlnm.Print_Area" localSheetId="4">'2018'!$A$1:$O$52</definedName>
    <definedName name="_xlnm.Print_Area" localSheetId="3">'2019'!$A$1:$O$53</definedName>
    <definedName name="_xlnm.Print_Area" localSheetId="2">'2020'!$A$1:$O$53</definedName>
    <definedName name="_xlnm.Print_Area" localSheetId="1">'2021'!$A$1:$P$56</definedName>
    <definedName name="_xlnm.Print_Area" localSheetId="0">'2022'!$A$1:$P$53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9" i="48" l="1"/>
  <c r="O48" i="48" l="1"/>
  <c r="P48" i="48" s="1"/>
  <c r="N47" i="48"/>
  <c r="M47" i="48"/>
  <c r="L47" i="48"/>
  <c r="K47" i="48"/>
  <c r="J47" i="48"/>
  <c r="I47" i="48"/>
  <c r="H47" i="48"/>
  <c r="G47" i="48"/>
  <c r="F47" i="48"/>
  <c r="E47" i="48"/>
  <c r="D47" i="48"/>
  <c r="O46" i="48"/>
  <c r="P46" i="48" s="1"/>
  <c r="O45" i="48"/>
  <c r="P45" i="48" s="1"/>
  <c r="O44" i="48"/>
  <c r="P44" i="48" s="1"/>
  <c r="O43" i="48"/>
  <c r="P43" i="48" s="1"/>
  <c r="N42" i="48"/>
  <c r="M42" i="48"/>
  <c r="L42" i="48"/>
  <c r="K42" i="48"/>
  <c r="J42" i="48"/>
  <c r="I42" i="48"/>
  <c r="H42" i="48"/>
  <c r="G42" i="48"/>
  <c r="F42" i="48"/>
  <c r="E42" i="48"/>
  <c r="D42" i="48"/>
  <c r="O41" i="48"/>
  <c r="P41" i="48" s="1"/>
  <c r="N40" i="48"/>
  <c r="M40" i="48"/>
  <c r="L40" i="48"/>
  <c r="K40" i="48"/>
  <c r="J40" i="48"/>
  <c r="I40" i="48"/>
  <c r="H40" i="48"/>
  <c r="G40" i="48"/>
  <c r="F40" i="48"/>
  <c r="E40" i="48"/>
  <c r="D40" i="48"/>
  <c r="O39" i="48"/>
  <c r="P39" i="48" s="1"/>
  <c r="O38" i="48"/>
  <c r="P38" i="48" s="1"/>
  <c r="O37" i="48"/>
  <c r="P37" i="48" s="1"/>
  <c r="O36" i="48"/>
  <c r="P36" i="48" s="1"/>
  <c r="O35" i="48"/>
  <c r="P35" i="48" s="1"/>
  <c r="O34" i="48"/>
  <c r="P34" i="48" s="1"/>
  <c r="N33" i="48"/>
  <c r="M33" i="48"/>
  <c r="L33" i="48"/>
  <c r="K33" i="48"/>
  <c r="J33" i="48"/>
  <c r="I33" i="48"/>
  <c r="H33" i="48"/>
  <c r="G33" i="48"/>
  <c r="F33" i="48"/>
  <c r="E33" i="48"/>
  <c r="D33" i="48"/>
  <c r="O32" i="48"/>
  <c r="P32" i="48" s="1"/>
  <c r="O31" i="48"/>
  <c r="P31" i="48" s="1"/>
  <c r="O30" i="48"/>
  <c r="P30" i="48" s="1"/>
  <c r="O29" i="48"/>
  <c r="P29" i="48" s="1"/>
  <c r="O28" i="48"/>
  <c r="P28" i="48" s="1"/>
  <c r="O27" i="48"/>
  <c r="P27" i="48" s="1"/>
  <c r="O26" i="48"/>
  <c r="P26" i="48" s="1"/>
  <c r="O25" i="48"/>
  <c r="P25" i="48" s="1"/>
  <c r="O24" i="48"/>
  <c r="P24" i="48" s="1"/>
  <c r="O23" i="48"/>
  <c r="P23" i="48" s="1"/>
  <c r="O22" i="48"/>
  <c r="P22" i="48" s="1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O18" i="48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47" i="48" l="1"/>
  <c r="P47" i="48" s="1"/>
  <c r="O42" i="48"/>
  <c r="P42" i="48" s="1"/>
  <c r="O40" i="48"/>
  <c r="P40" i="48" s="1"/>
  <c r="O33" i="48"/>
  <c r="P33" i="48" s="1"/>
  <c r="H49" i="48"/>
  <c r="J49" i="48"/>
  <c r="E49" i="48"/>
  <c r="O20" i="48"/>
  <c r="P20" i="48" s="1"/>
  <c r="G49" i="48"/>
  <c r="L49" i="48"/>
  <c r="M49" i="48"/>
  <c r="N49" i="48"/>
  <c r="D49" i="48"/>
  <c r="O16" i="48"/>
  <c r="P16" i="48" s="1"/>
  <c r="I49" i="48"/>
  <c r="K49" i="48"/>
  <c r="F49" i="48"/>
  <c r="O5" i="48"/>
  <c r="P5" i="48" s="1"/>
  <c r="O51" i="47"/>
  <c r="P51" i="47"/>
  <c r="O50" i="47"/>
  <c r="P50" i="47" s="1"/>
  <c r="O49" i="47"/>
  <c r="P49" i="47" s="1"/>
  <c r="N48" i="47"/>
  <c r="M48" i="47"/>
  <c r="L48" i="47"/>
  <c r="K48" i="47"/>
  <c r="J48" i="47"/>
  <c r="O48" i="47" s="1"/>
  <c r="P48" i="47" s="1"/>
  <c r="I48" i="47"/>
  <c r="H48" i="47"/>
  <c r="G48" i="47"/>
  <c r="F48" i="47"/>
  <c r="E48" i="47"/>
  <c r="D48" i="47"/>
  <c r="O47" i="47"/>
  <c r="P47" i="47"/>
  <c r="O46" i="47"/>
  <c r="P46" i="47"/>
  <c r="O45" i="47"/>
  <c r="P45" i="47"/>
  <c r="O44" i="47"/>
  <c r="P44" i="47"/>
  <c r="N43" i="47"/>
  <c r="M43" i="47"/>
  <c r="L43" i="47"/>
  <c r="K43" i="47"/>
  <c r="J43" i="47"/>
  <c r="I43" i="47"/>
  <c r="H43" i="47"/>
  <c r="G43" i="47"/>
  <c r="F43" i="47"/>
  <c r="E43" i="47"/>
  <c r="O43" i="47" s="1"/>
  <c r="P43" i="47" s="1"/>
  <c r="D43" i="47"/>
  <c r="O42" i="47"/>
  <c r="P42" i="47"/>
  <c r="N41" i="47"/>
  <c r="M41" i="47"/>
  <c r="L41" i="47"/>
  <c r="K41" i="47"/>
  <c r="J41" i="47"/>
  <c r="I41" i="47"/>
  <c r="H41" i="47"/>
  <c r="G41" i="47"/>
  <c r="F41" i="47"/>
  <c r="O41" i="47" s="1"/>
  <c r="P41" i="47" s="1"/>
  <c r="E41" i="47"/>
  <c r="D41" i="47"/>
  <c r="O40" i="47"/>
  <c r="P40" i="47"/>
  <c r="O39" i="47"/>
  <c r="P39" i="47" s="1"/>
  <c r="O38" i="47"/>
  <c r="P38" i="47"/>
  <c r="O37" i="47"/>
  <c r="P37" i="47"/>
  <c r="O36" i="47"/>
  <c r="P36" i="47"/>
  <c r="N35" i="47"/>
  <c r="M35" i="47"/>
  <c r="L35" i="47"/>
  <c r="K35" i="47"/>
  <c r="J35" i="47"/>
  <c r="I35" i="47"/>
  <c r="H35" i="47"/>
  <c r="G35" i="47"/>
  <c r="F35" i="47"/>
  <c r="E35" i="47"/>
  <c r="D35" i="47"/>
  <c r="O34" i="47"/>
  <c r="P34" i="47" s="1"/>
  <c r="O33" i="47"/>
  <c r="P33" i="47"/>
  <c r="O32" i="47"/>
  <c r="P32" i="47" s="1"/>
  <c r="O31" i="47"/>
  <c r="P31" i="47" s="1"/>
  <c r="O30" i="47"/>
  <c r="P30" i="47"/>
  <c r="O29" i="47"/>
  <c r="P29" i="47" s="1"/>
  <c r="O28" i="47"/>
  <c r="P28" i="47" s="1"/>
  <c r="O27" i="47"/>
  <c r="P27" i="47"/>
  <c r="O26" i="47"/>
  <c r="P26" i="47" s="1"/>
  <c r="O25" i="47"/>
  <c r="P25" i="47" s="1"/>
  <c r="O24" i="47"/>
  <c r="P24" i="47"/>
  <c r="O23" i="47"/>
  <c r="P23" i="47" s="1"/>
  <c r="O22" i="47"/>
  <c r="P22" i="47" s="1"/>
  <c r="O21" i="47"/>
  <c r="P21" i="47"/>
  <c r="N20" i="47"/>
  <c r="M20" i="47"/>
  <c r="L20" i="47"/>
  <c r="K20" i="47"/>
  <c r="J20" i="47"/>
  <c r="I20" i="47"/>
  <c r="H20" i="47"/>
  <c r="G20" i="47"/>
  <c r="F20" i="47"/>
  <c r="O20" i="47" s="1"/>
  <c r="P20" i="47" s="1"/>
  <c r="E20" i="47"/>
  <c r="D20" i="47"/>
  <c r="O19" i="47"/>
  <c r="P19" i="47"/>
  <c r="O18" i="47"/>
  <c r="P18" i="47" s="1"/>
  <c r="O17" i="47"/>
  <c r="P17" i="47"/>
  <c r="N16" i="47"/>
  <c r="M16" i="47"/>
  <c r="L16" i="47"/>
  <c r="K16" i="47"/>
  <c r="O16" i="47" s="1"/>
  <c r="P16" i="47" s="1"/>
  <c r="J16" i="47"/>
  <c r="I16" i="47"/>
  <c r="H16" i="47"/>
  <c r="G16" i="47"/>
  <c r="F16" i="47"/>
  <c r="E16" i="47"/>
  <c r="D16" i="47"/>
  <c r="O15" i="47"/>
  <c r="P15" i="47"/>
  <c r="O14" i="47"/>
  <c r="P14" i="47" s="1"/>
  <c r="O13" i="47"/>
  <c r="P13" i="47" s="1"/>
  <c r="O12" i="47"/>
  <c r="P12" i="47"/>
  <c r="O11" i="47"/>
  <c r="P11" i="47" s="1"/>
  <c r="O10" i="47"/>
  <c r="P10" i="47" s="1"/>
  <c r="O9" i="47"/>
  <c r="P9" i="47"/>
  <c r="O8" i="47"/>
  <c r="P8" i="47" s="1"/>
  <c r="O7" i="47"/>
  <c r="P7" i="47" s="1"/>
  <c r="O6" i="47"/>
  <c r="P6" i="47"/>
  <c r="N5" i="47"/>
  <c r="M5" i="47"/>
  <c r="L5" i="47"/>
  <c r="K5" i="47"/>
  <c r="J5" i="47"/>
  <c r="I5" i="47"/>
  <c r="H5" i="47"/>
  <c r="G5" i="47"/>
  <c r="F5" i="47"/>
  <c r="F52" i="47" s="1"/>
  <c r="E5" i="47"/>
  <c r="D5" i="47"/>
  <c r="N48" i="45"/>
  <c r="O48" i="45"/>
  <c r="M47" i="45"/>
  <c r="L47" i="45"/>
  <c r="K47" i="45"/>
  <c r="J47" i="45"/>
  <c r="I47" i="45"/>
  <c r="H47" i="45"/>
  <c r="G47" i="45"/>
  <c r="F47" i="45"/>
  <c r="N47" i="45" s="1"/>
  <c r="O47" i="45" s="1"/>
  <c r="E47" i="45"/>
  <c r="D47" i="45"/>
  <c r="N46" i="45"/>
  <c r="O46" i="45"/>
  <c r="N45" i="45"/>
  <c r="O45" i="45" s="1"/>
  <c r="N44" i="45"/>
  <c r="O44" i="45"/>
  <c r="N43" i="45"/>
  <c r="O43" i="45"/>
  <c r="M42" i="45"/>
  <c r="L42" i="45"/>
  <c r="N42" i="45" s="1"/>
  <c r="O42" i="45" s="1"/>
  <c r="K42" i="45"/>
  <c r="J42" i="45"/>
  <c r="I42" i="45"/>
  <c r="H42" i="45"/>
  <c r="G42" i="45"/>
  <c r="F42" i="45"/>
  <c r="E42" i="45"/>
  <c r="D42" i="45"/>
  <c r="N41" i="45"/>
  <c r="O41" i="45"/>
  <c r="M40" i="45"/>
  <c r="L40" i="45"/>
  <c r="N40" i="45" s="1"/>
  <c r="O40" i="45" s="1"/>
  <c r="K40" i="45"/>
  <c r="J40" i="45"/>
  <c r="I40" i="45"/>
  <c r="H40" i="45"/>
  <c r="G40" i="45"/>
  <c r="F40" i="45"/>
  <c r="E40" i="45"/>
  <c r="D40" i="45"/>
  <c r="N39" i="45"/>
  <c r="O39" i="45"/>
  <c r="N38" i="45"/>
  <c r="O38" i="45"/>
  <c r="N37" i="45"/>
  <c r="O37" i="45"/>
  <c r="N36" i="45"/>
  <c r="O36" i="45"/>
  <c r="N35" i="45"/>
  <c r="O35" i="45"/>
  <c r="N34" i="45"/>
  <c r="O34" i="45"/>
  <c r="M33" i="45"/>
  <c r="L33" i="45"/>
  <c r="K33" i="45"/>
  <c r="J33" i="45"/>
  <c r="J49" i="45" s="1"/>
  <c r="I33" i="45"/>
  <c r="H33" i="45"/>
  <c r="G33" i="45"/>
  <c r="F33" i="45"/>
  <c r="E33" i="45"/>
  <c r="D33" i="45"/>
  <c r="N32" i="45"/>
  <c r="O32" i="45"/>
  <c r="N31" i="45"/>
  <c r="O31" i="45"/>
  <c r="N30" i="45"/>
  <c r="O30" i="45"/>
  <c r="N29" i="45"/>
  <c r="O29" i="45"/>
  <c r="N28" i="45"/>
  <c r="O28" i="45"/>
  <c r="N27" i="45"/>
  <c r="O27" i="45"/>
  <c r="N26" i="45"/>
  <c r="O26" i="45"/>
  <c r="N25" i="45"/>
  <c r="O25" i="45"/>
  <c r="N24" i="45"/>
  <c r="O24" i="45"/>
  <c r="N23" i="45"/>
  <c r="O23" i="45"/>
  <c r="N22" i="45"/>
  <c r="O22" i="45"/>
  <c r="N21" i="45"/>
  <c r="O21" i="45"/>
  <c r="M20" i="45"/>
  <c r="L20" i="45"/>
  <c r="K20" i="45"/>
  <c r="J20" i="45"/>
  <c r="I20" i="45"/>
  <c r="H20" i="45"/>
  <c r="H49" i="45" s="1"/>
  <c r="G20" i="45"/>
  <c r="F20" i="45"/>
  <c r="E20" i="45"/>
  <c r="D20" i="45"/>
  <c r="N19" i="45"/>
  <c r="O19" i="45"/>
  <c r="N18" i="45"/>
  <c r="O18" i="45"/>
  <c r="N17" i="45"/>
  <c r="O17" i="45"/>
  <c r="M16" i="45"/>
  <c r="L16" i="45"/>
  <c r="N16" i="45" s="1"/>
  <c r="O16" i="45" s="1"/>
  <c r="K16" i="45"/>
  <c r="J16" i="45"/>
  <c r="I16" i="45"/>
  <c r="H16" i="45"/>
  <c r="G16" i="45"/>
  <c r="F16" i="45"/>
  <c r="E16" i="45"/>
  <c r="D16" i="45"/>
  <c r="N15" i="45"/>
  <c r="O15" i="45"/>
  <c r="N14" i="45"/>
  <c r="O14" i="45"/>
  <c r="N13" i="45"/>
  <c r="O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N5" i="45" s="1"/>
  <c r="O5" i="45" s="1"/>
  <c r="E5" i="45"/>
  <c r="D5" i="45"/>
  <c r="N48" i="44"/>
  <c r="O48" i="44"/>
  <c r="M47" i="44"/>
  <c r="L47" i="44"/>
  <c r="K47" i="44"/>
  <c r="J47" i="44"/>
  <c r="I47" i="44"/>
  <c r="H47" i="44"/>
  <c r="G47" i="44"/>
  <c r="F47" i="44"/>
  <c r="N47" i="44" s="1"/>
  <c r="O47" i="44" s="1"/>
  <c r="E47" i="44"/>
  <c r="D47" i="44"/>
  <c r="N46" i="44"/>
  <c r="O46" i="44"/>
  <c r="N45" i="44"/>
  <c r="O45" i="44" s="1"/>
  <c r="N44" i="44"/>
  <c r="O44" i="44"/>
  <c r="N43" i="44"/>
  <c r="O43" i="44"/>
  <c r="N42" i="44"/>
  <c r="O42" i="44"/>
  <c r="M41" i="44"/>
  <c r="L41" i="44"/>
  <c r="K41" i="44"/>
  <c r="J41" i="44"/>
  <c r="I41" i="44"/>
  <c r="H41" i="44"/>
  <c r="G41" i="44"/>
  <c r="F41" i="44"/>
  <c r="E41" i="44"/>
  <c r="D41" i="44"/>
  <c r="N40" i="44"/>
  <c r="O40" i="44"/>
  <c r="N39" i="44"/>
  <c r="O39" i="44"/>
  <c r="M38" i="44"/>
  <c r="L38" i="44"/>
  <c r="K38" i="44"/>
  <c r="J38" i="44"/>
  <c r="I38" i="44"/>
  <c r="H38" i="44"/>
  <c r="G38" i="44"/>
  <c r="F38" i="44"/>
  <c r="E38" i="44"/>
  <c r="D38" i="44"/>
  <c r="N38" i="44" s="1"/>
  <c r="O38" i="44" s="1"/>
  <c r="N37" i="44"/>
  <c r="O37" i="44"/>
  <c r="N36" i="44"/>
  <c r="O36" i="44"/>
  <c r="N35" i="44"/>
  <c r="O35" i="44" s="1"/>
  <c r="N34" i="44"/>
  <c r="O34" i="44"/>
  <c r="N33" i="44"/>
  <c r="O33" i="44"/>
  <c r="N32" i="44"/>
  <c r="O32" i="44"/>
  <c r="N31" i="44"/>
  <c r="O31" i="44"/>
  <c r="M30" i="44"/>
  <c r="L30" i="44"/>
  <c r="K30" i="44"/>
  <c r="J30" i="44"/>
  <c r="I30" i="44"/>
  <c r="H30" i="44"/>
  <c r="G30" i="44"/>
  <c r="F30" i="44"/>
  <c r="E30" i="44"/>
  <c r="D30" i="44"/>
  <c r="D49" i="44" s="1"/>
  <c r="N29" i="44"/>
  <c r="O29" i="44"/>
  <c r="N28" i="44"/>
  <c r="O28" i="44"/>
  <c r="N27" i="44"/>
  <c r="O27" i="44" s="1"/>
  <c r="N26" i="44"/>
  <c r="O26" i="44"/>
  <c r="N25" i="44"/>
  <c r="O25" i="44"/>
  <c r="N24" i="44"/>
  <c r="O24" i="44"/>
  <c r="N23" i="44"/>
  <c r="O23" i="44"/>
  <c r="N22" i="44"/>
  <c r="O22" i="44"/>
  <c r="N21" i="44"/>
  <c r="O21" i="44" s="1"/>
  <c r="N20" i="44"/>
  <c r="O20" i="44"/>
  <c r="M19" i="44"/>
  <c r="L19" i="44"/>
  <c r="K19" i="44"/>
  <c r="J19" i="44"/>
  <c r="N19" i="44" s="1"/>
  <c r="O19" i="44" s="1"/>
  <c r="I19" i="44"/>
  <c r="H19" i="44"/>
  <c r="G19" i="44"/>
  <c r="F19" i="44"/>
  <c r="E19" i="44"/>
  <c r="D19" i="44"/>
  <c r="N18" i="44"/>
  <c r="O18" i="44"/>
  <c r="N17" i="44"/>
  <c r="O17" i="44"/>
  <c r="N16" i="44"/>
  <c r="O16" i="44"/>
  <c r="M15" i="44"/>
  <c r="L15" i="44"/>
  <c r="K15" i="44"/>
  <c r="J15" i="44"/>
  <c r="I15" i="44"/>
  <c r="H15" i="44"/>
  <c r="G15" i="44"/>
  <c r="F15" i="44"/>
  <c r="E15" i="44"/>
  <c r="D15" i="44"/>
  <c r="N14" i="44"/>
  <c r="O14" i="44"/>
  <c r="N13" i="44"/>
  <c r="O13" i="44"/>
  <c r="N12" i="44"/>
  <c r="O12" i="44"/>
  <c r="N11" i="44"/>
  <c r="O11" i="44" s="1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F49" i="44" s="1"/>
  <c r="E5" i="44"/>
  <c r="D5" i="44"/>
  <c r="N47" i="43"/>
  <c r="O47" i="43"/>
  <c r="N46" i="43"/>
  <c r="O46" i="43" s="1"/>
  <c r="M45" i="43"/>
  <c r="L45" i="43"/>
  <c r="K45" i="43"/>
  <c r="J45" i="43"/>
  <c r="I45" i="43"/>
  <c r="H45" i="43"/>
  <c r="N45" i="43" s="1"/>
  <c r="O45" i="43" s="1"/>
  <c r="G45" i="43"/>
  <c r="F45" i="43"/>
  <c r="E45" i="43"/>
  <c r="D45" i="43"/>
  <c r="N44" i="43"/>
  <c r="O44" i="43" s="1"/>
  <c r="N43" i="43"/>
  <c r="O43" i="43"/>
  <c r="N42" i="43"/>
  <c r="O42" i="43"/>
  <c r="N41" i="43"/>
  <c r="O41" i="43"/>
  <c r="N40" i="43"/>
  <c r="O40" i="43"/>
  <c r="M39" i="43"/>
  <c r="L39" i="43"/>
  <c r="K39" i="43"/>
  <c r="J39" i="43"/>
  <c r="I39" i="43"/>
  <c r="H39" i="43"/>
  <c r="G39" i="43"/>
  <c r="F39" i="43"/>
  <c r="E39" i="43"/>
  <c r="D39" i="43"/>
  <c r="N39" i="43" s="1"/>
  <c r="O39" i="43" s="1"/>
  <c r="N38" i="43"/>
  <c r="O38" i="43"/>
  <c r="N37" i="43"/>
  <c r="O37" i="43"/>
  <c r="M36" i="43"/>
  <c r="L36" i="43"/>
  <c r="K36" i="43"/>
  <c r="J36" i="43"/>
  <c r="I36" i="43"/>
  <c r="H36" i="43"/>
  <c r="G36" i="43"/>
  <c r="F36" i="43"/>
  <c r="N36" i="43" s="1"/>
  <c r="O36" i="43" s="1"/>
  <c r="E36" i="43"/>
  <c r="D36" i="43"/>
  <c r="N35" i="43"/>
  <c r="O35" i="43"/>
  <c r="N34" i="43"/>
  <c r="O34" i="43" s="1"/>
  <c r="N33" i="43"/>
  <c r="O33" i="43"/>
  <c r="N32" i="43"/>
  <c r="O32" i="43"/>
  <c r="N31" i="43"/>
  <c r="O31" i="43"/>
  <c r="N30" i="43"/>
  <c r="O30" i="43"/>
  <c r="N29" i="43"/>
  <c r="O29" i="43"/>
  <c r="M28" i="43"/>
  <c r="L28" i="43"/>
  <c r="K28" i="43"/>
  <c r="J28" i="43"/>
  <c r="I28" i="43"/>
  <c r="H28" i="43"/>
  <c r="G28" i="43"/>
  <c r="F28" i="43"/>
  <c r="F48" i="43" s="1"/>
  <c r="E28" i="43"/>
  <c r="D28" i="43"/>
  <c r="N27" i="43"/>
  <c r="O27" i="43"/>
  <c r="N26" i="43"/>
  <c r="O26" i="43" s="1"/>
  <c r="N25" i="43"/>
  <c r="O25" i="43"/>
  <c r="N24" i="43"/>
  <c r="O24" i="43"/>
  <c r="N23" i="43"/>
  <c r="O23" i="43"/>
  <c r="N22" i="43"/>
  <c r="O22" i="43"/>
  <c r="N21" i="43"/>
  <c r="O21" i="43"/>
  <c r="N20" i="43"/>
  <c r="O20" i="43" s="1"/>
  <c r="M19" i="43"/>
  <c r="L19" i="43"/>
  <c r="K19" i="43"/>
  <c r="J19" i="43"/>
  <c r="I19" i="43"/>
  <c r="H19" i="43"/>
  <c r="N19" i="43" s="1"/>
  <c r="O19" i="43" s="1"/>
  <c r="G19" i="43"/>
  <c r="F19" i="43"/>
  <c r="E19" i="43"/>
  <c r="D19" i="43"/>
  <c r="N18" i="43"/>
  <c r="O18" i="43" s="1"/>
  <c r="N17" i="43"/>
  <c r="O17" i="43"/>
  <c r="N16" i="43"/>
  <c r="O16" i="43"/>
  <c r="M15" i="43"/>
  <c r="L15" i="43"/>
  <c r="L48" i="43" s="1"/>
  <c r="K15" i="43"/>
  <c r="J15" i="43"/>
  <c r="I15" i="43"/>
  <c r="H15" i="43"/>
  <c r="G15" i="43"/>
  <c r="F15" i="43"/>
  <c r="E15" i="43"/>
  <c r="D15" i="43"/>
  <c r="N14" i="43"/>
  <c r="O14" i="43"/>
  <c r="N13" i="43"/>
  <c r="O13" i="43"/>
  <c r="N12" i="43"/>
  <c r="O12" i="43"/>
  <c r="N11" i="43"/>
  <c r="O11" i="43"/>
  <c r="N10" i="43"/>
  <c r="O10" i="43" s="1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5" i="43" s="1"/>
  <c r="O5" i="43" s="1"/>
  <c r="N45" i="42"/>
  <c r="O45" i="42"/>
  <c r="N44" i="42"/>
  <c r="O44" i="42"/>
  <c r="N43" i="42"/>
  <c r="O43" i="42" s="1"/>
  <c r="M42" i="42"/>
  <c r="L42" i="42"/>
  <c r="K42" i="42"/>
  <c r="J42" i="42"/>
  <c r="I42" i="42"/>
  <c r="H42" i="42"/>
  <c r="N42" i="42" s="1"/>
  <c r="O42" i="42" s="1"/>
  <c r="G42" i="42"/>
  <c r="F42" i="42"/>
  <c r="E42" i="42"/>
  <c r="D42" i="42"/>
  <c r="N41" i="42"/>
  <c r="O41" i="42" s="1"/>
  <c r="N40" i="42"/>
  <c r="O40" i="42"/>
  <c r="N39" i="42"/>
  <c r="O39" i="42"/>
  <c r="N38" i="42"/>
  <c r="O38" i="42"/>
  <c r="N37" i="42"/>
  <c r="O37" i="42"/>
  <c r="M36" i="42"/>
  <c r="L36" i="42"/>
  <c r="K36" i="42"/>
  <c r="J36" i="42"/>
  <c r="I36" i="42"/>
  <c r="H36" i="42"/>
  <c r="G36" i="42"/>
  <c r="F36" i="42"/>
  <c r="E36" i="42"/>
  <c r="D36" i="42"/>
  <c r="D46" i="42" s="1"/>
  <c r="N35" i="42"/>
  <c r="O35" i="42"/>
  <c r="N34" i="42"/>
  <c r="O34" i="42"/>
  <c r="M33" i="42"/>
  <c r="L33" i="42"/>
  <c r="K33" i="42"/>
  <c r="J33" i="42"/>
  <c r="I33" i="42"/>
  <c r="H33" i="42"/>
  <c r="G33" i="42"/>
  <c r="F33" i="42"/>
  <c r="N33" i="42" s="1"/>
  <c r="O33" i="42" s="1"/>
  <c r="E33" i="42"/>
  <c r="D33" i="42"/>
  <c r="N32" i="42"/>
  <c r="O32" i="42"/>
  <c r="N31" i="42"/>
  <c r="O31" i="42" s="1"/>
  <c r="N30" i="42"/>
  <c r="O30" i="42"/>
  <c r="N29" i="42"/>
  <c r="O29" i="42"/>
  <c r="N28" i="42"/>
  <c r="O28" i="42"/>
  <c r="N27" i="42"/>
  <c r="O27" i="42"/>
  <c r="N26" i="42"/>
  <c r="O26" i="42"/>
  <c r="M25" i="42"/>
  <c r="L25" i="42"/>
  <c r="K25" i="42"/>
  <c r="J25" i="42"/>
  <c r="I25" i="42"/>
  <c r="H25" i="42"/>
  <c r="G25" i="42"/>
  <c r="F25" i="42"/>
  <c r="E25" i="42"/>
  <c r="D25" i="42"/>
  <c r="N24" i="42"/>
  <c r="O24" i="42"/>
  <c r="N23" i="42"/>
  <c r="O23" i="42" s="1"/>
  <c r="N22" i="42"/>
  <c r="O22" i="42"/>
  <c r="N21" i="42"/>
  <c r="O21" i="42"/>
  <c r="N20" i="42"/>
  <c r="O20" i="42"/>
  <c r="N19" i="42"/>
  <c r="O19" i="42"/>
  <c r="N18" i="42"/>
  <c r="O18" i="42"/>
  <c r="M17" i="42"/>
  <c r="L17" i="42"/>
  <c r="K17" i="42"/>
  <c r="J17" i="42"/>
  <c r="I17" i="42"/>
  <c r="H17" i="42"/>
  <c r="G17" i="42"/>
  <c r="F17" i="42"/>
  <c r="N17" i="42" s="1"/>
  <c r="O17" i="42" s="1"/>
  <c r="E17" i="42"/>
  <c r="D17" i="42"/>
  <c r="N16" i="42"/>
  <c r="O16" i="42"/>
  <c r="N15" i="42"/>
  <c r="O15" i="42" s="1"/>
  <c r="N14" i="42"/>
  <c r="O14" i="42"/>
  <c r="M13" i="42"/>
  <c r="L13" i="42"/>
  <c r="K13" i="42"/>
  <c r="J13" i="42"/>
  <c r="N13" i="42" s="1"/>
  <c r="O13" i="42" s="1"/>
  <c r="I13" i="42"/>
  <c r="H13" i="42"/>
  <c r="G13" i="42"/>
  <c r="F13" i="42"/>
  <c r="E13" i="42"/>
  <c r="D13" i="42"/>
  <c r="N12" i="42"/>
  <c r="O12" i="42"/>
  <c r="N11" i="42"/>
  <c r="O11" i="42"/>
  <c r="N10" i="42"/>
  <c r="O10" i="42"/>
  <c r="N9" i="42"/>
  <c r="O9" i="42"/>
  <c r="N8" i="42"/>
  <c r="O8" i="42"/>
  <c r="N7" i="42"/>
  <c r="O7" i="42" s="1"/>
  <c r="N6" i="42"/>
  <c r="O6" i="42"/>
  <c r="M5" i="42"/>
  <c r="L5" i="42"/>
  <c r="K5" i="42"/>
  <c r="J5" i="42"/>
  <c r="N5" i="42" s="1"/>
  <c r="O5" i="42" s="1"/>
  <c r="I5" i="42"/>
  <c r="H5" i="42"/>
  <c r="G5" i="42"/>
  <c r="F5" i="42"/>
  <c r="E5" i="42"/>
  <c r="D5" i="42"/>
  <c r="N46" i="41"/>
  <c r="O46" i="41"/>
  <c r="M45" i="41"/>
  <c r="L45" i="41"/>
  <c r="K45" i="41"/>
  <c r="J45" i="41"/>
  <c r="N45" i="41" s="1"/>
  <c r="O45" i="41" s="1"/>
  <c r="I45" i="41"/>
  <c r="H45" i="41"/>
  <c r="G45" i="41"/>
  <c r="F45" i="41"/>
  <c r="E45" i="41"/>
  <c r="D45" i="41"/>
  <c r="N44" i="41"/>
  <c r="O44" i="41"/>
  <c r="N43" i="41"/>
  <c r="O43" i="41"/>
  <c r="N42" i="41"/>
  <c r="O42" i="41"/>
  <c r="N41" i="41"/>
  <c r="O41" i="41"/>
  <c r="N40" i="41"/>
  <c r="O40" i="41"/>
  <c r="M39" i="41"/>
  <c r="L39" i="41"/>
  <c r="K39" i="41"/>
  <c r="J39" i="41"/>
  <c r="I39" i="41"/>
  <c r="H39" i="41"/>
  <c r="G39" i="41"/>
  <c r="F39" i="41"/>
  <c r="N39" i="41" s="1"/>
  <c r="O39" i="41" s="1"/>
  <c r="E39" i="41"/>
  <c r="D39" i="41"/>
  <c r="N38" i="41"/>
  <c r="O38" i="41"/>
  <c r="N37" i="41"/>
  <c r="O37" i="41" s="1"/>
  <c r="M36" i="41"/>
  <c r="L36" i="41"/>
  <c r="K36" i="41"/>
  <c r="J36" i="41"/>
  <c r="I36" i="41"/>
  <c r="H36" i="41"/>
  <c r="N36" i="41" s="1"/>
  <c r="O36" i="41" s="1"/>
  <c r="G36" i="41"/>
  <c r="F36" i="41"/>
  <c r="E36" i="41"/>
  <c r="D36" i="41"/>
  <c r="N35" i="41"/>
  <c r="O35" i="41" s="1"/>
  <c r="N34" i="41"/>
  <c r="O34" i="41"/>
  <c r="N33" i="41"/>
  <c r="O33" i="41"/>
  <c r="N32" i="41"/>
  <c r="O32" i="41"/>
  <c r="N31" i="41"/>
  <c r="O31" i="41"/>
  <c r="N30" i="41"/>
  <c r="O30" i="41"/>
  <c r="N29" i="41"/>
  <c r="O29" i="41" s="1"/>
  <c r="M28" i="41"/>
  <c r="L28" i="41"/>
  <c r="K28" i="41"/>
  <c r="J28" i="41"/>
  <c r="I28" i="41"/>
  <c r="H28" i="41"/>
  <c r="N28" i="41" s="1"/>
  <c r="O28" i="41" s="1"/>
  <c r="G28" i="41"/>
  <c r="F28" i="41"/>
  <c r="E28" i="41"/>
  <c r="D28" i="41"/>
  <c r="N27" i="41"/>
  <c r="O27" i="41" s="1"/>
  <c r="N26" i="41"/>
  <c r="O26" i="41"/>
  <c r="N25" i="41"/>
  <c r="O25" i="41"/>
  <c r="N24" i="41"/>
  <c r="O24" i="41"/>
  <c r="N23" i="41"/>
  <c r="O23" i="41"/>
  <c r="N22" i="41"/>
  <c r="O22" i="41"/>
  <c r="N21" i="41"/>
  <c r="O21" i="41" s="1"/>
  <c r="N20" i="41"/>
  <c r="O20" i="41"/>
  <c r="M19" i="41"/>
  <c r="L19" i="41"/>
  <c r="K19" i="41"/>
  <c r="J19" i="41"/>
  <c r="N19" i="41" s="1"/>
  <c r="O19" i="41" s="1"/>
  <c r="I19" i="41"/>
  <c r="H19" i="41"/>
  <c r="G19" i="41"/>
  <c r="F19" i="41"/>
  <c r="E19" i="41"/>
  <c r="D19" i="41"/>
  <c r="N18" i="41"/>
  <c r="O18" i="41"/>
  <c r="N17" i="41"/>
  <c r="O17" i="41"/>
  <c r="N16" i="41"/>
  <c r="O16" i="41"/>
  <c r="M15" i="41"/>
  <c r="L15" i="41"/>
  <c r="K15" i="41"/>
  <c r="J15" i="41"/>
  <c r="I15" i="41"/>
  <c r="H15" i="41"/>
  <c r="G15" i="41"/>
  <c r="F15" i="41"/>
  <c r="E15" i="41"/>
  <c r="D15" i="41"/>
  <c r="N14" i="41"/>
  <c r="O14" i="41"/>
  <c r="N13" i="41"/>
  <c r="O13" i="41"/>
  <c r="N12" i="41"/>
  <c r="O12" i="41"/>
  <c r="N11" i="41"/>
  <c r="O11" i="41" s="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F47" i="41" s="1"/>
  <c r="E5" i="41"/>
  <c r="D5" i="41"/>
  <c r="N45" i="40"/>
  <c r="O45" i="40"/>
  <c r="N44" i="40"/>
  <c r="O44" i="40" s="1"/>
  <c r="M43" i="40"/>
  <c r="L43" i="40"/>
  <c r="K43" i="40"/>
  <c r="J43" i="40"/>
  <c r="I43" i="40"/>
  <c r="H43" i="40"/>
  <c r="N43" i="40" s="1"/>
  <c r="O43" i="40" s="1"/>
  <c r="G43" i="40"/>
  <c r="F43" i="40"/>
  <c r="E43" i="40"/>
  <c r="D43" i="40"/>
  <c r="N42" i="40"/>
  <c r="O42" i="40" s="1"/>
  <c r="N41" i="40"/>
  <c r="O41" i="40"/>
  <c r="N40" i="40"/>
  <c r="O40" i="40"/>
  <c r="N39" i="40"/>
  <c r="O39" i="40"/>
  <c r="N38" i="40"/>
  <c r="O38" i="40"/>
  <c r="N37" i="40"/>
  <c r="O37" i="40" s="1"/>
  <c r="M36" i="40"/>
  <c r="L36" i="40"/>
  <c r="K36" i="40"/>
  <c r="J36" i="40"/>
  <c r="I36" i="40"/>
  <c r="H36" i="40"/>
  <c r="G36" i="40"/>
  <c r="F36" i="40"/>
  <c r="N36" i="40" s="1"/>
  <c r="O36" i="40" s="1"/>
  <c r="E36" i="40"/>
  <c r="D36" i="40"/>
  <c r="N35" i="40"/>
  <c r="O35" i="40" s="1"/>
  <c r="M34" i="40"/>
  <c r="L34" i="40"/>
  <c r="K34" i="40"/>
  <c r="J34" i="40"/>
  <c r="I34" i="40"/>
  <c r="H34" i="40"/>
  <c r="G34" i="40"/>
  <c r="F34" i="40"/>
  <c r="N34" i="40" s="1"/>
  <c r="O34" i="40" s="1"/>
  <c r="E34" i="40"/>
  <c r="D34" i="40"/>
  <c r="N33" i="40"/>
  <c r="O33" i="40" s="1"/>
  <c r="N32" i="40"/>
  <c r="O32" i="40" s="1"/>
  <c r="N31" i="40"/>
  <c r="O31" i="40"/>
  <c r="N30" i="40"/>
  <c r="O30" i="40"/>
  <c r="N29" i="40"/>
  <c r="O29" i="40"/>
  <c r="N28" i="40"/>
  <c r="O28" i="40"/>
  <c r="M27" i="40"/>
  <c r="L27" i="40"/>
  <c r="K27" i="40"/>
  <c r="J27" i="40"/>
  <c r="I27" i="40"/>
  <c r="H27" i="40"/>
  <c r="G27" i="40"/>
  <c r="F27" i="40"/>
  <c r="E27" i="40"/>
  <c r="D27" i="40"/>
  <c r="N27" i="40" s="1"/>
  <c r="O27" i="40" s="1"/>
  <c r="N26" i="40"/>
  <c r="O26" i="40"/>
  <c r="N25" i="40"/>
  <c r="O25" i="40" s="1"/>
  <c r="N24" i="40"/>
  <c r="O24" i="40" s="1"/>
  <c r="N23" i="40"/>
  <c r="O23" i="40"/>
  <c r="N22" i="40"/>
  <c r="O22" i="40"/>
  <c r="N21" i="40"/>
  <c r="O21" i="40"/>
  <c r="N20" i="40"/>
  <c r="O20" i="40"/>
  <c r="N19" i="40"/>
  <c r="O19" i="40" s="1"/>
  <c r="M18" i="40"/>
  <c r="L18" i="40"/>
  <c r="K18" i="40"/>
  <c r="J18" i="40"/>
  <c r="I18" i="40"/>
  <c r="H18" i="40"/>
  <c r="G18" i="40"/>
  <c r="F18" i="40"/>
  <c r="F46" i="40" s="1"/>
  <c r="E18" i="40"/>
  <c r="D18" i="40"/>
  <c r="N17" i="40"/>
  <c r="O17" i="40" s="1"/>
  <c r="N16" i="40"/>
  <c r="O16" i="40" s="1"/>
  <c r="M15" i="40"/>
  <c r="L15" i="40"/>
  <c r="K15" i="40"/>
  <c r="J15" i="40"/>
  <c r="I15" i="40"/>
  <c r="H15" i="40"/>
  <c r="N15" i="40" s="1"/>
  <c r="O15" i="40" s="1"/>
  <c r="G15" i="40"/>
  <c r="F15" i="40"/>
  <c r="E15" i="40"/>
  <c r="D15" i="40"/>
  <c r="N14" i="40"/>
  <c r="O14" i="40" s="1"/>
  <c r="N13" i="40"/>
  <c r="O13" i="40"/>
  <c r="N12" i="40"/>
  <c r="O12" i="40"/>
  <c r="N11" i="40"/>
  <c r="O11" i="40"/>
  <c r="N10" i="40"/>
  <c r="O10" i="40"/>
  <c r="N9" i="40"/>
  <c r="O9" i="40" s="1"/>
  <c r="N8" i="40"/>
  <c r="O8" i="40" s="1"/>
  <c r="N7" i="40"/>
  <c r="O7" i="40"/>
  <c r="N6" i="40"/>
  <c r="O6" i="40"/>
  <c r="M5" i="40"/>
  <c r="L5" i="40"/>
  <c r="L46" i="40" s="1"/>
  <c r="K5" i="40"/>
  <c r="J5" i="40"/>
  <c r="I5" i="40"/>
  <c r="H5" i="40"/>
  <c r="G5" i="40"/>
  <c r="F5" i="40"/>
  <c r="E5" i="40"/>
  <c r="D5" i="40"/>
  <c r="N46" i="39"/>
  <c r="O46" i="39"/>
  <c r="N45" i="39"/>
  <c r="O45" i="39"/>
  <c r="N44" i="39"/>
  <c r="O44" i="39"/>
  <c r="M43" i="39"/>
  <c r="L43" i="39"/>
  <c r="K43" i="39"/>
  <c r="J43" i="39"/>
  <c r="I43" i="39"/>
  <c r="H43" i="39"/>
  <c r="G43" i="39"/>
  <c r="F43" i="39"/>
  <c r="E43" i="39"/>
  <c r="D43" i="39"/>
  <c r="N43" i="39" s="1"/>
  <c r="O43" i="39" s="1"/>
  <c r="N42" i="39"/>
  <c r="O42" i="39"/>
  <c r="N41" i="39"/>
  <c r="O41" i="39" s="1"/>
  <c r="N40" i="39"/>
  <c r="O40" i="39" s="1"/>
  <c r="N39" i="39"/>
  <c r="O39" i="39"/>
  <c r="M38" i="39"/>
  <c r="L38" i="39"/>
  <c r="K38" i="39"/>
  <c r="J38" i="39"/>
  <c r="N38" i="39" s="1"/>
  <c r="O38" i="39" s="1"/>
  <c r="I38" i="39"/>
  <c r="H38" i="39"/>
  <c r="G38" i="39"/>
  <c r="F38" i="39"/>
  <c r="E38" i="39"/>
  <c r="D38" i="39"/>
  <c r="N37" i="39"/>
  <c r="O37" i="39"/>
  <c r="N36" i="39"/>
  <c r="O36" i="39"/>
  <c r="M35" i="39"/>
  <c r="L35" i="39"/>
  <c r="N35" i="39" s="1"/>
  <c r="O35" i="39" s="1"/>
  <c r="K35" i="39"/>
  <c r="J35" i="39"/>
  <c r="I35" i="39"/>
  <c r="H35" i="39"/>
  <c r="G35" i="39"/>
  <c r="F35" i="39"/>
  <c r="E35" i="39"/>
  <c r="D35" i="39"/>
  <c r="N34" i="39"/>
  <c r="O34" i="39" s="1"/>
  <c r="N33" i="39"/>
  <c r="O33" i="39"/>
  <c r="N32" i="39"/>
  <c r="O32" i="39"/>
  <c r="N31" i="39"/>
  <c r="O31" i="39" s="1"/>
  <c r="N30" i="39"/>
  <c r="O30" i="39" s="1"/>
  <c r="N29" i="39"/>
  <c r="O29" i="39"/>
  <c r="M28" i="39"/>
  <c r="L28" i="39"/>
  <c r="K28" i="39"/>
  <c r="J28" i="39"/>
  <c r="N28" i="39" s="1"/>
  <c r="O28" i="39" s="1"/>
  <c r="I28" i="39"/>
  <c r="H28" i="39"/>
  <c r="G28" i="39"/>
  <c r="F28" i="39"/>
  <c r="E28" i="39"/>
  <c r="D28" i="39"/>
  <c r="N27" i="39"/>
  <c r="O27" i="39"/>
  <c r="N26" i="39"/>
  <c r="O26" i="39" s="1"/>
  <c r="N25" i="39"/>
  <c r="O25" i="39"/>
  <c r="N24" i="39"/>
  <c r="O24" i="39"/>
  <c r="N23" i="39"/>
  <c r="O23" i="39" s="1"/>
  <c r="N22" i="39"/>
  <c r="O22" i="39" s="1"/>
  <c r="N21" i="39"/>
  <c r="O21" i="39"/>
  <c r="N20" i="39"/>
  <c r="O20" i="39" s="1"/>
  <c r="N19" i="39"/>
  <c r="O19" i="39"/>
  <c r="M18" i="39"/>
  <c r="L18" i="39"/>
  <c r="K18" i="39"/>
  <c r="J18" i="39"/>
  <c r="I18" i="39"/>
  <c r="H18" i="39"/>
  <c r="G18" i="39"/>
  <c r="F18" i="39"/>
  <c r="E18" i="39"/>
  <c r="D18" i="39"/>
  <c r="N17" i="39"/>
  <c r="O17" i="39"/>
  <c r="N16" i="39"/>
  <c r="O16" i="39"/>
  <c r="M15" i="39"/>
  <c r="L15" i="39"/>
  <c r="K15" i="39"/>
  <c r="J15" i="39"/>
  <c r="I15" i="39"/>
  <c r="H15" i="39"/>
  <c r="G15" i="39"/>
  <c r="F15" i="39"/>
  <c r="E15" i="39"/>
  <c r="D15" i="39"/>
  <c r="D47" i="39" s="1"/>
  <c r="N14" i="39"/>
  <c r="O14" i="39"/>
  <c r="N13" i="39"/>
  <c r="O13" i="39" s="1"/>
  <c r="N12" i="39"/>
  <c r="O12" i="39" s="1"/>
  <c r="N11" i="39"/>
  <c r="O11" i="39"/>
  <c r="N10" i="39"/>
  <c r="O10" i="39" s="1"/>
  <c r="N9" i="39"/>
  <c r="O9" i="39"/>
  <c r="N8" i="39"/>
  <c r="O8" i="39"/>
  <c r="N7" i="39"/>
  <c r="O7" i="39" s="1"/>
  <c r="N6" i="39"/>
  <c r="O6" i="39" s="1"/>
  <c r="M5" i="39"/>
  <c r="L5" i="39"/>
  <c r="K5" i="39"/>
  <c r="J5" i="39"/>
  <c r="I5" i="39"/>
  <c r="H5" i="39"/>
  <c r="N5" i="39" s="1"/>
  <c r="O5" i="39" s="1"/>
  <c r="G5" i="39"/>
  <c r="F5" i="39"/>
  <c r="E5" i="39"/>
  <c r="D5" i="39"/>
  <c r="N46" i="38"/>
  <c r="O46" i="38" s="1"/>
  <c r="N45" i="38"/>
  <c r="O45" i="38"/>
  <c r="N44" i="38"/>
  <c r="O44" i="38" s="1"/>
  <c r="M43" i="38"/>
  <c r="L43" i="38"/>
  <c r="N43" i="38" s="1"/>
  <c r="O43" i="38" s="1"/>
  <c r="K43" i="38"/>
  <c r="J43" i="38"/>
  <c r="I43" i="38"/>
  <c r="H43" i="38"/>
  <c r="G43" i="38"/>
  <c r="F43" i="38"/>
  <c r="E43" i="38"/>
  <c r="D43" i="38"/>
  <c r="N42" i="38"/>
  <c r="O42" i="38" s="1"/>
  <c r="N41" i="38"/>
  <c r="O41" i="38"/>
  <c r="N40" i="38"/>
  <c r="O40" i="38"/>
  <c r="N39" i="38"/>
  <c r="O39" i="38" s="1"/>
  <c r="N38" i="38"/>
  <c r="O38" i="38" s="1"/>
  <c r="M37" i="38"/>
  <c r="L37" i="38"/>
  <c r="K37" i="38"/>
  <c r="J37" i="38"/>
  <c r="I37" i="38"/>
  <c r="H37" i="38"/>
  <c r="G37" i="38"/>
  <c r="F37" i="38"/>
  <c r="E37" i="38"/>
  <c r="D37" i="38"/>
  <c r="N37" i="38" s="1"/>
  <c r="O37" i="38" s="1"/>
  <c r="N36" i="38"/>
  <c r="O36" i="38"/>
  <c r="N35" i="38"/>
  <c r="O35" i="38" s="1"/>
  <c r="M34" i="38"/>
  <c r="L34" i="38"/>
  <c r="N34" i="38" s="1"/>
  <c r="O34" i="38" s="1"/>
  <c r="K34" i="38"/>
  <c r="J34" i="38"/>
  <c r="I34" i="38"/>
  <c r="H34" i="38"/>
  <c r="G34" i="38"/>
  <c r="F34" i="38"/>
  <c r="E34" i="38"/>
  <c r="D34" i="38"/>
  <c r="N33" i="38"/>
  <c r="O33" i="38" s="1"/>
  <c r="N32" i="38"/>
  <c r="O32" i="38"/>
  <c r="N31" i="38"/>
  <c r="O31" i="38"/>
  <c r="N30" i="38"/>
  <c r="O30" i="38" s="1"/>
  <c r="N29" i="38"/>
  <c r="O29" i="38" s="1"/>
  <c r="N28" i="38"/>
  <c r="O28" i="38"/>
  <c r="M27" i="38"/>
  <c r="M47" i="38" s="1"/>
  <c r="L27" i="38"/>
  <c r="K27" i="38"/>
  <c r="K47" i="38" s="1"/>
  <c r="J27" i="38"/>
  <c r="I27" i="38"/>
  <c r="H27" i="38"/>
  <c r="G27" i="38"/>
  <c r="F27" i="38"/>
  <c r="E27" i="38"/>
  <c r="D27" i="38"/>
  <c r="N27" i="38" s="1"/>
  <c r="O27" i="38" s="1"/>
  <c r="N26" i="38"/>
  <c r="O26" i="38" s="1"/>
  <c r="N25" i="38"/>
  <c r="O25" i="38" s="1"/>
  <c r="N24" i="38"/>
  <c r="O24" i="38"/>
  <c r="N23" i="38"/>
  <c r="O23" i="38" s="1"/>
  <c r="N22" i="38"/>
  <c r="O22" i="38" s="1"/>
  <c r="N21" i="38"/>
  <c r="O21" i="38"/>
  <c r="N20" i="38"/>
  <c r="O20" i="38" s="1"/>
  <c r="N19" i="38"/>
  <c r="O19" i="38" s="1"/>
  <c r="M18" i="38"/>
  <c r="L18" i="38"/>
  <c r="K18" i="38"/>
  <c r="J18" i="38"/>
  <c r="I18" i="38"/>
  <c r="H18" i="38"/>
  <c r="G18" i="38"/>
  <c r="G47" i="38"/>
  <c r="F18" i="38"/>
  <c r="E18" i="38"/>
  <c r="D18" i="38"/>
  <c r="N18" i="38" s="1"/>
  <c r="O18" i="38" s="1"/>
  <c r="N17" i="38"/>
  <c r="O17" i="38"/>
  <c r="N16" i="38"/>
  <c r="O16" i="38" s="1"/>
  <c r="M15" i="38"/>
  <c r="L15" i="38"/>
  <c r="K15" i="38"/>
  <c r="J15" i="38"/>
  <c r="I15" i="38"/>
  <c r="H15" i="38"/>
  <c r="G15" i="38"/>
  <c r="F15" i="38"/>
  <c r="N15" i="38" s="1"/>
  <c r="O15" i="38" s="1"/>
  <c r="E15" i="38"/>
  <c r="D15" i="38"/>
  <c r="N14" i="38"/>
  <c r="O14" i="38" s="1"/>
  <c r="N13" i="38"/>
  <c r="O13" i="38"/>
  <c r="N12" i="38"/>
  <c r="O12" i="38" s="1"/>
  <c r="N11" i="38"/>
  <c r="O11" i="38"/>
  <c r="N10" i="38"/>
  <c r="O10" i="38"/>
  <c r="N9" i="38"/>
  <c r="O9" i="38" s="1"/>
  <c r="N8" i="38"/>
  <c r="O8" i="38" s="1"/>
  <c r="N7" i="38"/>
  <c r="O7" i="38"/>
  <c r="N6" i="38"/>
  <c r="O6" i="38" s="1"/>
  <c r="M5" i="38"/>
  <c r="L5" i="38"/>
  <c r="K5" i="38"/>
  <c r="J5" i="38"/>
  <c r="I5" i="38"/>
  <c r="H5" i="38"/>
  <c r="H47" i="38" s="1"/>
  <c r="G5" i="38"/>
  <c r="F5" i="38"/>
  <c r="E5" i="38"/>
  <c r="D5" i="38"/>
  <c r="N5" i="38" s="1"/>
  <c r="O5" i="38" s="1"/>
  <c r="N46" i="37"/>
  <c r="O46" i="37" s="1"/>
  <c r="M45" i="37"/>
  <c r="L45" i="37"/>
  <c r="K45" i="37"/>
  <c r="J45" i="37"/>
  <c r="I45" i="37"/>
  <c r="H45" i="37"/>
  <c r="G45" i="37"/>
  <c r="F45" i="37"/>
  <c r="E45" i="37"/>
  <c r="D45" i="37"/>
  <c r="N45" i="37"/>
  <c r="O45" i="37" s="1"/>
  <c r="N44" i="37"/>
  <c r="O44" i="37"/>
  <c r="N43" i="37"/>
  <c r="O43" i="37" s="1"/>
  <c r="N42" i="37"/>
  <c r="O42" i="37" s="1"/>
  <c r="M41" i="37"/>
  <c r="L41" i="37"/>
  <c r="K41" i="37"/>
  <c r="J41" i="37"/>
  <c r="I41" i="37"/>
  <c r="N41" i="37" s="1"/>
  <c r="O41" i="37" s="1"/>
  <c r="H41" i="37"/>
  <c r="G41" i="37"/>
  <c r="F41" i="37"/>
  <c r="E41" i="37"/>
  <c r="D41" i="37"/>
  <c r="N40" i="37"/>
  <c r="O40" i="37" s="1"/>
  <c r="N39" i="37"/>
  <c r="O39" i="37"/>
  <c r="N38" i="37"/>
  <c r="O38" i="37" s="1"/>
  <c r="M37" i="37"/>
  <c r="M47" i="37" s="1"/>
  <c r="L37" i="37"/>
  <c r="K37" i="37"/>
  <c r="J37" i="37"/>
  <c r="I37" i="37"/>
  <c r="H37" i="37"/>
  <c r="G37" i="37"/>
  <c r="F37" i="37"/>
  <c r="E37" i="37"/>
  <c r="D37" i="37"/>
  <c r="N37" i="37" s="1"/>
  <c r="O37" i="37" s="1"/>
  <c r="N36" i="37"/>
  <c r="O36" i="37" s="1"/>
  <c r="N35" i="37"/>
  <c r="O35" i="37"/>
  <c r="N34" i="37"/>
  <c r="O34" i="37" s="1"/>
  <c r="N33" i="37"/>
  <c r="O33" i="37" s="1"/>
  <c r="N32" i="37"/>
  <c r="O32" i="37"/>
  <c r="N31" i="37"/>
  <c r="O31" i="37" s="1"/>
  <c r="N30" i="37"/>
  <c r="O30" i="37" s="1"/>
  <c r="M29" i="37"/>
  <c r="L29" i="37"/>
  <c r="K29" i="37"/>
  <c r="J29" i="37"/>
  <c r="I29" i="37"/>
  <c r="H29" i="37"/>
  <c r="G29" i="37"/>
  <c r="F29" i="37"/>
  <c r="E29" i="37"/>
  <c r="D29" i="37"/>
  <c r="D47" i="37" s="1"/>
  <c r="N28" i="37"/>
  <c r="O28" i="37" s="1"/>
  <c r="N27" i="37"/>
  <c r="O27" i="37" s="1"/>
  <c r="N26" i="37"/>
  <c r="O26" i="37"/>
  <c r="N25" i="37"/>
  <c r="O25" i="37" s="1"/>
  <c r="N24" i="37"/>
  <c r="O24" i="37"/>
  <c r="N23" i="37"/>
  <c r="O23" i="37"/>
  <c r="N22" i="37"/>
  <c r="O22" i="37" s="1"/>
  <c r="N21" i="37"/>
  <c r="O21" i="37" s="1"/>
  <c r="N20" i="37"/>
  <c r="O20" i="37"/>
  <c r="N19" i="37"/>
  <c r="O19" i="37" s="1"/>
  <c r="M18" i="37"/>
  <c r="L18" i="37"/>
  <c r="L47" i="37" s="1"/>
  <c r="K18" i="37"/>
  <c r="J18" i="37"/>
  <c r="I18" i="37"/>
  <c r="H18" i="37"/>
  <c r="G18" i="37"/>
  <c r="F18" i="37"/>
  <c r="E18" i="37"/>
  <c r="D18" i="37"/>
  <c r="N17" i="37"/>
  <c r="O17" i="37" s="1"/>
  <c r="N16" i="37"/>
  <c r="O16" i="37" s="1"/>
  <c r="N15" i="37"/>
  <c r="O15" i="37"/>
  <c r="N14" i="37"/>
  <c r="O14" i="37" s="1"/>
  <c r="M13" i="37"/>
  <c r="L13" i="37"/>
  <c r="K13" i="37"/>
  <c r="J13" i="37"/>
  <c r="I13" i="37"/>
  <c r="H13" i="37"/>
  <c r="G13" i="37"/>
  <c r="G47" i="37" s="1"/>
  <c r="F13" i="37"/>
  <c r="E13" i="37"/>
  <c r="D13" i="37"/>
  <c r="N12" i="37"/>
  <c r="O12" i="37" s="1"/>
  <c r="N11" i="37"/>
  <c r="O11" i="37" s="1"/>
  <c r="N10" i="37"/>
  <c r="O10" i="37"/>
  <c r="N9" i="37"/>
  <c r="O9" i="37" s="1"/>
  <c r="N8" i="37"/>
  <c r="O8" i="37" s="1"/>
  <c r="N7" i="37"/>
  <c r="O7" i="37"/>
  <c r="N6" i="37"/>
  <c r="O6" i="37" s="1"/>
  <c r="M5" i="37"/>
  <c r="L5" i="37"/>
  <c r="K5" i="37"/>
  <c r="K47" i="37"/>
  <c r="J5" i="37"/>
  <c r="J47" i="37" s="1"/>
  <c r="I5" i="37"/>
  <c r="I47" i="37"/>
  <c r="H5" i="37"/>
  <c r="G5" i="37"/>
  <c r="F5" i="37"/>
  <c r="E5" i="37"/>
  <c r="D5" i="37"/>
  <c r="N45" i="36"/>
  <c r="O45" i="36" s="1"/>
  <c r="N44" i="36"/>
  <c r="O44" i="36"/>
  <c r="N43" i="36"/>
  <c r="O43" i="36" s="1"/>
  <c r="M42" i="36"/>
  <c r="L42" i="36"/>
  <c r="K42" i="36"/>
  <c r="J42" i="36"/>
  <c r="I42" i="36"/>
  <c r="H42" i="36"/>
  <c r="G42" i="36"/>
  <c r="F42" i="36"/>
  <c r="E42" i="36"/>
  <c r="D42" i="36"/>
  <c r="N42" i="36" s="1"/>
  <c r="O42" i="36" s="1"/>
  <c r="N41" i="36"/>
  <c r="O41" i="36" s="1"/>
  <c r="N40" i="36"/>
  <c r="O40" i="36"/>
  <c r="N39" i="36"/>
  <c r="O39" i="36" s="1"/>
  <c r="N38" i="36"/>
  <c r="O38" i="36" s="1"/>
  <c r="M37" i="36"/>
  <c r="L37" i="36"/>
  <c r="K37" i="36"/>
  <c r="J37" i="36"/>
  <c r="I37" i="36"/>
  <c r="H37" i="36"/>
  <c r="G37" i="36"/>
  <c r="F37" i="36"/>
  <c r="E37" i="36"/>
  <c r="D37" i="36"/>
  <c r="N37" i="36" s="1"/>
  <c r="O37" i="36" s="1"/>
  <c r="N36" i="36"/>
  <c r="O36" i="36"/>
  <c r="N35" i="36"/>
  <c r="O35" i="36" s="1"/>
  <c r="M34" i="36"/>
  <c r="L34" i="36"/>
  <c r="K34" i="36"/>
  <c r="J34" i="36"/>
  <c r="I34" i="36"/>
  <c r="H34" i="36"/>
  <c r="G34" i="36"/>
  <c r="F34" i="36"/>
  <c r="E34" i="36"/>
  <c r="D34" i="36"/>
  <c r="N34" i="36" s="1"/>
  <c r="O34" i="36" s="1"/>
  <c r="N33" i="36"/>
  <c r="O33" i="36" s="1"/>
  <c r="N32" i="36"/>
  <c r="O32" i="36" s="1"/>
  <c r="N31" i="36"/>
  <c r="O31" i="36"/>
  <c r="N30" i="36"/>
  <c r="O30" i="36" s="1"/>
  <c r="N29" i="36"/>
  <c r="O29" i="36" s="1"/>
  <c r="N28" i="36"/>
  <c r="O28" i="36"/>
  <c r="N27" i="36"/>
  <c r="O27" i="36" s="1"/>
  <c r="M26" i="36"/>
  <c r="M46" i="36" s="1"/>
  <c r="L26" i="36"/>
  <c r="K26" i="36"/>
  <c r="J26" i="36"/>
  <c r="I26" i="36"/>
  <c r="H26" i="36"/>
  <c r="G26" i="36"/>
  <c r="F26" i="36"/>
  <c r="E26" i="36"/>
  <c r="N26" i="36" s="1"/>
  <c r="O26" i="36" s="1"/>
  <c r="D26" i="36"/>
  <c r="N25" i="36"/>
  <c r="O25" i="36"/>
  <c r="N24" i="36"/>
  <c r="O24" i="36"/>
  <c r="N23" i="36"/>
  <c r="O23" i="36" s="1"/>
  <c r="N22" i="36"/>
  <c r="O22" i="36"/>
  <c r="N21" i="36"/>
  <c r="O21" i="36"/>
  <c r="N20" i="36"/>
  <c r="O20" i="36" s="1"/>
  <c r="N19" i="36"/>
  <c r="O19" i="36"/>
  <c r="M18" i="36"/>
  <c r="L18" i="36"/>
  <c r="K18" i="36"/>
  <c r="J18" i="36"/>
  <c r="I18" i="36"/>
  <c r="H18" i="36"/>
  <c r="G18" i="36"/>
  <c r="F18" i="36"/>
  <c r="F46" i="36" s="1"/>
  <c r="E18" i="36"/>
  <c r="D18" i="36"/>
  <c r="D46" i="36" s="1"/>
  <c r="N17" i="36"/>
  <c r="O17" i="36"/>
  <c r="N16" i="36"/>
  <c r="O16" i="36" s="1"/>
  <c r="M15" i="36"/>
  <c r="L15" i="36"/>
  <c r="K15" i="36"/>
  <c r="J15" i="36"/>
  <c r="I15" i="36"/>
  <c r="H15" i="36"/>
  <c r="G15" i="36"/>
  <c r="N15" i="36"/>
  <c r="O15" i="36" s="1"/>
  <c r="F15" i="36"/>
  <c r="E15" i="36"/>
  <c r="D15" i="36"/>
  <c r="N14" i="36"/>
  <c r="O14" i="36"/>
  <c r="N13" i="36"/>
  <c r="O13" i="36"/>
  <c r="N12" i="36"/>
  <c r="O12" i="36" s="1"/>
  <c r="N11" i="36"/>
  <c r="O11" i="36"/>
  <c r="N10" i="36"/>
  <c r="O10" i="36"/>
  <c r="N9" i="36"/>
  <c r="O9" i="36" s="1"/>
  <c r="N8" i="36"/>
  <c r="O8" i="36"/>
  <c r="N7" i="36"/>
  <c r="O7" i="36"/>
  <c r="N6" i="36"/>
  <c r="O6" i="36" s="1"/>
  <c r="M5" i="36"/>
  <c r="L5" i="36"/>
  <c r="N5" i="36" s="1"/>
  <c r="O5" i="36" s="1"/>
  <c r="K5" i="36"/>
  <c r="J5" i="36"/>
  <c r="I5" i="36"/>
  <c r="I46" i="36" s="1"/>
  <c r="H5" i="36"/>
  <c r="H46" i="36" s="1"/>
  <c r="G5" i="36"/>
  <c r="F5" i="36"/>
  <c r="E5" i="36"/>
  <c r="E46" i="36" s="1"/>
  <c r="D5" i="36"/>
  <c r="N47" i="35"/>
  <c r="O47" i="35" s="1"/>
  <c r="N46" i="35"/>
  <c r="O46" i="35"/>
  <c r="N45" i="35"/>
  <c r="O45" i="35"/>
  <c r="N44" i="35"/>
  <c r="O44" i="35" s="1"/>
  <c r="N43" i="35"/>
  <c r="O43" i="35"/>
  <c r="M42" i="35"/>
  <c r="L42" i="35"/>
  <c r="K42" i="35"/>
  <c r="J42" i="35"/>
  <c r="I42" i="35"/>
  <c r="H42" i="35"/>
  <c r="G42" i="35"/>
  <c r="F42" i="35"/>
  <c r="N42" i="35" s="1"/>
  <c r="O42" i="35" s="1"/>
  <c r="E42" i="35"/>
  <c r="D42" i="35"/>
  <c r="N41" i="35"/>
  <c r="O41" i="35"/>
  <c r="N40" i="35"/>
  <c r="O40" i="35" s="1"/>
  <c r="N39" i="35"/>
  <c r="O39" i="35"/>
  <c r="N38" i="35"/>
  <c r="O38" i="35"/>
  <c r="M37" i="35"/>
  <c r="L37" i="35"/>
  <c r="K37" i="35"/>
  <c r="J37" i="35"/>
  <c r="I37" i="35"/>
  <c r="H37" i="35"/>
  <c r="G37" i="35"/>
  <c r="F37" i="35"/>
  <c r="E37" i="35"/>
  <c r="N37" i="35"/>
  <c r="O37" i="35" s="1"/>
  <c r="D37" i="35"/>
  <c r="N36" i="35"/>
  <c r="O36" i="35"/>
  <c r="M35" i="35"/>
  <c r="L35" i="35"/>
  <c r="K35" i="35"/>
  <c r="J35" i="35"/>
  <c r="I35" i="35"/>
  <c r="H35" i="35"/>
  <c r="G35" i="35"/>
  <c r="F35" i="35"/>
  <c r="N35" i="35" s="1"/>
  <c r="O35" i="35" s="1"/>
  <c r="E35" i="35"/>
  <c r="D35" i="35"/>
  <c r="N34" i="35"/>
  <c r="O34" i="35" s="1"/>
  <c r="N33" i="35"/>
  <c r="O33" i="35" s="1"/>
  <c r="N32" i="35"/>
  <c r="O32" i="35"/>
  <c r="N31" i="35"/>
  <c r="O31" i="35" s="1"/>
  <c r="N30" i="35"/>
  <c r="O30" i="35" s="1"/>
  <c r="N29" i="35"/>
  <c r="O29" i="35"/>
  <c r="M28" i="35"/>
  <c r="L28" i="35"/>
  <c r="K28" i="35"/>
  <c r="J28" i="35"/>
  <c r="I28" i="35"/>
  <c r="H28" i="35"/>
  <c r="G28" i="35"/>
  <c r="F28" i="35"/>
  <c r="E28" i="35"/>
  <c r="D28" i="35"/>
  <c r="N28" i="35" s="1"/>
  <c r="O28" i="35" s="1"/>
  <c r="N27" i="35"/>
  <c r="O27" i="35"/>
  <c r="N26" i="35"/>
  <c r="O26" i="35"/>
  <c r="N25" i="35"/>
  <c r="O25" i="35" s="1"/>
  <c r="N24" i="35"/>
  <c r="O24" i="35"/>
  <c r="N23" i="35"/>
  <c r="O23" i="35"/>
  <c r="N22" i="35"/>
  <c r="O22" i="35" s="1"/>
  <c r="N21" i="35"/>
  <c r="O21" i="35" s="1"/>
  <c r="N20" i="35"/>
  <c r="O20" i="35"/>
  <c r="M19" i="35"/>
  <c r="L19" i="35"/>
  <c r="K19" i="35"/>
  <c r="J19" i="35"/>
  <c r="J48" i="35" s="1"/>
  <c r="I19" i="35"/>
  <c r="H19" i="35"/>
  <c r="G19" i="35"/>
  <c r="N19" i="35" s="1"/>
  <c r="O19" i="35" s="1"/>
  <c r="F19" i="35"/>
  <c r="E19" i="35"/>
  <c r="D19" i="35"/>
  <c r="N18" i="35"/>
  <c r="O18" i="35" s="1"/>
  <c r="N17" i="35"/>
  <c r="O17" i="35"/>
  <c r="N16" i="35"/>
  <c r="O16" i="35"/>
  <c r="M15" i="35"/>
  <c r="L15" i="35"/>
  <c r="K15" i="35"/>
  <c r="J15" i="35"/>
  <c r="I15" i="35"/>
  <c r="H15" i="35"/>
  <c r="G15" i="35"/>
  <c r="F15" i="35"/>
  <c r="E15" i="35"/>
  <c r="E48" i="35" s="1"/>
  <c r="D15" i="35"/>
  <c r="N14" i="35"/>
  <c r="O14" i="35"/>
  <c r="N13" i="35"/>
  <c r="O13" i="35" s="1"/>
  <c r="N12" i="35"/>
  <c r="O12" i="35" s="1"/>
  <c r="N11" i="35"/>
  <c r="O11" i="35"/>
  <c r="N10" i="35"/>
  <c r="O10" i="35" s="1"/>
  <c r="N9" i="35"/>
  <c r="O9" i="35" s="1"/>
  <c r="N8" i="35"/>
  <c r="O8" i="35"/>
  <c r="N7" i="35"/>
  <c r="O7" i="35" s="1"/>
  <c r="N6" i="35"/>
  <c r="O6" i="35" s="1"/>
  <c r="M5" i="35"/>
  <c r="M48" i="35" s="1"/>
  <c r="L5" i="35"/>
  <c r="L48" i="35" s="1"/>
  <c r="K5" i="35"/>
  <c r="K48" i="35" s="1"/>
  <c r="J5" i="35"/>
  <c r="I5" i="35"/>
  <c r="H5" i="35"/>
  <c r="H48" i="35" s="1"/>
  <c r="G5" i="35"/>
  <c r="F5" i="35"/>
  <c r="E5" i="35"/>
  <c r="D5" i="35"/>
  <c r="N5" i="35" s="1"/>
  <c r="O5" i="35" s="1"/>
  <c r="N48" i="34"/>
  <c r="O48" i="34" s="1"/>
  <c r="N47" i="34"/>
  <c r="O47" i="34"/>
  <c r="N46" i="34"/>
  <c r="O46" i="34"/>
  <c r="N45" i="34"/>
  <c r="O45" i="34" s="1"/>
  <c r="N44" i="34"/>
  <c r="O44" i="34"/>
  <c r="M43" i="34"/>
  <c r="L43" i="34"/>
  <c r="K43" i="34"/>
  <c r="J43" i="34"/>
  <c r="I43" i="34"/>
  <c r="H43" i="34"/>
  <c r="G43" i="34"/>
  <c r="F43" i="34"/>
  <c r="E43" i="34"/>
  <c r="D43" i="34"/>
  <c r="N43" i="34" s="1"/>
  <c r="O43" i="34" s="1"/>
  <c r="N42" i="34"/>
  <c r="O42" i="34"/>
  <c r="N41" i="34"/>
  <c r="O41" i="34" s="1"/>
  <c r="N40" i="34"/>
  <c r="O40" i="34"/>
  <c r="M39" i="34"/>
  <c r="L39" i="34"/>
  <c r="K39" i="34"/>
  <c r="J39" i="34"/>
  <c r="I39" i="34"/>
  <c r="H39" i="34"/>
  <c r="G39" i="34"/>
  <c r="F39" i="34"/>
  <c r="E39" i="34"/>
  <c r="D39" i="34"/>
  <c r="D49" i="34" s="1"/>
  <c r="N38" i="34"/>
  <c r="O38" i="34"/>
  <c r="N37" i="34"/>
  <c r="O37" i="34" s="1"/>
  <c r="M36" i="34"/>
  <c r="L36" i="34"/>
  <c r="K36" i="34"/>
  <c r="J36" i="34"/>
  <c r="I36" i="34"/>
  <c r="H36" i="34"/>
  <c r="G36" i="34"/>
  <c r="F36" i="34"/>
  <c r="N36" i="34" s="1"/>
  <c r="O36" i="34" s="1"/>
  <c r="E36" i="34"/>
  <c r="D36" i="34"/>
  <c r="N35" i="34"/>
  <c r="O35" i="34"/>
  <c r="N34" i="34"/>
  <c r="O34" i="34"/>
  <c r="N33" i="34"/>
  <c r="O33" i="34" s="1"/>
  <c r="N32" i="34"/>
  <c r="O32" i="34"/>
  <c r="M31" i="34"/>
  <c r="L31" i="34"/>
  <c r="K31" i="34"/>
  <c r="J31" i="34"/>
  <c r="I31" i="34"/>
  <c r="H31" i="34"/>
  <c r="G31" i="34"/>
  <c r="F31" i="34"/>
  <c r="E31" i="34"/>
  <c r="N31" i="34" s="1"/>
  <c r="O31" i="34" s="1"/>
  <c r="D31" i="34"/>
  <c r="N30" i="34"/>
  <c r="O30" i="34" s="1"/>
  <c r="N29" i="34"/>
  <c r="O29" i="34"/>
  <c r="N28" i="34"/>
  <c r="O28" i="34" s="1"/>
  <c r="N27" i="34"/>
  <c r="O27" i="34" s="1"/>
  <c r="N26" i="34"/>
  <c r="O26" i="34"/>
  <c r="N25" i="34"/>
  <c r="O25" i="34" s="1"/>
  <c r="N24" i="34"/>
  <c r="O24" i="34" s="1"/>
  <c r="N23" i="34"/>
  <c r="O23" i="34"/>
  <c r="N22" i="34"/>
  <c r="O22" i="34" s="1"/>
  <c r="N21" i="34"/>
  <c r="O21" i="34" s="1"/>
  <c r="N20" i="34"/>
  <c r="O20" i="34"/>
  <c r="M19" i="34"/>
  <c r="L19" i="34"/>
  <c r="K19" i="34"/>
  <c r="N19" i="34" s="1"/>
  <c r="O19" i="34" s="1"/>
  <c r="J19" i="34"/>
  <c r="I19" i="34"/>
  <c r="H19" i="34"/>
  <c r="G19" i="34"/>
  <c r="F19" i="34"/>
  <c r="E19" i="34"/>
  <c r="D19" i="34"/>
  <c r="N18" i="34"/>
  <c r="O18" i="34"/>
  <c r="N17" i="34"/>
  <c r="O17" i="34"/>
  <c r="N16" i="34"/>
  <c r="O16" i="34" s="1"/>
  <c r="M15" i="34"/>
  <c r="L15" i="34"/>
  <c r="K15" i="34"/>
  <c r="J15" i="34"/>
  <c r="I15" i="34"/>
  <c r="I49" i="34" s="1"/>
  <c r="H15" i="34"/>
  <c r="H49" i="34" s="1"/>
  <c r="G15" i="34"/>
  <c r="F15" i="34"/>
  <c r="N15" i="34" s="1"/>
  <c r="O15" i="34" s="1"/>
  <c r="E15" i="34"/>
  <c r="D15" i="34"/>
  <c r="N14" i="34"/>
  <c r="O14" i="34" s="1"/>
  <c r="N13" i="34"/>
  <c r="O13" i="34"/>
  <c r="N12" i="34"/>
  <c r="O12" i="34"/>
  <c r="N11" i="34"/>
  <c r="O11" i="34" s="1"/>
  <c r="N10" i="34"/>
  <c r="O10" i="34"/>
  <c r="N9" i="34"/>
  <c r="O9" i="34"/>
  <c r="N8" i="34"/>
  <c r="O8" i="34" s="1"/>
  <c r="N7" i="34"/>
  <c r="O7" i="34"/>
  <c r="N6" i="34"/>
  <c r="O6" i="34"/>
  <c r="M5" i="34"/>
  <c r="M49" i="34" s="1"/>
  <c r="L5" i="34"/>
  <c r="L49" i="34" s="1"/>
  <c r="K5" i="34"/>
  <c r="J5" i="34"/>
  <c r="J49" i="34" s="1"/>
  <c r="I5" i="34"/>
  <c r="H5" i="34"/>
  <c r="G5" i="34"/>
  <c r="G49" i="34" s="1"/>
  <c r="F5" i="34"/>
  <c r="F49" i="34" s="1"/>
  <c r="E5" i="34"/>
  <c r="D5" i="34"/>
  <c r="N5" i="34" s="1"/>
  <c r="O5" i="34" s="1"/>
  <c r="N48" i="33"/>
  <c r="O48" i="33" s="1"/>
  <c r="N34" i="33"/>
  <c r="O34" i="33"/>
  <c r="N35" i="33"/>
  <c r="O35" i="33"/>
  <c r="N36" i="33"/>
  <c r="O36" i="33" s="1"/>
  <c r="N37" i="33"/>
  <c r="O37" i="33"/>
  <c r="N38" i="33"/>
  <c r="O38" i="33"/>
  <c r="N21" i="33"/>
  <c r="O21" i="33" s="1"/>
  <c r="N22" i="33"/>
  <c r="O22" i="33"/>
  <c r="N23" i="33"/>
  <c r="O23" i="33"/>
  <c r="N24" i="33"/>
  <c r="O24" i="33" s="1"/>
  <c r="N25" i="33"/>
  <c r="O25" i="33"/>
  <c r="N26" i="33"/>
  <c r="O26" i="33"/>
  <c r="N27" i="33"/>
  <c r="O27" i="33" s="1"/>
  <c r="N28" i="33"/>
  <c r="O28" i="33"/>
  <c r="N29" i="33"/>
  <c r="O29" i="33"/>
  <c r="N30" i="33"/>
  <c r="O30" i="33" s="1"/>
  <c r="N31" i="33"/>
  <c r="O31" i="33"/>
  <c r="N32" i="33"/>
  <c r="O32" i="33"/>
  <c r="N8" i="33"/>
  <c r="O8" i="33" s="1"/>
  <c r="N9" i="33"/>
  <c r="O9" i="33"/>
  <c r="E33" i="33"/>
  <c r="F33" i="33"/>
  <c r="G33" i="33"/>
  <c r="H33" i="33"/>
  <c r="I33" i="33"/>
  <c r="J33" i="33"/>
  <c r="K33" i="33"/>
  <c r="L33" i="33"/>
  <c r="M33" i="33"/>
  <c r="D33" i="33"/>
  <c r="N33" i="33" s="1"/>
  <c r="O33" i="33" s="1"/>
  <c r="E19" i="33"/>
  <c r="F19" i="33"/>
  <c r="G19" i="33"/>
  <c r="H19" i="33"/>
  <c r="H49" i="33" s="1"/>
  <c r="I19" i="33"/>
  <c r="J19" i="33"/>
  <c r="K19" i="33"/>
  <c r="L19" i="33"/>
  <c r="M19" i="33"/>
  <c r="D19" i="33"/>
  <c r="N19" i="33"/>
  <c r="O19" i="33" s="1"/>
  <c r="E15" i="33"/>
  <c r="F15" i="33"/>
  <c r="N15" i="33" s="1"/>
  <c r="O15" i="33" s="1"/>
  <c r="G15" i="33"/>
  <c r="H15" i="33"/>
  <c r="I15" i="33"/>
  <c r="J15" i="33"/>
  <c r="K15" i="33"/>
  <c r="L15" i="33"/>
  <c r="L49" i="33" s="1"/>
  <c r="M15" i="33"/>
  <c r="D15" i="33"/>
  <c r="E5" i="33"/>
  <c r="N5" i="33" s="1"/>
  <c r="O5" i="33" s="1"/>
  <c r="F5" i="33"/>
  <c r="G5" i="33"/>
  <c r="G49" i="33" s="1"/>
  <c r="H5" i="33"/>
  <c r="I5" i="33"/>
  <c r="J5" i="33"/>
  <c r="J49" i="33" s="1"/>
  <c r="K5" i="33"/>
  <c r="L5" i="33"/>
  <c r="M5" i="33"/>
  <c r="M49" i="33" s="1"/>
  <c r="D5" i="33"/>
  <c r="E46" i="33"/>
  <c r="F46" i="33"/>
  <c r="G46" i="33"/>
  <c r="H46" i="33"/>
  <c r="I46" i="33"/>
  <c r="J46" i="33"/>
  <c r="K46" i="33"/>
  <c r="L46" i="33"/>
  <c r="M46" i="33"/>
  <c r="D46" i="33"/>
  <c r="D49" i="33" s="1"/>
  <c r="N47" i="33"/>
  <c r="O47" i="33"/>
  <c r="N44" i="33"/>
  <c r="O44" i="33" s="1"/>
  <c r="N45" i="33"/>
  <c r="O45" i="33" s="1"/>
  <c r="N43" i="33"/>
  <c r="O43" i="33" s="1"/>
  <c r="E42" i="33"/>
  <c r="N42" i="33" s="1"/>
  <c r="O42" i="33" s="1"/>
  <c r="F42" i="33"/>
  <c r="G42" i="33"/>
  <c r="H42" i="33"/>
  <c r="I42" i="33"/>
  <c r="J42" i="33"/>
  <c r="K42" i="33"/>
  <c r="L42" i="33"/>
  <c r="M42" i="33"/>
  <c r="D42" i="33"/>
  <c r="E39" i="33"/>
  <c r="F39" i="33"/>
  <c r="N39" i="33" s="1"/>
  <c r="O39" i="33" s="1"/>
  <c r="G39" i="33"/>
  <c r="H39" i="33"/>
  <c r="I39" i="33"/>
  <c r="I49" i="33" s="1"/>
  <c r="J39" i="33"/>
  <c r="K39" i="33"/>
  <c r="L39" i="33"/>
  <c r="M39" i="33"/>
  <c r="D39" i="33"/>
  <c r="N40" i="33"/>
  <c r="O40" i="33"/>
  <c r="N41" i="33"/>
  <c r="O41" i="33" s="1"/>
  <c r="N17" i="33"/>
  <c r="O17" i="33" s="1"/>
  <c r="N18" i="33"/>
  <c r="O18" i="33"/>
  <c r="N7" i="33"/>
  <c r="O7" i="33" s="1"/>
  <c r="N10" i="33"/>
  <c r="O10" i="33" s="1"/>
  <c r="N11" i="33"/>
  <c r="O11" i="33"/>
  <c r="N12" i="33"/>
  <c r="O12" i="33" s="1"/>
  <c r="N13" i="33"/>
  <c r="O13" i="33" s="1"/>
  <c r="N14" i="33"/>
  <c r="O14" i="33"/>
  <c r="K49" i="33"/>
  <c r="N6" i="33"/>
  <c r="O6" i="33"/>
  <c r="N20" i="33"/>
  <c r="O20" i="33"/>
  <c r="N16" i="33"/>
  <c r="O16" i="33" s="1"/>
  <c r="F48" i="35"/>
  <c r="D48" i="35"/>
  <c r="L46" i="36"/>
  <c r="J46" i="36"/>
  <c r="F47" i="37"/>
  <c r="E47" i="37"/>
  <c r="J47" i="38"/>
  <c r="L47" i="38"/>
  <c r="I47" i="39"/>
  <c r="F47" i="39"/>
  <c r="E47" i="39"/>
  <c r="M47" i="39"/>
  <c r="G47" i="39"/>
  <c r="K47" i="39"/>
  <c r="N18" i="39"/>
  <c r="O18" i="39" s="1"/>
  <c r="I47" i="38"/>
  <c r="E47" i="38"/>
  <c r="I48" i="35"/>
  <c r="N5" i="37"/>
  <c r="O5" i="37" s="1"/>
  <c r="G48" i="35"/>
  <c r="G46" i="36"/>
  <c r="K46" i="36"/>
  <c r="H47" i="37"/>
  <c r="M46" i="40"/>
  <c r="K46" i="40"/>
  <c r="I46" i="40"/>
  <c r="G46" i="40"/>
  <c r="J46" i="40"/>
  <c r="E46" i="40"/>
  <c r="D46" i="40"/>
  <c r="K47" i="41"/>
  <c r="L47" i="41"/>
  <c r="M47" i="41"/>
  <c r="E47" i="41"/>
  <c r="I47" i="41"/>
  <c r="J47" i="41"/>
  <c r="N15" i="41"/>
  <c r="O15" i="41" s="1"/>
  <c r="G47" i="41"/>
  <c r="D47" i="41"/>
  <c r="K46" i="42"/>
  <c r="M46" i="42"/>
  <c r="L46" i="42"/>
  <c r="G46" i="42"/>
  <c r="I46" i="42"/>
  <c r="E46" i="42"/>
  <c r="N25" i="42"/>
  <c r="O25" i="42" s="1"/>
  <c r="K48" i="43"/>
  <c r="M48" i="43"/>
  <c r="I48" i="43"/>
  <c r="J48" i="43"/>
  <c r="G48" i="43"/>
  <c r="E48" i="43"/>
  <c r="G49" i="44"/>
  <c r="H49" i="44"/>
  <c r="E49" i="44"/>
  <c r="K49" i="44"/>
  <c r="L49" i="44"/>
  <c r="M49" i="44"/>
  <c r="N15" i="44"/>
  <c r="O15" i="44" s="1"/>
  <c r="I49" i="44"/>
  <c r="N41" i="44"/>
  <c r="O41" i="44" s="1"/>
  <c r="K49" i="45"/>
  <c r="M49" i="45"/>
  <c r="F49" i="45"/>
  <c r="I49" i="45"/>
  <c r="G49" i="45"/>
  <c r="E49" i="45"/>
  <c r="D49" i="45"/>
  <c r="O35" i="47"/>
  <c r="P35" i="47"/>
  <c r="M52" i="47"/>
  <c r="I52" i="47"/>
  <c r="L52" i="47"/>
  <c r="H52" i="47"/>
  <c r="N52" i="47"/>
  <c r="D52" i="47"/>
  <c r="E52" i="47"/>
  <c r="G52" i="47"/>
  <c r="P49" i="48" l="1"/>
  <c r="N46" i="36"/>
  <c r="O46" i="36" s="1"/>
  <c r="N47" i="41"/>
  <c r="O47" i="41" s="1"/>
  <c r="N48" i="35"/>
  <c r="O48" i="35" s="1"/>
  <c r="N47" i="39"/>
  <c r="O47" i="39" s="1"/>
  <c r="N47" i="37"/>
  <c r="O47" i="37" s="1"/>
  <c r="J52" i="47"/>
  <c r="O52" i="47" s="1"/>
  <c r="P52" i="47" s="1"/>
  <c r="N28" i="43"/>
  <c r="O28" i="43" s="1"/>
  <c r="N20" i="45"/>
  <c r="O20" i="45" s="1"/>
  <c r="O5" i="47"/>
  <c r="P5" i="47" s="1"/>
  <c r="N5" i="44"/>
  <c r="O5" i="44" s="1"/>
  <c r="N5" i="41"/>
  <c r="O5" i="41" s="1"/>
  <c r="N5" i="40"/>
  <c r="O5" i="40" s="1"/>
  <c r="F49" i="33"/>
  <c r="E49" i="33"/>
  <c r="N49" i="33" s="1"/>
  <c r="O49" i="33" s="1"/>
  <c r="N29" i="37"/>
  <c r="O29" i="37" s="1"/>
  <c r="K52" i="47"/>
  <c r="N30" i="44"/>
  <c r="O30" i="44" s="1"/>
  <c r="J49" i="44"/>
  <c r="N49" i="44" s="1"/>
  <c r="O49" i="44" s="1"/>
  <c r="N15" i="43"/>
  <c r="O15" i="43" s="1"/>
  <c r="N46" i="33"/>
  <c r="O46" i="33" s="1"/>
  <c r="N15" i="39"/>
  <c r="O15" i="39" s="1"/>
  <c r="N13" i="37"/>
  <c r="O13" i="37" s="1"/>
  <c r="N39" i="34"/>
  <c r="O39" i="34" s="1"/>
  <c r="H47" i="41"/>
  <c r="N18" i="40"/>
  <c r="O18" i="40" s="1"/>
  <c r="D47" i="38"/>
  <c r="J47" i="39"/>
  <c r="N15" i="35"/>
  <c r="O15" i="35" s="1"/>
  <c r="F47" i="38"/>
  <c r="K49" i="34"/>
  <c r="H48" i="43"/>
  <c r="L47" i="39"/>
  <c r="D48" i="43"/>
  <c r="N36" i="42"/>
  <c r="O36" i="42" s="1"/>
  <c r="J46" i="42"/>
  <c r="H46" i="40"/>
  <c r="N46" i="40" s="1"/>
  <c r="O46" i="40" s="1"/>
  <c r="H47" i="39"/>
  <c r="N33" i="45"/>
  <c r="O33" i="45" s="1"/>
  <c r="H46" i="42"/>
  <c r="N18" i="36"/>
  <c r="O18" i="36" s="1"/>
  <c r="E49" i="34"/>
  <c r="N49" i="34" s="1"/>
  <c r="O49" i="34" s="1"/>
  <c r="F46" i="42"/>
  <c r="N46" i="42" s="1"/>
  <c r="O46" i="42" s="1"/>
  <c r="L49" i="45"/>
  <c r="N49" i="45" s="1"/>
  <c r="O49" i="45" s="1"/>
  <c r="N18" i="37"/>
  <c r="O18" i="37" s="1"/>
  <c r="N48" i="43" l="1"/>
  <c r="O48" i="43" s="1"/>
  <c r="N47" i="38"/>
  <c r="O47" i="38" s="1"/>
</calcChain>
</file>

<file path=xl/sharedStrings.xml><?xml version="1.0" encoding="utf-8"?>
<sst xmlns="http://schemas.openxmlformats.org/spreadsheetml/2006/main" count="961" uniqueCount="161">
  <si>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</si>
  <si>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</si>
  <si>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</si>
  <si>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</si>
  <si>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</si>
  <si>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</si>
  <si>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</si>
  <si>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</si>
  <si>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</si>
  <si>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</si>
  <si>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</si>
  <si>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</si>
  <si>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</si>
  <si>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</si>
  <si>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</si>
  <si>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</si>
  <si>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</si>
  <si>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</si>
  <si>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Other Permits, Fees, and Special Assessments</t>
  </si>
  <si>
    <t>Federal Grant - General Government</t>
  </si>
  <si>
    <t>Intergovernmental Revenue</t>
  </si>
  <si>
    <t>Federal Grant - Transportation - Other Transportation</t>
  </si>
  <si>
    <t>State Grant - Physical Environment - Sewer / Wastewater</t>
  </si>
  <si>
    <t>State Grant - Physical Environment - Stormwater Management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</si>
  <si>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</si>
  <si>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</si>
  <si>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</si>
  <si>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</si>
  <si>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Grants from Other Local Units - Public Safety</t>
  </si>
  <si>
    <t>Grants from Other Local Units - Transportation</t>
  </si>
  <si>
    <t>Grants from Other Local Units - Culture / Recreation</t>
  </si>
  <si>
    <t>Grants from Other Local Units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</si>
  <si>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</si>
  <si>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</si>
  <si>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</si>
  <si>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</si>
  <si>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</si>
  <si>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</si>
  <si>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</si>
  <si>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</si>
  <si>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Law Enforcement Services</t>
  </si>
  <si>
    <t>Public Safety - Ambulance Fees</t>
  </si>
  <si>
    <t>Physical Environment - Garbage / Solid Waste</t>
  </si>
  <si>
    <t>Physical Environment - Other Physical Environment Charges</t>
  </si>
  <si>
    <t>Culture / Recreation - Parks and Recreation</t>
  </si>
  <si>
    <t>Total - All Account Codes</t>
  </si>
  <si>
    <t>Local Fiscal Year Ended September 30, 2009</t>
  </si>
  <si>
    <t>Court-Ordered Judgments and Fines - As Decided by Traffic Court</t>
  </si>
  <si>
    <t>Other Judgments, Fines, and Forfeits</t>
  </si>
  <si>
    <t>Interest and Other Earnings - Interest</t>
  </si>
  <si>
    <t>Contributions and Donations from Private Sources</t>
  </si>
  <si>
    <t>Other Miscellaneous Revenues - Other</t>
  </si>
  <si>
    <t>Non-Operating - Inter-Fund Group Transfers In</t>
  </si>
  <si>
    <t>Proceeds of General Capital Asset Dispositions - Sales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</si>
  <si>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</si>
  <si>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</si>
  <si>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</si>
  <si>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</si>
  <si>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</si>
  <si>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</si>
  <si>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</si>
  <si>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</si>
  <si>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</si>
  <si>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Key Biscayne Revenues Reported by Account Code and Fund Type</t>
  </si>
  <si>
    <t>Local Fiscal Year Ended September 30, 2010</t>
  </si>
  <si>
    <t>Fire Insurance Premium Tax for Firefighters' Pension</t>
  </si>
  <si>
    <t>Federal Grant - Physical Environment - Other Physical Environment</t>
  </si>
  <si>
    <t>State Grant - Physical Environment - Garbage / Solid Waste</t>
  </si>
  <si>
    <t>Proceeds - Installment Purchases and Capital Lease Proceeds</t>
  </si>
  <si>
    <t>Proprietary Non-Operating Sources - Capital Contributions from Federal Government</t>
  </si>
  <si>
    <t>Proprietary Non-Operating Sources - Capital Contributions from State Government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</si>
  <si>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</si>
  <si>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</si>
  <si>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</si>
  <si>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Public Safety</t>
  </si>
  <si>
    <t>Public Safety - Protective Inspection Fees</t>
  </si>
  <si>
    <t>Pension Fund Contributions</t>
  </si>
  <si>
    <t>Proceeds - Proceeds from Refunding Bonds</t>
  </si>
  <si>
    <t>Proprietary Non-Operating Sources - Capital Contributions from Other Public Source</t>
  </si>
  <si>
    <t>2011 Municipal Population:</t>
  </si>
  <si>
    <t>Local Fiscal Year Ended September 30, 2012</t>
  </si>
  <si>
    <t>Other Charges for Services</t>
  </si>
  <si>
    <t>Fines - Local Ordinance Violations</t>
  </si>
  <si>
    <t>Interest and Other Earnings - Net Increase (Decrease) in Fair Value of Investments</t>
  </si>
  <si>
    <t>2012 Municipal Population:</t>
  </si>
  <si>
    <t>Local Fiscal Year Ended September 30, 2008</t>
  </si>
  <si>
    <t>Utility Service Tax - Fuel Oil</t>
  </si>
  <si>
    <t>Permits and Franchise Fees</t>
  </si>
  <si>
    <t>Franchise Fee - Gas</t>
  </si>
  <si>
    <t>Other Permits and Fees</t>
  </si>
  <si>
    <t>Federal Grant - Other Federal Grants</t>
  </si>
  <si>
    <t>State Grant - General Government</t>
  </si>
  <si>
    <t>State Grant - Public Safety</t>
  </si>
  <si>
    <t>State Shared Revenues - Transportation - Other Transportation</t>
  </si>
  <si>
    <t>General Gov't (Not Court-Related) - Administrative Service Fees</t>
  </si>
  <si>
    <t>Physical Environment - Conservation and Resource Management</t>
  </si>
  <si>
    <t>Disposition of Fixed Assets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</si>
  <si>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</si>
  <si>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</si>
  <si>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</si>
  <si>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</si>
  <si>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</si>
  <si>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</si>
  <si>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</si>
  <si>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</si>
  <si>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Proceeds - Debt Proceeds</t>
  </si>
  <si>
    <t>2013 Municipal Population:</t>
  </si>
  <si>
    <t>Local Fiscal Year Ended September 30, 2014</t>
  </si>
  <si>
    <t>State Grant - Culture / Recreation</t>
  </si>
  <si>
    <t>2014 Municipal Population:</t>
  </si>
  <si>
    <t>Local Fiscal Year Ended September 30, 2015</t>
  </si>
  <si>
    <t>Grants from Other Local Units - General Government</t>
  </si>
  <si>
    <t>Sales - Disposition of Fixed Assets</t>
  </si>
  <si>
    <t>2015 Municipal Population:</t>
  </si>
  <si>
    <t>Local Fiscal Year Ended September 30, 2016</t>
  </si>
  <si>
    <t>Transportation - Tolls (Ferry, Road, Bridge, etc.)</t>
  </si>
  <si>
    <t>Culture / Recreation - Special Recreation Facilities</t>
  </si>
  <si>
    <t>2016 Municipal Population:</t>
  </si>
  <si>
    <t>Local Fiscal Year Ended September 30, 2017</t>
  </si>
  <si>
    <t>Grants from Other Local Units - Physical Environment</t>
  </si>
  <si>
    <t>Other Miscellaneous Revenues - Settlements</t>
  </si>
  <si>
    <t>Proprietary Non-Operating - Capital Contributions from Private Source</t>
  </si>
  <si>
    <t>2017 Municipal Population:</t>
  </si>
  <si>
    <t>Local Fiscal Year Ended September 30, 2018</t>
  </si>
  <si>
    <t>First Local Option Fuel Tax (1 to 6 Cents)</t>
  </si>
  <si>
    <t>Second Local Option Fuel Tax (1 to 5 Cents)</t>
  </si>
  <si>
    <t>Proprietary Non-Operating - Other Non-Operating Sources</t>
  </si>
  <si>
    <t>2018 Municipal Population:</t>
  </si>
  <si>
    <t>Local Fiscal Year Ended September 30, 2019</t>
  </si>
  <si>
    <t>Federal Grant - Transportation - Mass Transit</t>
  </si>
  <si>
    <t>State Grant - Other</t>
  </si>
  <si>
    <t>Public Safety - Fire Protection</t>
  </si>
  <si>
    <t>Culture / Recreation - Cultural Services</t>
  </si>
  <si>
    <t>Culture / Recreation - Other Culture / Recreation Charges</t>
  </si>
  <si>
    <t>Court-Ordered Judgments and Fines - Other Court-Ordered</t>
  </si>
  <si>
    <t>2019 Municipal Population:</t>
  </si>
  <si>
    <t>Local Fiscal Year Ended September 30, 2020</t>
  </si>
  <si>
    <t>State Grant - Physical Environment - Other Physical Environment</t>
  </si>
  <si>
    <t>General Government - Other General Government Charges and Fees</t>
  </si>
  <si>
    <t>Physical Environment - Water Utility</t>
  </si>
  <si>
    <t>2020 Municipal Population:</t>
  </si>
  <si>
    <t>Local Fiscal Year Ended September 30, 2021</t>
  </si>
  <si>
    <t>State Grant - Transportation - Other Transportation</t>
  </si>
  <si>
    <t>Grants from Other Local Units - Human Services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</si>
  <si>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</si>
  <si>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</si>
  <si>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</si>
  <si>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</si>
  <si>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</si>
  <si>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</si>
  <si>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</si>
  <si>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</si>
  <si>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</si>
  <si>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</si>
  <si>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</si>
  <si>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</si>
  <si>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</si>
  <si>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Local Fiscal Year Ended September 30, 2022</t>
  </si>
  <si>
    <t>Federal Grant - American Rescue Plan Act Funds</t>
  </si>
  <si>
    <t>Other Charges for Services (Not Court-Related)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</si>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</sst>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54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8"/>
      <c r="M3" s="69"/>
      <c r="N3" s="36"/>
      <c r="O3" s="37"/>
      <c r="P3" s="70" t="s">
        <v>145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55</v>
      </c>
      <c r="F4" s="34" t="s">
        <v>56</v>
      </c>
      <c r="G4" s="34" t="s">
        <v>57</v>
      </c>
      <c r="H4" s="34" t="s">
        <v>5</v>
      </c>
      <c r="I4" s="34" t="s">
        <v>6</v>
      </c>
      <c r="J4" s="35" t="s">
        <v>58</v>
      </c>
      <c r="K4" s="35" t="s">
        <v>7</v>
      </c>
      <c r="L4" s="35" t="s">
        <v>8</v>
      </c>
      <c r="M4" s="35" t="s">
        <v>146</v>
      </c>
      <c r="N4" s="35" t="s">
        <v>9</v>
      </c>
      <c r="O4" s="35" t="s">
        <v>147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148</v>
      </c>
      <c r="B5" s="26"/>
      <c r="C5" s="26"/>
      <c r="D5" s="27">
        <f>SUM(D6:D15)</f>
        <v>28823169</v>
      </c>
      <c r="E5" s="27">
        <f>SUM(E6:E15)</f>
        <v>459968</v>
      </c>
      <c r="F5" s="27">
        <f>SUM(F6:F15)</f>
        <v>0</v>
      </c>
      <c r="G5" s="27">
        <f>SUM(G6:G15)</f>
        <v>0</v>
      </c>
      <c r="H5" s="27">
        <f>SUM(H6:H15)</f>
        <v>0</v>
      </c>
      <c r="I5" s="27">
        <f>SUM(I6:I15)</f>
        <v>0</v>
      </c>
      <c r="J5" s="27">
        <f>SUM(J6:J15)</f>
        <v>0</v>
      </c>
      <c r="K5" s="27">
        <f>SUM(K6:K15)</f>
        <v>0</v>
      </c>
      <c r="L5" s="27">
        <f>SUM(L6:L15)</f>
        <v>0</v>
      </c>
      <c r="M5" s="27">
        <f>SUM(M6:M15)</f>
        <v>0</v>
      </c>
      <c r="N5" s="27">
        <f>SUM(N6:N15)</f>
        <v>0</v>
      </c>
      <c r="O5" s="28">
        <f>SUM(D5:N5)</f>
        <v>29283137</v>
      </c>
      <c r="P5" s="33">
        <f>(O5/P$51)</f>
        <v>1980.7316693722944</v>
      </c>
      <c r="Q5" s="6"/>
    </row>
    <row r="6" spans="1:134">
      <c r="A6" s="12"/>
      <c r="B6" s="25">
        <v>311</v>
      </c>
      <c r="C6" s="20" t="s">
        <v>2</v>
      </c>
      <c r="D6" s="46">
        <v>24994309</v>
      </c>
      <c r="E6" s="46">
        <v>252467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25246776</v>
      </c>
      <c r="P6" s="47">
        <f>(O6/P$51)</f>
        <v>1707.7094155844156</v>
      </c>
      <c r="Q6" s="9"/>
    </row>
    <row r="7" spans="1:134">
      <c r="A7" s="12"/>
      <c r="B7" s="25">
        <v>312.41000000000003</v>
      </c>
      <c r="C7" s="20" t="s">
        <v>149</v>
      </c>
      <c r="D7" s="46">
        <v>0</v>
      </c>
      <c r="E7" s="46">
        <v>150078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0">SUM(D7:N7)</f>
        <v>150078</v>
      </c>
      <c r="P7" s="47">
        <f>(O7/P$51)</f>
        <v>10.151379870129871</v>
      </c>
      <c r="Q7" s="9"/>
    </row>
    <row r="8" spans="1:134">
      <c r="A8" s="12"/>
      <c r="B8" s="25">
        <v>312.43</v>
      </c>
      <c r="C8" s="20" t="s">
        <v>150</v>
      </c>
      <c r="D8" s="46">
        <v>0</v>
      </c>
      <c r="E8" s="46">
        <v>57423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57423</v>
      </c>
      <c r="P8" s="47">
        <f>(O8/P$51)</f>
        <v>3.8841314935064934</v>
      </c>
      <c r="Q8" s="9"/>
    </row>
    <row r="9" spans="1:134">
      <c r="A9" s="12"/>
      <c r="B9" s="25">
        <v>312.51</v>
      </c>
      <c r="C9" s="20" t="s">
        <v>61</v>
      </c>
      <c r="D9" s="46">
        <v>326627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326627</v>
      </c>
      <c r="P9" s="47">
        <f>(O9/P$51)</f>
        <v>22.093276515151516</v>
      </c>
      <c r="Q9" s="9"/>
    </row>
    <row r="10" spans="1:134">
      <c r="A10" s="12"/>
      <c r="B10" s="25">
        <v>312.52</v>
      </c>
      <c r="C10" s="20" t="s">
        <v>99</v>
      </c>
      <c r="D10" s="46">
        <v>264391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264391</v>
      </c>
      <c r="P10" s="47">
        <f>(O10/P$51)</f>
        <v>17.883590367965368</v>
      </c>
      <c r="Q10" s="9"/>
    </row>
    <row r="11" spans="1:134">
      <c r="A11" s="12"/>
      <c r="B11" s="25">
        <v>314.10000000000002</v>
      </c>
      <c r="C11" s="20" t="s">
        <v>11</v>
      </c>
      <c r="D11" s="46">
        <v>1761857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1761857</v>
      </c>
      <c r="P11" s="47">
        <f>(O11/P$51)</f>
        <v>119.17322781385282</v>
      </c>
      <c r="Q11" s="9"/>
    </row>
    <row r="12" spans="1:134">
      <c r="A12" s="12"/>
      <c r="B12" s="25">
        <v>314.3</v>
      </c>
      <c r="C12" s="20" t="s">
        <v>12</v>
      </c>
      <c r="D12" s="46">
        <v>551820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551820</v>
      </c>
      <c r="P12" s="47">
        <f>(O12/P$51)</f>
        <v>37.325487012987011</v>
      </c>
      <c r="Q12" s="9"/>
    </row>
    <row r="13" spans="1:134">
      <c r="A13" s="12"/>
      <c r="B13" s="25">
        <v>314.39999999999998</v>
      </c>
      <c r="C13" s="20" t="s">
        <v>13</v>
      </c>
      <c r="D13" s="46">
        <v>112894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112894</v>
      </c>
      <c r="P13" s="47">
        <f>(O13/P$51)</f>
        <v>7.6362283549783552</v>
      </c>
      <c r="Q13" s="9"/>
    </row>
    <row r="14" spans="1:134">
      <c r="A14" s="12"/>
      <c r="B14" s="25">
        <v>315.10000000000002</v>
      </c>
      <c r="C14" s="20" t="s">
        <v>151</v>
      </c>
      <c r="D14" s="46">
        <v>698250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698250</v>
      </c>
      <c r="P14" s="47">
        <f>(O14/P$51)</f>
        <v>47.230113636363633</v>
      </c>
      <c r="Q14" s="9"/>
    </row>
    <row r="15" spans="1:134">
      <c r="A15" s="12"/>
      <c r="B15" s="25">
        <v>316</v>
      </c>
      <c r="C15" s="20" t="s">
        <v>101</v>
      </c>
      <c r="D15" s="46">
        <v>113021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113021</v>
      </c>
      <c r="P15" s="47">
        <f>(O15/P$51)</f>
        <v>7.6448187229437226</v>
      </c>
      <c r="Q15" s="9"/>
    </row>
    <row r="16" spans="1:134" ht="15.75">
      <c r="A16" s="29" t="s">
        <v>16</v>
      </c>
      <c r="B16" s="30"/>
      <c r="C16" s="31"/>
      <c r="D16" s="32">
        <f>SUM(D17:D19)</f>
        <v>3738309</v>
      </c>
      <c r="E16" s="32">
        <f>SUM(E17:E19)</f>
        <v>0</v>
      </c>
      <c r="F16" s="32">
        <f>SUM(F17:F19)</f>
        <v>0</v>
      </c>
      <c r="G16" s="32">
        <f>SUM(G17:G19)</f>
        <v>0</v>
      </c>
      <c r="H16" s="32">
        <f>SUM(H17:H19)</f>
        <v>0</v>
      </c>
      <c r="I16" s="32">
        <f>SUM(I17:I19)</f>
        <v>0</v>
      </c>
      <c r="J16" s="32">
        <f>SUM(J17:J19)</f>
        <v>0</v>
      </c>
      <c r="K16" s="32">
        <f>SUM(K17:K19)</f>
        <v>0</v>
      </c>
      <c r="L16" s="32">
        <f>SUM(L17:L19)</f>
        <v>0</v>
      </c>
      <c r="M16" s="32">
        <f>SUM(M17:M19)</f>
        <v>0</v>
      </c>
      <c r="N16" s="32">
        <f>SUM(N17:N19)</f>
        <v>0</v>
      </c>
      <c r="O16" s="44">
        <f>SUM(D16:N16)</f>
        <v>3738309</v>
      </c>
      <c r="P16" s="45">
        <f>(O16/P$51)</f>
        <v>252.86181006493507</v>
      </c>
      <c r="Q16" s="10"/>
    </row>
    <row r="17" spans="1:17">
      <c r="A17" s="12"/>
      <c r="B17" s="25">
        <v>322</v>
      </c>
      <c r="C17" s="20" t="s">
        <v>152</v>
      </c>
      <c r="D17" s="46">
        <v>2212020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2212020</v>
      </c>
      <c r="P17" s="47">
        <f>(O17/P$51)</f>
        <v>149.62256493506493</v>
      </c>
      <c r="Q17" s="9"/>
    </row>
    <row r="18" spans="1:17">
      <c r="A18" s="12"/>
      <c r="B18" s="25">
        <v>323.10000000000002</v>
      </c>
      <c r="C18" s="20" t="s">
        <v>17</v>
      </c>
      <c r="D18" s="46">
        <v>1394685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19" si="1">SUM(D18:N18)</f>
        <v>1394685</v>
      </c>
      <c r="P18" s="47">
        <f>(O18/P$51)</f>
        <v>94.337459415584419</v>
      </c>
      <c r="Q18" s="9"/>
    </row>
    <row r="19" spans="1:17">
      <c r="A19" s="12"/>
      <c r="B19" s="25">
        <v>329.5</v>
      </c>
      <c r="C19" s="20" t="s">
        <v>153</v>
      </c>
      <c r="D19" s="46">
        <v>131604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131604</v>
      </c>
      <c r="P19" s="47">
        <f>(O19/P$51)</f>
        <v>8.9017857142857135</v>
      </c>
      <c r="Q19" s="9"/>
    </row>
    <row r="20" spans="1:17" ht="15.75">
      <c r="A20" s="29" t="s">
        <v>154</v>
      </c>
      <c r="B20" s="30"/>
      <c r="C20" s="31"/>
      <c r="D20" s="32">
        <f>SUM(D21:D32)</f>
        <v>8618867</v>
      </c>
      <c r="E20" s="32">
        <f>SUM(E21:E32)</f>
        <v>727941</v>
      </c>
      <c r="F20" s="32">
        <f>SUM(F21:F32)</f>
        <v>0</v>
      </c>
      <c r="G20" s="32">
        <f>SUM(G21:G32)</f>
        <v>651338</v>
      </c>
      <c r="H20" s="32">
        <f>SUM(H21:H32)</f>
        <v>0</v>
      </c>
      <c r="I20" s="32">
        <f>SUM(I21:I32)</f>
        <v>0</v>
      </c>
      <c r="J20" s="32">
        <f>SUM(J21:J32)</f>
        <v>0</v>
      </c>
      <c r="K20" s="32">
        <f>SUM(K21:K32)</f>
        <v>0</v>
      </c>
      <c r="L20" s="32">
        <f>SUM(L21:L32)</f>
        <v>0</v>
      </c>
      <c r="M20" s="32">
        <f>SUM(M21:M32)</f>
        <v>0</v>
      </c>
      <c r="N20" s="32">
        <f>SUM(N21:N32)</f>
        <v>0</v>
      </c>
      <c r="O20" s="44">
        <f>SUM(D20:N20)</f>
        <v>9998146</v>
      </c>
      <c r="P20" s="45">
        <f>(O20/P$51)</f>
        <v>676.28152056277054</v>
      </c>
      <c r="Q20" s="10"/>
    </row>
    <row r="21" spans="1:17">
      <c r="A21" s="12"/>
      <c r="B21" s="25">
        <v>331.2</v>
      </c>
      <c r="C21" s="20" t="s">
        <v>74</v>
      </c>
      <c r="D21" s="46">
        <v>90886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90886</v>
      </c>
      <c r="P21" s="47">
        <f>(O21/P$51)</f>
        <v>6.147591991341991</v>
      </c>
      <c r="Q21" s="9"/>
    </row>
    <row r="22" spans="1:17">
      <c r="A22" s="12"/>
      <c r="B22" s="25">
        <v>331.39</v>
      </c>
      <c r="C22" s="20" t="s">
        <v>66</v>
      </c>
      <c r="D22" s="46">
        <v>0</v>
      </c>
      <c r="E22" s="46">
        <v>0</v>
      </c>
      <c r="F22" s="46">
        <v>0</v>
      </c>
      <c r="G22" s="46">
        <v>301822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30" si="2">SUM(D22:N22)</f>
        <v>301822</v>
      </c>
      <c r="P22" s="47">
        <f>(O22/P$51)</f>
        <v>20.415449134199132</v>
      </c>
      <c r="Q22" s="9"/>
    </row>
    <row r="23" spans="1:17">
      <c r="A23" s="12"/>
      <c r="B23" s="25">
        <v>331.42</v>
      </c>
      <c r="C23" s="20" t="s">
        <v>129</v>
      </c>
      <c r="D23" s="46">
        <v>0</v>
      </c>
      <c r="E23" s="46">
        <v>0</v>
      </c>
      <c r="F23" s="46">
        <v>0</v>
      </c>
      <c r="G23" s="46">
        <v>349516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349516</v>
      </c>
      <c r="P23" s="47">
        <f>(O23/P$51)</f>
        <v>23.641504329004331</v>
      </c>
      <c r="Q23" s="9"/>
    </row>
    <row r="24" spans="1:17">
      <c r="A24" s="12"/>
      <c r="B24" s="25">
        <v>331.49</v>
      </c>
      <c r="C24" s="20" t="s">
        <v>21</v>
      </c>
      <c r="D24" s="46">
        <v>0</v>
      </c>
      <c r="E24" s="46">
        <v>727941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727941</v>
      </c>
      <c r="P24" s="47">
        <f>(O24/P$51)</f>
        <v>49.238433441558442</v>
      </c>
      <c r="Q24" s="9"/>
    </row>
    <row r="25" spans="1:17">
      <c r="A25" s="12"/>
      <c r="B25" s="25">
        <v>331.51</v>
      </c>
      <c r="C25" s="20" t="s">
        <v>158</v>
      </c>
      <c r="D25" s="46">
        <v>6433966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6433966</v>
      </c>
      <c r="P25" s="47">
        <f>(O25/P$51)</f>
        <v>435.19791666666669</v>
      </c>
      <c r="Q25" s="9"/>
    </row>
    <row r="26" spans="1:17">
      <c r="A26" s="12"/>
      <c r="B26" s="25">
        <v>334.7</v>
      </c>
      <c r="C26" s="20" t="s">
        <v>108</v>
      </c>
      <c r="D26" s="46">
        <v>50000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50000</v>
      </c>
      <c r="P26" s="47">
        <f>(O26/P$51)</f>
        <v>3.3820346320346322</v>
      </c>
      <c r="Q26" s="9"/>
    </row>
    <row r="27" spans="1:17">
      <c r="A27" s="12"/>
      <c r="B27" s="25">
        <v>335.125</v>
      </c>
      <c r="C27" s="20" t="s">
        <v>155</v>
      </c>
      <c r="D27" s="46">
        <v>471563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471563</v>
      </c>
      <c r="P27" s="47">
        <f>(O27/P$51)</f>
        <v>31.896847943722943</v>
      </c>
      <c r="Q27" s="9"/>
    </row>
    <row r="28" spans="1:17">
      <c r="A28" s="12"/>
      <c r="B28" s="25">
        <v>335.15</v>
      </c>
      <c r="C28" s="20" t="s">
        <v>103</v>
      </c>
      <c r="D28" s="46">
        <v>17075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17075</v>
      </c>
      <c r="P28" s="47">
        <f>(O28/P$51)</f>
        <v>1.1549648268398269</v>
      </c>
      <c r="Q28" s="9"/>
    </row>
    <row r="29" spans="1:17">
      <c r="A29" s="12"/>
      <c r="B29" s="25">
        <v>335.18</v>
      </c>
      <c r="C29" s="20" t="s">
        <v>156</v>
      </c>
      <c r="D29" s="46">
        <v>1337956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1337956</v>
      </c>
      <c r="P29" s="47">
        <f>(O29/P$51)</f>
        <v>90.500270562770567</v>
      </c>
      <c r="Q29" s="9"/>
    </row>
    <row r="30" spans="1:17">
      <c r="A30" s="12"/>
      <c r="B30" s="25">
        <v>335.21</v>
      </c>
      <c r="C30" s="20" t="s">
        <v>27</v>
      </c>
      <c r="D30" s="46">
        <v>23880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23880</v>
      </c>
      <c r="P30" s="47">
        <f>(O30/P$51)</f>
        <v>1.6152597402597402</v>
      </c>
      <c r="Q30" s="9"/>
    </row>
    <row r="31" spans="1:17">
      <c r="A31" s="12"/>
      <c r="B31" s="25">
        <v>337.2</v>
      </c>
      <c r="C31" s="20" t="s">
        <v>28</v>
      </c>
      <c r="D31" s="46">
        <v>121934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" si="3">SUM(D31:N31)</f>
        <v>121934</v>
      </c>
      <c r="P31" s="47">
        <f>(O31/P$51)</f>
        <v>8.247700216450216</v>
      </c>
      <c r="Q31" s="9"/>
    </row>
    <row r="32" spans="1:17">
      <c r="A32" s="12"/>
      <c r="B32" s="25">
        <v>338</v>
      </c>
      <c r="C32" s="20" t="s">
        <v>32</v>
      </c>
      <c r="D32" s="46">
        <v>71607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71607</v>
      </c>
      <c r="P32" s="47">
        <f>(O32/P$51)</f>
        <v>4.8435470779220777</v>
      </c>
      <c r="Q32" s="9"/>
    </row>
    <row r="33" spans="1:17" ht="15.75">
      <c r="A33" s="29" t="s">
        <v>37</v>
      </c>
      <c r="B33" s="30"/>
      <c r="C33" s="31"/>
      <c r="D33" s="32">
        <f>SUM(D34:D39)</f>
        <v>2716395</v>
      </c>
      <c r="E33" s="32">
        <f>SUM(E34:E39)</f>
        <v>0</v>
      </c>
      <c r="F33" s="32">
        <f>SUM(F34:F39)</f>
        <v>0</v>
      </c>
      <c r="G33" s="32">
        <f>SUM(G34:G39)</f>
        <v>0</v>
      </c>
      <c r="H33" s="32">
        <f>SUM(H34:H39)</f>
        <v>0</v>
      </c>
      <c r="I33" s="32">
        <f>SUM(I34:I39)</f>
        <v>2989111</v>
      </c>
      <c r="J33" s="32">
        <f>SUM(J34:J39)</f>
        <v>0</v>
      </c>
      <c r="K33" s="32">
        <f>SUM(K34:K39)</f>
        <v>0</v>
      </c>
      <c r="L33" s="32">
        <f>SUM(L34:L39)</f>
        <v>0</v>
      </c>
      <c r="M33" s="32">
        <f>SUM(M34:M39)</f>
        <v>0</v>
      </c>
      <c r="N33" s="32">
        <f>SUM(N34:N39)</f>
        <v>0</v>
      </c>
      <c r="O33" s="32">
        <f>SUM(D33:N33)</f>
        <v>5705506</v>
      </c>
      <c r="P33" s="45">
        <f>(O33/P$51)</f>
        <v>385.92437770562771</v>
      </c>
      <c r="Q33" s="10"/>
    </row>
    <row r="34" spans="1:17">
      <c r="A34" s="12"/>
      <c r="B34" s="25">
        <v>341.9</v>
      </c>
      <c r="C34" s="20" t="s">
        <v>138</v>
      </c>
      <c r="D34" s="46">
        <v>2300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38" si="4">SUM(D34:N34)</f>
        <v>2300</v>
      </c>
      <c r="P34" s="47">
        <f>(O34/P$51)</f>
        <v>0.15557359307359309</v>
      </c>
      <c r="Q34" s="9"/>
    </row>
    <row r="35" spans="1:17">
      <c r="A35" s="12"/>
      <c r="B35" s="25">
        <v>342.6</v>
      </c>
      <c r="C35" s="20" t="s">
        <v>41</v>
      </c>
      <c r="D35" s="46">
        <v>158263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158263</v>
      </c>
      <c r="P35" s="47">
        <f>(O35/P$51)</f>
        <v>10.705018939393939</v>
      </c>
      <c r="Q35" s="9"/>
    </row>
    <row r="36" spans="1:17">
      <c r="A36" s="12"/>
      <c r="B36" s="25">
        <v>343.4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950676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950676</v>
      </c>
      <c r="P36" s="47">
        <f>(O36/P$51)</f>
        <v>64.304383116883116</v>
      </c>
      <c r="Q36" s="9"/>
    </row>
    <row r="37" spans="1:17">
      <c r="A37" s="12"/>
      <c r="B37" s="25">
        <v>343.9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1977139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1977139</v>
      </c>
      <c r="P37" s="47">
        <f>(O37/P$51)</f>
        <v>133.7350514069264</v>
      </c>
      <c r="Q37" s="9"/>
    </row>
    <row r="38" spans="1:17">
      <c r="A38" s="12"/>
      <c r="B38" s="25">
        <v>347.2</v>
      </c>
      <c r="C38" s="20" t="s">
        <v>44</v>
      </c>
      <c r="D38" s="46">
        <v>2494046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2494046</v>
      </c>
      <c r="P38" s="47">
        <f>(O38/P$51)</f>
        <v>168.69899891774892</v>
      </c>
      <c r="Q38" s="9"/>
    </row>
    <row r="39" spans="1:17">
      <c r="A39" s="12"/>
      <c r="B39" s="25">
        <v>349</v>
      </c>
      <c r="C39" s="20" t="s">
        <v>159</v>
      </c>
      <c r="D39" s="46">
        <v>61786</v>
      </c>
      <c r="E39" s="46">
        <v>0</v>
      </c>
      <c r="F39" s="46">
        <v>0</v>
      </c>
      <c r="G39" s="46">
        <v>0</v>
      </c>
      <c r="H39" s="46">
        <v>0</v>
      </c>
      <c r="I39" s="46">
        <v>61296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123082</v>
      </c>
      <c r="P39" s="47">
        <f>(O39/P$51)</f>
        <v>8.3253517316017316</v>
      </c>
      <c r="Q39" s="9"/>
    </row>
    <row r="40" spans="1:17" ht="15.75">
      <c r="A40" s="29" t="s">
        <v>38</v>
      </c>
      <c r="B40" s="30"/>
      <c r="C40" s="31"/>
      <c r="D40" s="32">
        <f>SUM(D41:D41)</f>
        <v>47934</v>
      </c>
      <c r="E40" s="32">
        <f>SUM(E41:E41)</f>
        <v>0</v>
      </c>
      <c r="F40" s="32">
        <f>SUM(F41:F41)</f>
        <v>0</v>
      </c>
      <c r="G40" s="32">
        <f>SUM(G41:G41)</f>
        <v>0</v>
      </c>
      <c r="H40" s="32">
        <f>SUM(H41:H41)</f>
        <v>0</v>
      </c>
      <c r="I40" s="32">
        <f>SUM(I41:I41)</f>
        <v>0</v>
      </c>
      <c r="J40" s="32">
        <f>SUM(J41:J41)</f>
        <v>0</v>
      </c>
      <c r="K40" s="32">
        <f>SUM(K41:K41)</f>
        <v>0</v>
      </c>
      <c r="L40" s="32">
        <f>SUM(L41:L41)</f>
        <v>0</v>
      </c>
      <c r="M40" s="32">
        <f>SUM(M41:M41)</f>
        <v>0</v>
      </c>
      <c r="N40" s="32">
        <f>SUM(N41:N41)</f>
        <v>0</v>
      </c>
      <c r="O40" s="32">
        <f>SUM(D40:N40)</f>
        <v>47934</v>
      </c>
      <c r="P40" s="45">
        <f>(O40/P$51)</f>
        <v>3.2422889610389611</v>
      </c>
      <c r="Q40" s="10"/>
    </row>
    <row r="41" spans="1:17">
      <c r="A41" s="13"/>
      <c r="B41" s="39">
        <v>354</v>
      </c>
      <c r="C41" s="21" t="s">
        <v>82</v>
      </c>
      <c r="D41" s="46">
        <v>47934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" si="5">SUM(D41:N41)</f>
        <v>47934</v>
      </c>
      <c r="P41" s="47">
        <f>(O41/P$51)</f>
        <v>3.2422889610389611</v>
      </c>
      <c r="Q41" s="9"/>
    </row>
    <row r="42" spans="1:17" ht="15.75">
      <c r="A42" s="29" t="s">
        <v>3</v>
      </c>
      <c r="B42" s="30"/>
      <c r="C42" s="31"/>
      <c r="D42" s="32">
        <f>SUM(D43:D46)</f>
        <v>118411</v>
      </c>
      <c r="E42" s="32">
        <f>SUM(E43:E46)</f>
        <v>45928</v>
      </c>
      <c r="F42" s="32">
        <f>SUM(F43:F46)</f>
        <v>0</v>
      </c>
      <c r="G42" s="32">
        <f>SUM(G43:G46)</f>
        <v>65162</v>
      </c>
      <c r="H42" s="32">
        <f>SUM(H43:H46)</f>
        <v>0</v>
      </c>
      <c r="I42" s="32">
        <f>SUM(I43:I46)</f>
        <v>0</v>
      </c>
      <c r="J42" s="32">
        <f>SUM(J43:J46)</f>
        <v>0</v>
      </c>
      <c r="K42" s="32">
        <f>SUM(K43:K46)</f>
        <v>-6281042</v>
      </c>
      <c r="L42" s="32">
        <f>SUM(L43:L46)</f>
        <v>0</v>
      </c>
      <c r="M42" s="32">
        <f>SUM(M43:M46)</f>
        <v>0</v>
      </c>
      <c r="N42" s="32">
        <f>SUM(N43:N46)</f>
        <v>0</v>
      </c>
      <c r="O42" s="32">
        <f>SUM(D42:N42)</f>
        <v>-6051541</v>
      </c>
      <c r="P42" s="45">
        <f>(O42/P$51)</f>
        <v>-409.3304247835498</v>
      </c>
      <c r="Q42" s="10"/>
    </row>
    <row r="43" spans="1:17">
      <c r="A43" s="12"/>
      <c r="B43" s="25">
        <v>361.1</v>
      </c>
      <c r="C43" s="20" t="s">
        <v>49</v>
      </c>
      <c r="D43" s="46">
        <v>0</v>
      </c>
      <c r="E43" s="46">
        <v>45928</v>
      </c>
      <c r="F43" s="46">
        <v>0</v>
      </c>
      <c r="G43" s="46">
        <v>54738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100666</v>
      </c>
      <c r="P43" s="47">
        <f>(O43/P$51)</f>
        <v>6.8091179653679657</v>
      </c>
      <c r="Q43" s="9"/>
    </row>
    <row r="44" spans="1:17">
      <c r="A44" s="12"/>
      <c r="B44" s="25">
        <v>361.3</v>
      </c>
      <c r="C44" s="20" t="s">
        <v>83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-8251404</v>
      </c>
      <c r="L44" s="46">
        <v>0</v>
      </c>
      <c r="M44" s="46">
        <v>0</v>
      </c>
      <c r="N44" s="46">
        <v>0</v>
      </c>
      <c r="O44" s="46">
        <f t="shared" ref="O44:O48" si="6">SUM(D44:N44)</f>
        <v>-8251404</v>
      </c>
      <c r="P44" s="47">
        <f>(O44/P$51)</f>
        <v>-558.13068181818187</v>
      </c>
      <c r="Q44" s="9"/>
    </row>
    <row r="45" spans="1:17">
      <c r="A45" s="12"/>
      <c r="B45" s="25">
        <v>368</v>
      </c>
      <c r="C45" s="20" t="s">
        <v>76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1970362</v>
      </c>
      <c r="L45" s="46">
        <v>0</v>
      </c>
      <c r="M45" s="46">
        <v>0</v>
      </c>
      <c r="N45" s="46">
        <v>0</v>
      </c>
      <c r="O45" s="46">
        <f t="shared" si="6"/>
        <v>1970362</v>
      </c>
      <c r="P45" s="47">
        <f>(O45/P$51)</f>
        <v>133.27665043290042</v>
      </c>
      <c r="Q45" s="9"/>
    </row>
    <row r="46" spans="1:17">
      <c r="A46" s="12"/>
      <c r="B46" s="25">
        <v>369.9</v>
      </c>
      <c r="C46" s="20" t="s">
        <v>51</v>
      </c>
      <c r="D46" s="46">
        <v>118411</v>
      </c>
      <c r="E46" s="46">
        <v>0</v>
      </c>
      <c r="F46" s="46">
        <v>0</v>
      </c>
      <c r="G46" s="46">
        <v>10424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6"/>
        <v>128835</v>
      </c>
      <c r="P46" s="47">
        <f>(O46/P$51)</f>
        <v>8.7144886363636367</v>
      </c>
      <c r="Q46" s="9"/>
    </row>
    <row r="47" spans="1:17" ht="15.75">
      <c r="A47" s="29" t="s">
        <v>39</v>
      </c>
      <c r="B47" s="30"/>
      <c r="C47" s="31"/>
      <c r="D47" s="32">
        <f>SUM(D48:D48)</f>
        <v>0</v>
      </c>
      <c r="E47" s="32">
        <f>SUM(E48:E48)</f>
        <v>0</v>
      </c>
      <c r="F47" s="32">
        <f>SUM(F48:F48)</f>
        <v>0</v>
      </c>
      <c r="G47" s="32">
        <f>SUM(G48:G48)</f>
        <v>10474166</v>
      </c>
      <c r="H47" s="32">
        <f>SUM(H48:H48)</f>
        <v>0</v>
      </c>
      <c r="I47" s="32">
        <f>SUM(I48:I48)</f>
        <v>0</v>
      </c>
      <c r="J47" s="32">
        <f>SUM(J48:J48)</f>
        <v>0</v>
      </c>
      <c r="K47" s="32">
        <f>SUM(K48:K48)</f>
        <v>0</v>
      </c>
      <c r="L47" s="32">
        <f>SUM(L48:L48)</f>
        <v>0</v>
      </c>
      <c r="M47" s="32">
        <f>SUM(M48:M48)</f>
        <v>0</v>
      </c>
      <c r="N47" s="32">
        <f>SUM(N48:N48)</f>
        <v>0</v>
      </c>
      <c r="O47" s="32">
        <f t="shared" si="6"/>
        <v>10474166</v>
      </c>
      <c r="P47" s="45">
        <f>(O47/P$51)</f>
        <v>708.47984307359309</v>
      </c>
      <c r="Q47" s="9"/>
    </row>
    <row r="48" spans="1:17" ht="15.75" thickBot="1">
      <c r="A48" s="12"/>
      <c r="B48" s="25">
        <v>381</v>
      </c>
      <c r="C48" s="20" t="s">
        <v>52</v>
      </c>
      <c r="D48" s="46">
        <v>0</v>
      </c>
      <c r="E48" s="46">
        <v>0</v>
      </c>
      <c r="F48" s="46">
        <v>0</v>
      </c>
      <c r="G48" s="46">
        <v>10474166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6"/>
        <v>10474166</v>
      </c>
      <c r="P48" s="47">
        <f>(O48/P$51)</f>
        <v>708.47984307359309</v>
      </c>
      <c r="Q48" s="9"/>
    </row>
    <row r="49" spans="1:120" ht="16.5" thickBot="1">
      <c r="A49" s="14" t="s">
        <v>45</v>
      </c>
      <c r="B49" s="23"/>
      <c r="C49" s="22"/>
      <c r="D49" s="15">
        <f>SUM(D5,D16,D20,D33,D40,D42,D47)</f>
        <v>44063085</v>
      </c>
      <c r="E49" s="15">
        <f>SUM(E5,E16,E20,E33,E40,E42,E47)</f>
        <v>1233837</v>
      </c>
      <c r="F49" s="15">
        <f>SUM(F5,F16,F20,F33,F40,F42,F47)</f>
        <v>0</v>
      </c>
      <c r="G49" s="15">
        <f>SUM(G5,G16,G20,G33,G40,G42,G47)</f>
        <v>11190666</v>
      </c>
      <c r="H49" s="15">
        <f>SUM(H5,H16,H20,H33,H40,H42,H47)</f>
        <v>0</v>
      </c>
      <c r="I49" s="15">
        <f>SUM(I5,I16,I20,I33,I40,I42,I47)</f>
        <v>2989111</v>
      </c>
      <c r="J49" s="15">
        <f>SUM(J5,J16,J20,J33,J40,J42,J47)</f>
        <v>0</v>
      </c>
      <c r="K49" s="15">
        <f>SUM(K5,K16,K20,K33,K40,K42,K47)</f>
        <v>-6281042</v>
      </c>
      <c r="L49" s="15">
        <f>SUM(L5,L16,L20,L33,L40,L42,L47)</f>
        <v>0</v>
      </c>
      <c r="M49" s="15">
        <f>SUM(M5,M16,M20,M33,M40,M42,M47)</f>
        <v>0</v>
      </c>
      <c r="N49" s="15">
        <f>SUM(N5,N16,N20,N33,N40,N42,N47)</f>
        <v>0</v>
      </c>
      <c r="O49" s="15">
        <f>SUM(D49:N49)</f>
        <v>53195657</v>
      </c>
      <c r="P49" s="38">
        <f>(O49/P$51)</f>
        <v>3598.1910849567098</v>
      </c>
      <c r="Q49" s="6"/>
      <c r="R49" s="2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</row>
    <row r="50" spans="1:120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9"/>
    </row>
    <row r="51" spans="1:120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8" t="s">
        <v>160</v>
      </c>
      <c r="N51" s="48"/>
      <c r="O51" s="48"/>
      <c r="P51" s="43">
        <v>14784</v>
      </c>
    </row>
    <row r="52" spans="1:120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1"/>
    </row>
    <row r="53" spans="1:120" ht="15.75" customHeight="1" thickBot="1">
      <c r="A53" s="52" t="s">
        <v>72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4"/>
    </row>
  </sheetData>
  <mergeCells count="10">
    <mergeCell ref="M51:O51"/>
    <mergeCell ref="A52:P52"/>
    <mergeCell ref="A53:P5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54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55</v>
      </c>
      <c r="F4" s="34" t="s">
        <v>56</v>
      </c>
      <c r="G4" s="34" t="s">
        <v>57</v>
      </c>
      <c r="H4" s="34" t="s">
        <v>5</v>
      </c>
      <c r="I4" s="34" t="s">
        <v>6</v>
      </c>
      <c r="J4" s="35" t="s">
        <v>58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20871114</v>
      </c>
      <c r="E5" s="27">
        <f t="shared" si="0"/>
        <v>206361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21077475</v>
      </c>
      <c r="O5" s="33">
        <f t="shared" ref="O5:O47" si="1">(N5/O$49)</f>
        <v>1683.1010939870639</v>
      </c>
      <c r="P5" s="6"/>
    </row>
    <row r="6" spans="1:133">
      <c r="A6" s="12"/>
      <c r="B6" s="25">
        <v>311</v>
      </c>
      <c r="C6" s="20" t="s">
        <v>2</v>
      </c>
      <c r="D6" s="46">
        <v>17499835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17499835</v>
      </c>
      <c r="O6" s="47">
        <f t="shared" si="1"/>
        <v>1397.4155553781043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206361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206361</v>
      </c>
      <c r="O7" s="47">
        <f t="shared" si="1"/>
        <v>16.478559450610877</v>
      </c>
      <c r="P7" s="9"/>
    </row>
    <row r="8" spans="1:133">
      <c r="A8" s="12"/>
      <c r="B8" s="25">
        <v>312.51</v>
      </c>
      <c r="C8" s="20" t="s">
        <v>61</v>
      </c>
      <c r="D8" s="46">
        <v>309688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309688</v>
      </c>
      <c r="O8" s="47">
        <f t="shared" si="1"/>
        <v>24.729537650722669</v>
      </c>
      <c r="P8" s="9"/>
    </row>
    <row r="9" spans="1:133">
      <c r="A9" s="12"/>
      <c r="B9" s="25">
        <v>312.52</v>
      </c>
      <c r="C9" s="20" t="s">
        <v>99</v>
      </c>
      <c r="D9" s="46">
        <v>120164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120164</v>
      </c>
      <c r="O9" s="47">
        <f t="shared" si="1"/>
        <v>9.5954643456040891</v>
      </c>
      <c r="P9" s="9"/>
    </row>
    <row r="10" spans="1:133">
      <c r="A10" s="12"/>
      <c r="B10" s="25">
        <v>314.10000000000002</v>
      </c>
      <c r="C10" s="20" t="s">
        <v>11</v>
      </c>
      <c r="D10" s="46">
        <v>1371430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1371430</v>
      </c>
      <c r="O10" s="47">
        <f t="shared" si="1"/>
        <v>109.51289627086162</v>
      </c>
      <c r="P10" s="9"/>
    </row>
    <row r="11" spans="1:133">
      <c r="A11" s="12"/>
      <c r="B11" s="25">
        <v>314.3</v>
      </c>
      <c r="C11" s="20" t="s">
        <v>12</v>
      </c>
      <c r="D11" s="46">
        <v>323258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323258</v>
      </c>
      <c r="O11" s="47">
        <f t="shared" si="1"/>
        <v>25.8131438153797</v>
      </c>
      <c r="P11" s="9"/>
    </row>
    <row r="12" spans="1:133">
      <c r="A12" s="12"/>
      <c r="B12" s="25">
        <v>314.39999999999998</v>
      </c>
      <c r="C12" s="20" t="s">
        <v>13</v>
      </c>
      <c r="D12" s="46">
        <v>95221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95221</v>
      </c>
      <c r="O12" s="47">
        <f t="shared" si="1"/>
        <v>7.6036892118501953</v>
      </c>
      <c r="P12" s="9"/>
    </row>
    <row r="13" spans="1:133">
      <c r="A13" s="12"/>
      <c r="B13" s="25">
        <v>315</v>
      </c>
      <c r="C13" s="20" t="s">
        <v>100</v>
      </c>
      <c r="D13" s="46">
        <v>1010931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1010931</v>
      </c>
      <c r="O13" s="47">
        <f t="shared" si="1"/>
        <v>80.725944262556894</v>
      </c>
      <c r="P13" s="9"/>
    </row>
    <row r="14" spans="1:133">
      <c r="A14" s="12"/>
      <c r="B14" s="25">
        <v>316</v>
      </c>
      <c r="C14" s="20" t="s">
        <v>101</v>
      </c>
      <c r="D14" s="46">
        <v>140587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140587</v>
      </c>
      <c r="O14" s="47">
        <f t="shared" si="1"/>
        <v>11.226303601373473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SUM(D16:D17)</f>
        <v>3181761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7" si="4">SUM(D15:M15)</f>
        <v>3181761</v>
      </c>
      <c r="O15" s="45">
        <f t="shared" si="1"/>
        <v>254.07338497165216</v>
      </c>
      <c r="P15" s="10"/>
    </row>
    <row r="16" spans="1:133">
      <c r="A16" s="12"/>
      <c r="B16" s="25">
        <v>322</v>
      </c>
      <c r="C16" s="20" t="s">
        <v>0</v>
      </c>
      <c r="D16" s="46">
        <v>2401516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2401516</v>
      </c>
      <c r="O16" s="47">
        <f t="shared" si="1"/>
        <v>191.76842609598339</v>
      </c>
      <c r="P16" s="9"/>
    </row>
    <row r="17" spans="1:16">
      <c r="A17" s="12"/>
      <c r="B17" s="25">
        <v>323.10000000000002</v>
      </c>
      <c r="C17" s="20" t="s">
        <v>17</v>
      </c>
      <c r="D17" s="46">
        <v>780245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780245</v>
      </c>
      <c r="O17" s="47">
        <f t="shared" si="1"/>
        <v>62.304958875668767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SUM(D19:D26)</f>
        <v>1562912</v>
      </c>
      <c r="E18" s="32">
        <f t="shared" si="5"/>
        <v>803620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2366532</v>
      </c>
      <c r="O18" s="45">
        <f t="shared" si="1"/>
        <v>188.97484628283956</v>
      </c>
      <c r="P18" s="10"/>
    </row>
    <row r="19" spans="1:16">
      <c r="A19" s="12"/>
      <c r="B19" s="25">
        <v>331.2</v>
      </c>
      <c r="C19" s="20" t="s">
        <v>74</v>
      </c>
      <c r="D19" s="46">
        <v>173806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173806</v>
      </c>
      <c r="O19" s="47">
        <f t="shared" si="1"/>
        <v>13.878942745348558</v>
      </c>
      <c r="P19" s="9"/>
    </row>
    <row r="20" spans="1:16">
      <c r="A20" s="12"/>
      <c r="B20" s="25">
        <v>334.1</v>
      </c>
      <c r="C20" s="20" t="s">
        <v>91</v>
      </c>
      <c r="D20" s="46">
        <v>253111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253111</v>
      </c>
      <c r="O20" s="47">
        <f t="shared" si="1"/>
        <v>20.211690489499322</v>
      </c>
      <c r="P20" s="9"/>
    </row>
    <row r="21" spans="1:16">
      <c r="A21" s="12"/>
      <c r="B21" s="25">
        <v>335.12</v>
      </c>
      <c r="C21" s="20" t="s">
        <v>102</v>
      </c>
      <c r="D21" s="46">
        <v>246951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246951</v>
      </c>
      <c r="O21" s="47">
        <f t="shared" si="1"/>
        <v>19.719795576139902</v>
      </c>
      <c r="P21" s="9"/>
    </row>
    <row r="22" spans="1:16">
      <c r="A22" s="12"/>
      <c r="B22" s="25">
        <v>335.15</v>
      </c>
      <c r="C22" s="20" t="s">
        <v>103</v>
      </c>
      <c r="D22" s="46">
        <v>9006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9006</v>
      </c>
      <c r="O22" s="47">
        <f t="shared" si="1"/>
        <v>0.71915675157709813</v>
      </c>
      <c r="P22" s="9"/>
    </row>
    <row r="23" spans="1:16">
      <c r="A23" s="12"/>
      <c r="B23" s="25">
        <v>335.18</v>
      </c>
      <c r="C23" s="20" t="s">
        <v>104</v>
      </c>
      <c r="D23" s="46">
        <v>850293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850293</v>
      </c>
      <c r="O23" s="47">
        <f t="shared" si="1"/>
        <v>67.898506747584449</v>
      </c>
      <c r="P23" s="9"/>
    </row>
    <row r="24" spans="1:16">
      <c r="A24" s="12"/>
      <c r="B24" s="25">
        <v>335.21</v>
      </c>
      <c r="C24" s="20" t="s">
        <v>27</v>
      </c>
      <c r="D24" s="46">
        <v>12531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12531</v>
      </c>
      <c r="O24" s="47">
        <f t="shared" si="1"/>
        <v>1.0006388245628044</v>
      </c>
      <c r="P24" s="9"/>
    </row>
    <row r="25" spans="1:16">
      <c r="A25" s="12"/>
      <c r="B25" s="25">
        <v>337.4</v>
      </c>
      <c r="C25" s="20" t="s">
        <v>29</v>
      </c>
      <c r="D25" s="46">
        <v>0</v>
      </c>
      <c r="E25" s="46">
        <v>438620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438620</v>
      </c>
      <c r="O25" s="47">
        <f t="shared" si="1"/>
        <v>35.025153717160428</v>
      </c>
      <c r="P25" s="9"/>
    </row>
    <row r="26" spans="1:16">
      <c r="A26" s="12"/>
      <c r="B26" s="25">
        <v>338</v>
      </c>
      <c r="C26" s="20" t="s">
        <v>32</v>
      </c>
      <c r="D26" s="46">
        <v>17214</v>
      </c>
      <c r="E26" s="46">
        <v>365000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382214</v>
      </c>
      <c r="O26" s="47">
        <f t="shared" si="1"/>
        <v>30.52096143096702</v>
      </c>
      <c r="P26" s="9"/>
    </row>
    <row r="27" spans="1:16" ht="15.75">
      <c r="A27" s="29" t="s">
        <v>37</v>
      </c>
      <c r="B27" s="30"/>
      <c r="C27" s="31"/>
      <c r="D27" s="32">
        <f t="shared" ref="D27:M27" si="6">SUM(D28:D33)</f>
        <v>2905666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1550594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4456260</v>
      </c>
      <c r="O27" s="45">
        <f t="shared" si="1"/>
        <v>355.84604328036414</v>
      </c>
      <c r="P27" s="10"/>
    </row>
    <row r="28" spans="1:16">
      <c r="A28" s="12"/>
      <c r="B28" s="25">
        <v>342.1</v>
      </c>
      <c r="C28" s="20" t="s">
        <v>40</v>
      </c>
      <c r="D28" s="46">
        <v>1455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7">SUM(D28:M28)</f>
        <v>1455</v>
      </c>
      <c r="O28" s="47">
        <f t="shared" si="1"/>
        <v>0.11618621736005749</v>
      </c>
      <c r="P28" s="9"/>
    </row>
    <row r="29" spans="1:16">
      <c r="A29" s="12"/>
      <c r="B29" s="25">
        <v>342.5</v>
      </c>
      <c r="C29" s="20" t="s">
        <v>75</v>
      </c>
      <c r="D29" s="46">
        <v>93488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93488</v>
      </c>
      <c r="O29" s="47">
        <f t="shared" si="1"/>
        <v>7.465303840932684</v>
      </c>
      <c r="P29" s="9"/>
    </row>
    <row r="30" spans="1:16">
      <c r="A30" s="12"/>
      <c r="B30" s="25">
        <v>342.6</v>
      </c>
      <c r="C30" s="20" t="s">
        <v>41</v>
      </c>
      <c r="D30" s="46">
        <v>188169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188169</v>
      </c>
      <c r="O30" s="47">
        <f t="shared" si="1"/>
        <v>15.025872394793581</v>
      </c>
      <c r="P30" s="9"/>
    </row>
    <row r="31" spans="1:16">
      <c r="A31" s="12"/>
      <c r="B31" s="25">
        <v>343.4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592480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592480</v>
      </c>
      <c r="O31" s="47">
        <f t="shared" si="1"/>
        <v>47.311347121296812</v>
      </c>
      <c r="P31" s="9"/>
    </row>
    <row r="32" spans="1:16">
      <c r="A32" s="12"/>
      <c r="B32" s="25">
        <v>343.9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958114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958114</v>
      </c>
      <c r="O32" s="47">
        <f t="shared" si="1"/>
        <v>76.508344645851636</v>
      </c>
      <c r="P32" s="9"/>
    </row>
    <row r="33" spans="1:119">
      <c r="A33" s="12"/>
      <c r="B33" s="25">
        <v>347.2</v>
      </c>
      <c r="C33" s="20" t="s">
        <v>44</v>
      </c>
      <c r="D33" s="46">
        <v>2622554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2622554</v>
      </c>
      <c r="O33" s="47">
        <f t="shared" si="1"/>
        <v>209.41898906012935</v>
      </c>
      <c r="P33" s="9"/>
    </row>
    <row r="34" spans="1:119" ht="15.75">
      <c r="A34" s="29" t="s">
        <v>38</v>
      </c>
      <c r="B34" s="30"/>
      <c r="C34" s="31"/>
      <c r="D34" s="32">
        <f t="shared" ref="D34:M34" si="8">SUM(D35:D36)</f>
        <v>285142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ref="N34:N47" si="9">SUM(D34:M34)</f>
        <v>285142</v>
      </c>
      <c r="O34" s="45">
        <f t="shared" si="1"/>
        <v>22.769464185897949</v>
      </c>
      <c r="P34" s="10"/>
    </row>
    <row r="35" spans="1:119">
      <c r="A35" s="13"/>
      <c r="B35" s="39">
        <v>354</v>
      </c>
      <c r="C35" s="21" t="s">
        <v>82</v>
      </c>
      <c r="D35" s="46">
        <v>237056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237056</v>
      </c>
      <c r="O35" s="47">
        <f t="shared" si="1"/>
        <v>18.929649445021163</v>
      </c>
      <c r="P35" s="9"/>
    </row>
    <row r="36" spans="1:119">
      <c r="A36" s="13"/>
      <c r="B36" s="39">
        <v>359</v>
      </c>
      <c r="C36" s="21" t="s">
        <v>48</v>
      </c>
      <c r="D36" s="46">
        <v>48086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48086</v>
      </c>
      <c r="O36" s="47">
        <f t="shared" si="1"/>
        <v>3.8398147408767866</v>
      </c>
      <c r="P36" s="9"/>
    </row>
    <row r="37" spans="1:119" ht="15.75">
      <c r="A37" s="29" t="s">
        <v>3</v>
      </c>
      <c r="B37" s="30"/>
      <c r="C37" s="31"/>
      <c r="D37" s="32">
        <f t="shared" ref="D37:M37" si="10">SUM(D38:D42)</f>
        <v>44803</v>
      </c>
      <c r="E37" s="32">
        <f t="shared" si="10"/>
        <v>17</v>
      </c>
      <c r="F37" s="32">
        <f t="shared" si="10"/>
        <v>0</v>
      </c>
      <c r="G37" s="32">
        <f t="shared" si="10"/>
        <v>1500635</v>
      </c>
      <c r="H37" s="32">
        <f t="shared" si="10"/>
        <v>0</v>
      </c>
      <c r="I37" s="32">
        <f t="shared" si="10"/>
        <v>659</v>
      </c>
      <c r="J37" s="32">
        <f t="shared" si="10"/>
        <v>0</v>
      </c>
      <c r="K37" s="32">
        <f t="shared" si="10"/>
        <v>4842752</v>
      </c>
      <c r="L37" s="32">
        <f t="shared" si="10"/>
        <v>0</v>
      </c>
      <c r="M37" s="32">
        <f t="shared" si="10"/>
        <v>0</v>
      </c>
      <c r="N37" s="32">
        <f t="shared" si="9"/>
        <v>6388866</v>
      </c>
      <c r="O37" s="45">
        <f t="shared" si="1"/>
        <v>510.1705661582688</v>
      </c>
      <c r="P37" s="10"/>
    </row>
    <row r="38" spans="1:119">
      <c r="A38" s="12"/>
      <c r="B38" s="25">
        <v>361.1</v>
      </c>
      <c r="C38" s="20" t="s">
        <v>49</v>
      </c>
      <c r="D38" s="46">
        <v>16070</v>
      </c>
      <c r="E38" s="46">
        <v>17</v>
      </c>
      <c r="F38" s="46">
        <v>0</v>
      </c>
      <c r="G38" s="46">
        <v>635</v>
      </c>
      <c r="H38" s="46">
        <v>0</v>
      </c>
      <c r="I38" s="46">
        <v>659</v>
      </c>
      <c r="J38" s="46">
        <v>0</v>
      </c>
      <c r="K38" s="46">
        <v>621645</v>
      </c>
      <c r="L38" s="46">
        <v>0</v>
      </c>
      <c r="M38" s="46">
        <v>0</v>
      </c>
      <c r="N38" s="46">
        <f t="shared" si="9"/>
        <v>639026</v>
      </c>
      <c r="O38" s="47">
        <f t="shared" si="1"/>
        <v>51.028188133833744</v>
      </c>
      <c r="P38" s="9"/>
    </row>
    <row r="39" spans="1:119">
      <c r="A39" s="12"/>
      <c r="B39" s="25">
        <v>361.3</v>
      </c>
      <c r="C39" s="20" t="s">
        <v>83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2254380</v>
      </c>
      <c r="L39" s="46">
        <v>0</v>
      </c>
      <c r="M39" s="46">
        <v>0</v>
      </c>
      <c r="N39" s="46">
        <f t="shared" si="9"/>
        <v>2254380</v>
      </c>
      <c r="O39" s="47">
        <f t="shared" si="1"/>
        <v>180.01916473688414</v>
      </c>
      <c r="P39" s="9"/>
    </row>
    <row r="40" spans="1:119">
      <c r="A40" s="12"/>
      <c r="B40" s="25">
        <v>366</v>
      </c>
      <c r="C40" s="20" t="s">
        <v>50</v>
      </c>
      <c r="D40" s="46">
        <v>0</v>
      </c>
      <c r="E40" s="46">
        <v>0</v>
      </c>
      <c r="F40" s="46">
        <v>0</v>
      </c>
      <c r="G40" s="46">
        <v>1500000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1500000</v>
      </c>
      <c r="O40" s="47">
        <f t="shared" si="1"/>
        <v>119.77960552583247</v>
      </c>
      <c r="P40" s="9"/>
    </row>
    <row r="41" spans="1:119">
      <c r="A41" s="12"/>
      <c r="B41" s="25">
        <v>368</v>
      </c>
      <c r="C41" s="20" t="s">
        <v>76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1966302</v>
      </c>
      <c r="L41" s="46">
        <v>0</v>
      </c>
      <c r="M41" s="46">
        <v>0</v>
      </c>
      <c r="N41" s="46">
        <f t="shared" si="9"/>
        <v>1966302</v>
      </c>
      <c r="O41" s="47">
        <f t="shared" si="1"/>
        <v>157.01525193643695</v>
      </c>
      <c r="P41" s="9"/>
    </row>
    <row r="42" spans="1:119">
      <c r="A42" s="12"/>
      <c r="B42" s="25">
        <v>369.9</v>
      </c>
      <c r="C42" s="20" t="s">
        <v>51</v>
      </c>
      <c r="D42" s="46">
        <v>28733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425</v>
      </c>
      <c r="L42" s="46">
        <v>0</v>
      </c>
      <c r="M42" s="46">
        <v>0</v>
      </c>
      <c r="N42" s="46">
        <f t="shared" si="9"/>
        <v>29158</v>
      </c>
      <c r="O42" s="47">
        <f t="shared" si="1"/>
        <v>2.328355825281482</v>
      </c>
      <c r="P42" s="9"/>
    </row>
    <row r="43" spans="1:119" ht="15.75">
      <c r="A43" s="29" t="s">
        <v>39</v>
      </c>
      <c r="B43" s="30"/>
      <c r="C43" s="31"/>
      <c r="D43" s="32">
        <f t="shared" ref="D43:M43" si="11">SUM(D44:D46)</f>
        <v>63311</v>
      </c>
      <c r="E43" s="32">
        <f t="shared" si="11"/>
        <v>0</v>
      </c>
      <c r="F43" s="32">
        <f t="shared" si="11"/>
        <v>0</v>
      </c>
      <c r="G43" s="32">
        <f t="shared" si="11"/>
        <v>5575075</v>
      </c>
      <c r="H43" s="32">
        <f t="shared" si="11"/>
        <v>0</v>
      </c>
      <c r="I43" s="32">
        <f t="shared" si="11"/>
        <v>28134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5666520</v>
      </c>
      <c r="O43" s="45">
        <f t="shared" si="1"/>
        <v>452.48902020282679</v>
      </c>
      <c r="P43" s="9"/>
    </row>
    <row r="44" spans="1:119">
      <c r="A44" s="12"/>
      <c r="B44" s="25">
        <v>381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28134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28134</v>
      </c>
      <c r="O44" s="47">
        <f t="shared" si="1"/>
        <v>2.2465862812425139</v>
      </c>
      <c r="P44" s="9"/>
    </row>
    <row r="45" spans="1:119">
      <c r="A45" s="12"/>
      <c r="B45" s="25">
        <v>384</v>
      </c>
      <c r="C45" s="20" t="s">
        <v>105</v>
      </c>
      <c r="D45" s="46">
        <v>0</v>
      </c>
      <c r="E45" s="46">
        <v>0</v>
      </c>
      <c r="F45" s="46">
        <v>0</v>
      </c>
      <c r="G45" s="46">
        <v>5575075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5575075</v>
      </c>
      <c r="O45" s="47">
        <f t="shared" si="1"/>
        <v>445.1868561846203</v>
      </c>
      <c r="P45" s="9"/>
    </row>
    <row r="46" spans="1:119" ht="15.75" thickBot="1">
      <c r="A46" s="12"/>
      <c r="B46" s="25">
        <v>388.1</v>
      </c>
      <c r="C46" s="20" t="s">
        <v>53</v>
      </c>
      <c r="D46" s="46">
        <v>63311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63311</v>
      </c>
      <c r="O46" s="47">
        <f t="shared" si="1"/>
        <v>5.0555777369639863</v>
      </c>
      <c r="P46" s="9"/>
    </row>
    <row r="47" spans="1:119" ht="16.5" thickBot="1">
      <c r="A47" s="14" t="s">
        <v>45</v>
      </c>
      <c r="B47" s="23"/>
      <c r="C47" s="22"/>
      <c r="D47" s="15">
        <f t="shared" ref="D47:M47" si="12">SUM(D5,D15,D18,D27,D34,D37,D43)</f>
        <v>28914709</v>
      </c>
      <c r="E47" s="15">
        <f t="shared" si="12"/>
        <v>1009998</v>
      </c>
      <c r="F47" s="15">
        <f t="shared" si="12"/>
        <v>0</v>
      </c>
      <c r="G47" s="15">
        <f t="shared" si="12"/>
        <v>7075710</v>
      </c>
      <c r="H47" s="15">
        <f t="shared" si="12"/>
        <v>0</v>
      </c>
      <c r="I47" s="15">
        <f t="shared" si="12"/>
        <v>1579387</v>
      </c>
      <c r="J47" s="15">
        <f t="shared" si="12"/>
        <v>0</v>
      </c>
      <c r="K47" s="15">
        <f t="shared" si="12"/>
        <v>4842752</v>
      </c>
      <c r="L47" s="15">
        <f t="shared" si="12"/>
        <v>0</v>
      </c>
      <c r="M47" s="15">
        <f t="shared" si="12"/>
        <v>0</v>
      </c>
      <c r="N47" s="15">
        <f t="shared" si="9"/>
        <v>43422556</v>
      </c>
      <c r="O47" s="38">
        <f t="shared" si="1"/>
        <v>3467.4244190689133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106</v>
      </c>
      <c r="M49" s="48"/>
      <c r="N49" s="48"/>
      <c r="O49" s="43">
        <v>12523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72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54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55</v>
      </c>
      <c r="F4" s="34" t="s">
        <v>56</v>
      </c>
      <c r="G4" s="34" t="s">
        <v>57</v>
      </c>
      <c r="H4" s="34" t="s">
        <v>5</v>
      </c>
      <c r="I4" s="34" t="s">
        <v>6</v>
      </c>
      <c r="J4" s="35" t="s">
        <v>58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20267464</v>
      </c>
      <c r="E5" s="27">
        <f t="shared" si="0"/>
        <v>201475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20468939</v>
      </c>
      <c r="O5" s="33">
        <f t="shared" ref="O5:O46" si="1">(N5/O$48)</f>
        <v>1650.4546847282697</v>
      </c>
      <c r="P5" s="6"/>
    </row>
    <row r="6" spans="1:133">
      <c r="A6" s="12"/>
      <c r="B6" s="25">
        <v>311</v>
      </c>
      <c r="C6" s="20" t="s">
        <v>2</v>
      </c>
      <c r="D6" s="46">
        <v>16985109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16985109</v>
      </c>
      <c r="O6" s="47">
        <f t="shared" si="1"/>
        <v>1369.5459603289792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201475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201475</v>
      </c>
      <c r="O7" s="47">
        <f t="shared" si="1"/>
        <v>16.245363651024029</v>
      </c>
      <c r="P7" s="9"/>
    </row>
    <row r="8" spans="1:133">
      <c r="A8" s="12"/>
      <c r="B8" s="25">
        <v>312.51</v>
      </c>
      <c r="C8" s="20" t="s">
        <v>65</v>
      </c>
      <c r="D8" s="46">
        <v>313918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313918</v>
      </c>
      <c r="O8" s="47">
        <f t="shared" si="1"/>
        <v>25.311885179809707</v>
      </c>
      <c r="P8" s="9"/>
    </row>
    <row r="9" spans="1:133">
      <c r="A9" s="12"/>
      <c r="B9" s="25">
        <v>312.52</v>
      </c>
      <c r="C9" s="20" t="s">
        <v>62</v>
      </c>
      <c r="D9" s="46">
        <v>115646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115646</v>
      </c>
      <c r="O9" s="47">
        <f t="shared" si="1"/>
        <v>9.3247863247863254</v>
      </c>
      <c r="P9" s="9"/>
    </row>
    <row r="10" spans="1:133">
      <c r="A10" s="12"/>
      <c r="B10" s="25">
        <v>314.10000000000002</v>
      </c>
      <c r="C10" s="20" t="s">
        <v>11</v>
      </c>
      <c r="D10" s="46">
        <v>1290428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1290428</v>
      </c>
      <c r="O10" s="47">
        <f t="shared" si="1"/>
        <v>104.04999193678439</v>
      </c>
      <c r="P10" s="9"/>
    </row>
    <row r="11" spans="1:133">
      <c r="A11" s="12"/>
      <c r="B11" s="25">
        <v>314.3</v>
      </c>
      <c r="C11" s="20" t="s">
        <v>12</v>
      </c>
      <c r="D11" s="46">
        <v>320434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320434</v>
      </c>
      <c r="O11" s="47">
        <f t="shared" si="1"/>
        <v>25.837284308982422</v>
      </c>
      <c r="P11" s="9"/>
    </row>
    <row r="12" spans="1:133">
      <c r="A12" s="12"/>
      <c r="B12" s="25">
        <v>314.39999999999998</v>
      </c>
      <c r="C12" s="20" t="s">
        <v>13</v>
      </c>
      <c r="D12" s="46">
        <v>116789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116789</v>
      </c>
      <c r="O12" s="47">
        <f t="shared" si="1"/>
        <v>9.4169488792130309</v>
      </c>
      <c r="P12" s="9"/>
    </row>
    <row r="13" spans="1:133">
      <c r="A13" s="12"/>
      <c r="B13" s="25">
        <v>315</v>
      </c>
      <c r="C13" s="20" t="s">
        <v>14</v>
      </c>
      <c r="D13" s="46">
        <v>981847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981847</v>
      </c>
      <c r="O13" s="47">
        <f t="shared" si="1"/>
        <v>79.168440574100956</v>
      </c>
      <c r="P13" s="9"/>
    </row>
    <row r="14" spans="1:133">
      <c r="A14" s="12"/>
      <c r="B14" s="25">
        <v>316</v>
      </c>
      <c r="C14" s="20" t="s">
        <v>15</v>
      </c>
      <c r="D14" s="46">
        <v>143293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143293</v>
      </c>
      <c r="O14" s="47">
        <f t="shared" si="1"/>
        <v>11.554023544589583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SUM(D16:D17)</f>
        <v>3086459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6" si="4">SUM(D15:M15)</f>
        <v>3086459</v>
      </c>
      <c r="O15" s="45">
        <f t="shared" si="1"/>
        <v>248.86784389614579</v>
      </c>
      <c r="P15" s="10"/>
    </row>
    <row r="16" spans="1:133">
      <c r="A16" s="12"/>
      <c r="B16" s="25">
        <v>322</v>
      </c>
      <c r="C16" s="20" t="s">
        <v>0</v>
      </c>
      <c r="D16" s="46">
        <v>2240207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2240207</v>
      </c>
      <c r="O16" s="47">
        <f t="shared" si="1"/>
        <v>180.63272052894695</v>
      </c>
      <c r="P16" s="9"/>
    </row>
    <row r="17" spans="1:16">
      <c r="A17" s="12"/>
      <c r="B17" s="25">
        <v>323.10000000000002</v>
      </c>
      <c r="C17" s="20" t="s">
        <v>17</v>
      </c>
      <c r="D17" s="46">
        <v>846252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846252</v>
      </c>
      <c r="O17" s="47">
        <f t="shared" si="1"/>
        <v>68.235123367198838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SUM(D19:D25)</f>
        <v>1097719</v>
      </c>
      <c r="E18" s="32">
        <f t="shared" si="5"/>
        <v>783886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1881605</v>
      </c>
      <c r="O18" s="45">
        <f t="shared" si="1"/>
        <v>151.71786808579262</v>
      </c>
      <c r="P18" s="10"/>
    </row>
    <row r="19" spans="1:16">
      <c r="A19" s="12"/>
      <c r="B19" s="25">
        <v>331.2</v>
      </c>
      <c r="C19" s="20" t="s">
        <v>74</v>
      </c>
      <c r="D19" s="46">
        <v>6629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6629</v>
      </c>
      <c r="O19" s="47">
        <f t="shared" si="1"/>
        <v>0.53451056281244957</v>
      </c>
      <c r="P19" s="9"/>
    </row>
    <row r="20" spans="1:16">
      <c r="A20" s="12"/>
      <c r="B20" s="25">
        <v>335.12</v>
      </c>
      <c r="C20" s="20" t="s">
        <v>24</v>
      </c>
      <c r="D20" s="46">
        <v>220564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220564</v>
      </c>
      <c r="O20" s="47">
        <f t="shared" si="1"/>
        <v>17.784550878890503</v>
      </c>
      <c r="P20" s="9"/>
    </row>
    <row r="21" spans="1:16">
      <c r="A21" s="12"/>
      <c r="B21" s="25">
        <v>335.15</v>
      </c>
      <c r="C21" s="20" t="s">
        <v>25</v>
      </c>
      <c r="D21" s="46">
        <v>13868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13868</v>
      </c>
      <c r="O21" s="47">
        <f t="shared" si="1"/>
        <v>1.1182067408482503</v>
      </c>
      <c r="P21" s="9"/>
    </row>
    <row r="22" spans="1:16">
      <c r="A22" s="12"/>
      <c r="B22" s="25">
        <v>335.18</v>
      </c>
      <c r="C22" s="20" t="s">
        <v>26</v>
      </c>
      <c r="D22" s="46">
        <v>802126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802126</v>
      </c>
      <c r="O22" s="47">
        <f t="shared" si="1"/>
        <v>64.677148846960165</v>
      </c>
      <c r="P22" s="9"/>
    </row>
    <row r="23" spans="1:16">
      <c r="A23" s="12"/>
      <c r="B23" s="25">
        <v>335.21</v>
      </c>
      <c r="C23" s="20" t="s">
        <v>27</v>
      </c>
      <c r="D23" s="46">
        <v>15520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15520</v>
      </c>
      <c r="O23" s="47">
        <f t="shared" si="1"/>
        <v>1.2514110627318173</v>
      </c>
      <c r="P23" s="9"/>
    </row>
    <row r="24" spans="1:16">
      <c r="A24" s="12"/>
      <c r="B24" s="25">
        <v>337.4</v>
      </c>
      <c r="C24" s="20" t="s">
        <v>29</v>
      </c>
      <c r="D24" s="46">
        <v>0</v>
      </c>
      <c r="E24" s="46">
        <v>418886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418886</v>
      </c>
      <c r="O24" s="47">
        <f t="shared" si="1"/>
        <v>33.775681341719078</v>
      </c>
      <c r="P24" s="9"/>
    </row>
    <row r="25" spans="1:16">
      <c r="A25" s="12"/>
      <c r="B25" s="25">
        <v>338</v>
      </c>
      <c r="C25" s="20" t="s">
        <v>32</v>
      </c>
      <c r="D25" s="46">
        <v>39012</v>
      </c>
      <c r="E25" s="46">
        <v>365000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404012</v>
      </c>
      <c r="O25" s="47">
        <f t="shared" si="1"/>
        <v>32.576358651830347</v>
      </c>
      <c r="P25" s="9"/>
    </row>
    <row r="26" spans="1:16" ht="15.75">
      <c r="A26" s="29" t="s">
        <v>37</v>
      </c>
      <c r="B26" s="30"/>
      <c r="C26" s="31"/>
      <c r="D26" s="32">
        <f t="shared" ref="D26:M26" si="6">SUM(D27:D33)</f>
        <v>2829989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1523801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4353790</v>
      </c>
      <c r="O26" s="45">
        <f t="shared" si="1"/>
        <v>351.05547492339946</v>
      </c>
      <c r="P26" s="10"/>
    </row>
    <row r="27" spans="1:16">
      <c r="A27" s="12"/>
      <c r="B27" s="25">
        <v>342.1</v>
      </c>
      <c r="C27" s="20" t="s">
        <v>40</v>
      </c>
      <c r="D27" s="46">
        <v>375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7">SUM(D27:M27)</f>
        <v>375</v>
      </c>
      <c r="O27" s="47">
        <f t="shared" si="1"/>
        <v>3.023705853894533E-2</v>
      </c>
      <c r="P27" s="9"/>
    </row>
    <row r="28" spans="1:16">
      <c r="A28" s="12"/>
      <c r="B28" s="25">
        <v>342.5</v>
      </c>
      <c r="C28" s="20" t="s">
        <v>75</v>
      </c>
      <c r="D28" s="46">
        <v>13560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13560</v>
      </c>
      <c r="O28" s="47">
        <f t="shared" si="1"/>
        <v>1.0933720367682631</v>
      </c>
      <c r="P28" s="9"/>
    </row>
    <row r="29" spans="1:16">
      <c r="A29" s="12"/>
      <c r="B29" s="25">
        <v>342.6</v>
      </c>
      <c r="C29" s="20" t="s">
        <v>41</v>
      </c>
      <c r="D29" s="46">
        <v>131984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131984</v>
      </c>
      <c r="O29" s="47">
        <f t="shared" si="1"/>
        <v>10.642154491211095</v>
      </c>
      <c r="P29" s="9"/>
    </row>
    <row r="30" spans="1:16">
      <c r="A30" s="12"/>
      <c r="B30" s="25">
        <v>343.4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588449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588449</v>
      </c>
      <c r="O30" s="47">
        <f t="shared" si="1"/>
        <v>47.447911627156913</v>
      </c>
      <c r="P30" s="9"/>
    </row>
    <row r="31" spans="1:16">
      <c r="A31" s="12"/>
      <c r="B31" s="25">
        <v>343.9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935352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935352</v>
      </c>
      <c r="O31" s="47">
        <f t="shared" si="1"/>
        <v>75.419448476052253</v>
      </c>
      <c r="P31" s="9"/>
    </row>
    <row r="32" spans="1:16">
      <c r="A32" s="12"/>
      <c r="B32" s="25">
        <v>347.2</v>
      </c>
      <c r="C32" s="20" t="s">
        <v>44</v>
      </c>
      <c r="D32" s="46">
        <v>2614034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2614034</v>
      </c>
      <c r="O32" s="47">
        <f t="shared" si="1"/>
        <v>210.77519754878244</v>
      </c>
      <c r="P32" s="9"/>
    </row>
    <row r="33" spans="1:119">
      <c r="A33" s="12"/>
      <c r="B33" s="25">
        <v>349</v>
      </c>
      <c r="C33" s="20" t="s">
        <v>81</v>
      </c>
      <c r="D33" s="46">
        <v>70036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70036</v>
      </c>
      <c r="O33" s="47">
        <f t="shared" si="1"/>
        <v>5.6471536848895338</v>
      </c>
      <c r="P33" s="9"/>
    </row>
    <row r="34" spans="1:119" ht="15.75">
      <c r="A34" s="29" t="s">
        <v>38</v>
      </c>
      <c r="B34" s="30"/>
      <c r="C34" s="31"/>
      <c r="D34" s="32">
        <f t="shared" ref="D34:M34" si="8">SUM(D35:D36)</f>
        <v>105460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ref="N34:N46" si="9">SUM(D34:M34)</f>
        <v>105460</v>
      </c>
      <c r="O34" s="45">
        <f t="shared" si="1"/>
        <v>8.5034671827124662</v>
      </c>
      <c r="P34" s="10"/>
    </row>
    <row r="35" spans="1:119">
      <c r="A35" s="13"/>
      <c r="B35" s="39">
        <v>354</v>
      </c>
      <c r="C35" s="21" t="s">
        <v>82</v>
      </c>
      <c r="D35" s="46">
        <v>71130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71130</v>
      </c>
      <c r="O35" s="47">
        <f t="shared" si="1"/>
        <v>5.7353652636671502</v>
      </c>
      <c r="P35" s="9"/>
    </row>
    <row r="36" spans="1:119">
      <c r="A36" s="13"/>
      <c r="B36" s="39">
        <v>359</v>
      </c>
      <c r="C36" s="21" t="s">
        <v>48</v>
      </c>
      <c r="D36" s="46">
        <v>34330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34330</v>
      </c>
      <c r="O36" s="47">
        <f t="shared" si="1"/>
        <v>2.7681019190453151</v>
      </c>
      <c r="P36" s="9"/>
    </row>
    <row r="37" spans="1:119" ht="15.75">
      <c r="A37" s="29" t="s">
        <v>3</v>
      </c>
      <c r="B37" s="30"/>
      <c r="C37" s="31"/>
      <c r="D37" s="32">
        <f t="shared" ref="D37:M37" si="10">SUM(D38:D41)</f>
        <v>131573</v>
      </c>
      <c r="E37" s="32">
        <f t="shared" si="10"/>
        <v>22</v>
      </c>
      <c r="F37" s="32">
        <f t="shared" si="10"/>
        <v>0</v>
      </c>
      <c r="G37" s="32">
        <f t="shared" si="10"/>
        <v>9925</v>
      </c>
      <c r="H37" s="32">
        <f t="shared" si="10"/>
        <v>0</v>
      </c>
      <c r="I37" s="32">
        <f t="shared" si="10"/>
        <v>587</v>
      </c>
      <c r="J37" s="32">
        <f t="shared" si="10"/>
        <v>0</v>
      </c>
      <c r="K37" s="32">
        <f t="shared" si="10"/>
        <v>4799028</v>
      </c>
      <c r="L37" s="32">
        <f t="shared" si="10"/>
        <v>0</v>
      </c>
      <c r="M37" s="32">
        <f t="shared" si="10"/>
        <v>0</v>
      </c>
      <c r="N37" s="32">
        <f t="shared" si="9"/>
        <v>4941135</v>
      </c>
      <c r="O37" s="45">
        <f t="shared" si="1"/>
        <v>398.41436865021768</v>
      </c>
      <c r="P37" s="10"/>
    </row>
    <row r="38" spans="1:119">
      <c r="A38" s="12"/>
      <c r="B38" s="25">
        <v>361.1</v>
      </c>
      <c r="C38" s="20" t="s">
        <v>49</v>
      </c>
      <c r="D38" s="46">
        <v>28038</v>
      </c>
      <c r="E38" s="46">
        <v>22</v>
      </c>
      <c r="F38" s="46">
        <v>0</v>
      </c>
      <c r="G38" s="46">
        <v>9925</v>
      </c>
      <c r="H38" s="46">
        <v>0</v>
      </c>
      <c r="I38" s="46">
        <v>587</v>
      </c>
      <c r="J38" s="46">
        <v>0</v>
      </c>
      <c r="K38" s="46">
        <v>422885</v>
      </c>
      <c r="L38" s="46">
        <v>0</v>
      </c>
      <c r="M38" s="46">
        <v>0</v>
      </c>
      <c r="N38" s="46">
        <f t="shared" si="9"/>
        <v>461457</v>
      </c>
      <c r="O38" s="47">
        <f t="shared" si="1"/>
        <v>37.208272859216258</v>
      </c>
      <c r="P38" s="9"/>
    </row>
    <row r="39" spans="1:119">
      <c r="A39" s="12"/>
      <c r="B39" s="25">
        <v>361.3</v>
      </c>
      <c r="C39" s="20" t="s">
        <v>83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2428918</v>
      </c>
      <c r="L39" s="46">
        <v>0</v>
      </c>
      <c r="M39" s="46">
        <v>0</v>
      </c>
      <c r="N39" s="46">
        <f t="shared" si="9"/>
        <v>2428918</v>
      </c>
      <c r="O39" s="47">
        <f t="shared" si="1"/>
        <v>195.84889533946136</v>
      </c>
      <c r="P39" s="9"/>
    </row>
    <row r="40" spans="1:119">
      <c r="A40" s="12"/>
      <c r="B40" s="25">
        <v>368</v>
      </c>
      <c r="C40" s="20" t="s">
        <v>76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1947225</v>
      </c>
      <c r="L40" s="46">
        <v>0</v>
      </c>
      <c r="M40" s="46">
        <v>0</v>
      </c>
      <c r="N40" s="46">
        <f t="shared" si="9"/>
        <v>1947225</v>
      </c>
      <c r="O40" s="47">
        <f t="shared" si="1"/>
        <v>157.00895016932753</v>
      </c>
      <c r="P40" s="9"/>
    </row>
    <row r="41" spans="1:119">
      <c r="A41" s="12"/>
      <c r="B41" s="25">
        <v>369.9</v>
      </c>
      <c r="C41" s="20" t="s">
        <v>51</v>
      </c>
      <c r="D41" s="46">
        <v>103535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103535</v>
      </c>
      <c r="O41" s="47">
        <f t="shared" si="1"/>
        <v>8.3482502822125468</v>
      </c>
      <c r="P41" s="9"/>
    </row>
    <row r="42" spans="1:119" ht="15.75">
      <c r="A42" s="29" t="s">
        <v>39</v>
      </c>
      <c r="B42" s="30"/>
      <c r="C42" s="31"/>
      <c r="D42" s="32">
        <f t="shared" ref="D42:M42" si="11">SUM(D43:D45)</f>
        <v>20300</v>
      </c>
      <c r="E42" s="32">
        <f t="shared" si="11"/>
        <v>0</v>
      </c>
      <c r="F42" s="32">
        <f t="shared" si="11"/>
        <v>0</v>
      </c>
      <c r="G42" s="32">
        <f t="shared" si="11"/>
        <v>6420222</v>
      </c>
      <c r="H42" s="32">
        <f t="shared" si="11"/>
        <v>0</v>
      </c>
      <c r="I42" s="32">
        <f t="shared" si="11"/>
        <v>28134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6468656</v>
      </c>
      <c r="O42" s="45">
        <f t="shared" si="1"/>
        <v>521.58168037413316</v>
      </c>
      <c r="P42" s="9"/>
    </row>
    <row r="43" spans="1:119">
      <c r="A43" s="12"/>
      <c r="B43" s="25">
        <v>381</v>
      </c>
      <c r="C43" s="20" t="s">
        <v>52</v>
      </c>
      <c r="D43" s="46">
        <v>0</v>
      </c>
      <c r="E43" s="46">
        <v>0</v>
      </c>
      <c r="F43" s="46">
        <v>0</v>
      </c>
      <c r="G43" s="46">
        <v>5816222</v>
      </c>
      <c r="H43" s="46">
        <v>0</v>
      </c>
      <c r="I43" s="46">
        <v>28134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5844356</v>
      </c>
      <c r="O43" s="47">
        <f t="shared" si="1"/>
        <v>471.24302531849702</v>
      </c>
      <c r="P43" s="9"/>
    </row>
    <row r="44" spans="1:119">
      <c r="A44" s="12"/>
      <c r="B44" s="25">
        <v>383</v>
      </c>
      <c r="C44" s="20" t="s">
        <v>68</v>
      </c>
      <c r="D44" s="46">
        <v>0</v>
      </c>
      <c r="E44" s="46">
        <v>0</v>
      </c>
      <c r="F44" s="46">
        <v>0</v>
      </c>
      <c r="G44" s="46">
        <v>604000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604000</v>
      </c>
      <c r="O44" s="47">
        <f t="shared" si="1"/>
        <v>48.701822286727946</v>
      </c>
      <c r="P44" s="9"/>
    </row>
    <row r="45" spans="1:119" ht="15.75" thickBot="1">
      <c r="A45" s="12"/>
      <c r="B45" s="25">
        <v>388.1</v>
      </c>
      <c r="C45" s="20" t="s">
        <v>53</v>
      </c>
      <c r="D45" s="46">
        <v>20300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20300</v>
      </c>
      <c r="O45" s="47">
        <f t="shared" si="1"/>
        <v>1.6368327689082407</v>
      </c>
      <c r="P45" s="9"/>
    </row>
    <row r="46" spans="1:119" ht="16.5" thickBot="1">
      <c r="A46" s="14" t="s">
        <v>45</v>
      </c>
      <c r="B46" s="23"/>
      <c r="C46" s="22"/>
      <c r="D46" s="15">
        <f t="shared" ref="D46:M46" si="12">SUM(D5,D15,D18,D26,D34,D37,D42)</f>
        <v>27538964</v>
      </c>
      <c r="E46" s="15">
        <f t="shared" si="12"/>
        <v>985383</v>
      </c>
      <c r="F46" s="15">
        <f t="shared" si="12"/>
        <v>0</v>
      </c>
      <c r="G46" s="15">
        <f t="shared" si="12"/>
        <v>6430147</v>
      </c>
      <c r="H46" s="15">
        <f t="shared" si="12"/>
        <v>0</v>
      </c>
      <c r="I46" s="15">
        <f t="shared" si="12"/>
        <v>1552522</v>
      </c>
      <c r="J46" s="15">
        <f t="shared" si="12"/>
        <v>0</v>
      </c>
      <c r="K46" s="15">
        <f t="shared" si="12"/>
        <v>4799028</v>
      </c>
      <c r="L46" s="15">
        <f t="shared" si="12"/>
        <v>0</v>
      </c>
      <c r="M46" s="15">
        <f t="shared" si="12"/>
        <v>0</v>
      </c>
      <c r="N46" s="15">
        <f t="shared" si="9"/>
        <v>41306044</v>
      </c>
      <c r="O46" s="38">
        <f t="shared" si="1"/>
        <v>3330.5953878406708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84</v>
      </c>
      <c r="M48" s="48"/>
      <c r="N48" s="48"/>
      <c r="O48" s="43">
        <v>12402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72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54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55</v>
      </c>
      <c r="F4" s="34" t="s">
        <v>56</v>
      </c>
      <c r="G4" s="34" t="s">
        <v>57</v>
      </c>
      <c r="H4" s="34" t="s">
        <v>5</v>
      </c>
      <c r="I4" s="34" t="s">
        <v>6</v>
      </c>
      <c r="J4" s="35" t="s">
        <v>58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19880107</v>
      </c>
      <c r="E5" s="27">
        <f t="shared" si="0"/>
        <v>216741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20096848</v>
      </c>
      <c r="O5" s="33">
        <f t="shared" ref="O5:O48" si="1">(N5/O$50)</f>
        <v>1625.5640216775864</v>
      </c>
      <c r="P5" s="6"/>
    </row>
    <row r="6" spans="1:133">
      <c r="A6" s="12"/>
      <c r="B6" s="25">
        <v>311</v>
      </c>
      <c r="C6" s="20" t="s">
        <v>2</v>
      </c>
      <c r="D6" s="46">
        <v>16646040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16646040</v>
      </c>
      <c r="O6" s="47">
        <f t="shared" si="1"/>
        <v>1346.4401844212571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216741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216741</v>
      </c>
      <c r="O7" s="47">
        <f t="shared" si="1"/>
        <v>17.531424411550596</v>
      </c>
      <c r="P7" s="9"/>
    </row>
    <row r="8" spans="1:133">
      <c r="A8" s="12"/>
      <c r="B8" s="25">
        <v>312.51</v>
      </c>
      <c r="C8" s="20" t="s">
        <v>65</v>
      </c>
      <c r="D8" s="46">
        <v>276304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276304</v>
      </c>
      <c r="O8" s="47">
        <f t="shared" si="1"/>
        <v>22.34926797702823</v>
      </c>
      <c r="P8" s="9"/>
    </row>
    <row r="9" spans="1:133">
      <c r="A9" s="12"/>
      <c r="B9" s="25">
        <v>312.52</v>
      </c>
      <c r="C9" s="20" t="s">
        <v>62</v>
      </c>
      <c r="D9" s="46">
        <v>98808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98808</v>
      </c>
      <c r="O9" s="47">
        <f t="shared" si="1"/>
        <v>7.9922348944430963</v>
      </c>
      <c r="P9" s="9"/>
    </row>
    <row r="10" spans="1:133">
      <c r="A10" s="12"/>
      <c r="B10" s="25">
        <v>314.10000000000002</v>
      </c>
      <c r="C10" s="20" t="s">
        <v>11</v>
      </c>
      <c r="D10" s="46">
        <v>1253484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1253484</v>
      </c>
      <c r="O10" s="47">
        <f t="shared" si="1"/>
        <v>101.38995389468576</v>
      </c>
      <c r="P10" s="9"/>
    </row>
    <row r="11" spans="1:133">
      <c r="A11" s="12"/>
      <c r="B11" s="25">
        <v>314.3</v>
      </c>
      <c r="C11" s="20" t="s">
        <v>12</v>
      </c>
      <c r="D11" s="46">
        <v>340278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340278</v>
      </c>
      <c r="O11" s="47">
        <f t="shared" si="1"/>
        <v>27.523901965542343</v>
      </c>
      <c r="P11" s="9"/>
    </row>
    <row r="12" spans="1:133">
      <c r="A12" s="12"/>
      <c r="B12" s="25">
        <v>314.39999999999998</v>
      </c>
      <c r="C12" s="20" t="s">
        <v>13</v>
      </c>
      <c r="D12" s="46">
        <v>111476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111476</v>
      </c>
      <c r="O12" s="47">
        <f t="shared" si="1"/>
        <v>9.0169052818895086</v>
      </c>
      <c r="P12" s="9"/>
    </row>
    <row r="13" spans="1:133">
      <c r="A13" s="12"/>
      <c r="B13" s="25">
        <v>315</v>
      </c>
      <c r="C13" s="20" t="s">
        <v>14</v>
      </c>
      <c r="D13" s="46">
        <v>1011971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1011971</v>
      </c>
      <c r="O13" s="47">
        <f t="shared" si="1"/>
        <v>81.854808703389139</v>
      </c>
      <c r="P13" s="9"/>
    </row>
    <row r="14" spans="1:133">
      <c r="A14" s="12"/>
      <c r="B14" s="25">
        <v>316</v>
      </c>
      <c r="C14" s="20" t="s">
        <v>15</v>
      </c>
      <c r="D14" s="46">
        <v>141746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141746</v>
      </c>
      <c r="O14" s="47">
        <f t="shared" si="1"/>
        <v>11.465340127800696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SUM(D16:D18)</f>
        <v>2947207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8" si="4">SUM(D15:M15)</f>
        <v>2947207</v>
      </c>
      <c r="O15" s="45">
        <f t="shared" si="1"/>
        <v>238.38930680255601</v>
      </c>
      <c r="P15" s="10"/>
    </row>
    <row r="16" spans="1:133">
      <c r="A16" s="12"/>
      <c r="B16" s="25">
        <v>322</v>
      </c>
      <c r="C16" s="20" t="s">
        <v>0</v>
      </c>
      <c r="D16" s="46">
        <v>1807074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1807074</v>
      </c>
      <c r="O16" s="47">
        <f t="shared" si="1"/>
        <v>146.16792040766805</v>
      </c>
      <c r="P16" s="9"/>
    </row>
    <row r="17" spans="1:16">
      <c r="A17" s="12"/>
      <c r="B17" s="25">
        <v>323.10000000000002</v>
      </c>
      <c r="C17" s="20" t="s">
        <v>17</v>
      </c>
      <c r="D17" s="46">
        <v>735519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735519</v>
      </c>
      <c r="O17" s="47">
        <f t="shared" si="1"/>
        <v>59.493569521960687</v>
      </c>
      <c r="P17" s="9"/>
    </row>
    <row r="18" spans="1:16">
      <c r="A18" s="12"/>
      <c r="B18" s="25">
        <v>329</v>
      </c>
      <c r="C18" s="20" t="s">
        <v>18</v>
      </c>
      <c r="D18" s="46">
        <v>404614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404614</v>
      </c>
      <c r="O18" s="47">
        <f t="shared" si="1"/>
        <v>32.727816872927285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SUM(D20:D27)</f>
        <v>1117351</v>
      </c>
      <c r="E19" s="32">
        <f t="shared" si="5"/>
        <v>730492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1847843</v>
      </c>
      <c r="O19" s="45">
        <f t="shared" si="1"/>
        <v>149.46558278734935</v>
      </c>
      <c r="P19" s="10"/>
    </row>
    <row r="20" spans="1:16">
      <c r="A20" s="12"/>
      <c r="B20" s="25">
        <v>331.1</v>
      </c>
      <c r="C20" s="20" t="s">
        <v>19</v>
      </c>
      <c r="D20" s="46">
        <v>46589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46589</v>
      </c>
      <c r="O20" s="47">
        <f t="shared" si="1"/>
        <v>3.7684219040685916</v>
      </c>
      <c r="P20" s="9"/>
    </row>
    <row r="21" spans="1:16">
      <c r="A21" s="12"/>
      <c r="B21" s="25">
        <v>331.2</v>
      </c>
      <c r="C21" s="20" t="s">
        <v>74</v>
      </c>
      <c r="D21" s="46">
        <v>31040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31040</v>
      </c>
      <c r="O21" s="47">
        <f t="shared" si="1"/>
        <v>2.5107174633988514</v>
      </c>
      <c r="P21" s="9"/>
    </row>
    <row r="22" spans="1:16">
      <c r="A22" s="12"/>
      <c r="B22" s="25">
        <v>335.12</v>
      </c>
      <c r="C22" s="20" t="s">
        <v>24</v>
      </c>
      <c r="D22" s="46">
        <v>205876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205876</v>
      </c>
      <c r="O22" s="47">
        <f t="shared" si="1"/>
        <v>16.652592412844779</v>
      </c>
      <c r="P22" s="9"/>
    </row>
    <row r="23" spans="1:16">
      <c r="A23" s="12"/>
      <c r="B23" s="25">
        <v>335.15</v>
      </c>
      <c r="C23" s="20" t="s">
        <v>25</v>
      </c>
      <c r="D23" s="46">
        <v>9042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9042</v>
      </c>
      <c r="O23" s="47">
        <f t="shared" si="1"/>
        <v>0.73137587964086381</v>
      </c>
      <c r="P23" s="9"/>
    </row>
    <row r="24" spans="1:16">
      <c r="A24" s="12"/>
      <c r="B24" s="25">
        <v>335.18</v>
      </c>
      <c r="C24" s="20" t="s">
        <v>26</v>
      </c>
      <c r="D24" s="46">
        <v>768543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768543</v>
      </c>
      <c r="O24" s="47">
        <f t="shared" si="1"/>
        <v>62.164765833535547</v>
      </c>
      <c r="P24" s="9"/>
    </row>
    <row r="25" spans="1:16">
      <c r="A25" s="12"/>
      <c r="B25" s="25">
        <v>335.21</v>
      </c>
      <c r="C25" s="20" t="s">
        <v>27</v>
      </c>
      <c r="D25" s="46">
        <v>18300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18300</v>
      </c>
      <c r="O25" s="47">
        <f t="shared" si="1"/>
        <v>1.4802232467847609</v>
      </c>
      <c r="P25" s="9"/>
    </row>
    <row r="26" spans="1:16">
      <c r="A26" s="12"/>
      <c r="B26" s="25">
        <v>337.4</v>
      </c>
      <c r="C26" s="20" t="s">
        <v>29</v>
      </c>
      <c r="D26" s="46">
        <v>0</v>
      </c>
      <c r="E26" s="46">
        <v>365492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365492</v>
      </c>
      <c r="O26" s="47">
        <f t="shared" si="1"/>
        <v>29.563374585456604</v>
      </c>
      <c r="P26" s="9"/>
    </row>
    <row r="27" spans="1:16">
      <c r="A27" s="12"/>
      <c r="B27" s="25">
        <v>338</v>
      </c>
      <c r="C27" s="20" t="s">
        <v>32</v>
      </c>
      <c r="D27" s="46">
        <v>37961</v>
      </c>
      <c r="E27" s="46">
        <v>365000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402961</v>
      </c>
      <c r="O27" s="47">
        <f t="shared" si="1"/>
        <v>32.594111461619349</v>
      </c>
      <c r="P27" s="9"/>
    </row>
    <row r="28" spans="1:16" ht="15.75">
      <c r="A28" s="29" t="s">
        <v>37</v>
      </c>
      <c r="B28" s="30"/>
      <c r="C28" s="31"/>
      <c r="D28" s="32">
        <f t="shared" ref="D28:M28" si="6">SUM(D29:D34)</f>
        <v>2480735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1577296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4058031</v>
      </c>
      <c r="O28" s="45">
        <f t="shared" si="1"/>
        <v>328.23999029361806</v>
      </c>
      <c r="P28" s="10"/>
    </row>
    <row r="29" spans="1:16">
      <c r="A29" s="12"/>
      <c r="B29" s="25">
        <v>342.1</v>
      </c>
      <c r="C29" s="20" t="s">
        <v>40</v>
      </c>
      <c r="D29" s="46">
        <v>1763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7">SUM(D29:M29)</f>
        <v>1763</v>
      </c>
      <c r="O29" s="47">
        <f t="shared" si="1"/>
        <v>0.14260292809188707</v>
      </c>
      <c r="P29" s="9"/>
    </row>
    <row r="30" spans="1:16">
      <c r="A30" s="12"/>
      <c r="B30" s="25">
        <v>342.5</v>
      </c>
      <c r="C30" s="20" t="s">
        <v>75</v>
      </c>
      <c r="D30" s="46">
        <v>30790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30790</v>
      </c>
      <c r="O30" s="47">
        <f t="shared" si="1"/>
        <v>2.4904958343444146</v>
      </c>
      <c r="P30" s="9"/>
    </row>
    <row r="31" spans="1:16">
      <c r="A31" s="12"/>
      <c r="B31" s="25">
        <v>342.6</v>
      </c>
      <c r="C31" s="20" t="s">
        <v>41</v>
      </c>
      <c r="D31" s="46">
        <v>160199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160199</v>
      </c>
      <c r="O31" s="47">
        <f t="shared" si="1"/>
        <v>12.957939011566772</v>
      </c>
      <c r="P31" s="9"/>
    </row>
    <row r="32" spans="1:16">
      <c r="A32" s="12"/>
      <c r="B32" s="25">
        <v>343.4</v>
      </c>
      <c r="C32" s="20" t="s">
        <v>42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597431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597431</v>
      </c>
      <c r="O32" s="47">
        <f t="shared" si="1"/>
        <v>48.324112270484513</v>
      </c>
      <c r="P32" s="9"/>
    </row>
    <row r="33" spans="1:119">
      <c r="A33" s="12"/>
      <c r="B33" s="25">
        <v>343.9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979865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979865</v>
      </c>
      <c r="O33" s="47">
        <f t="shared" si="1"/>
        <v>79.257866213702172</v>
      </c>
      <c r="P33" s="9"/>
    </row>
    <row r="34" spans="1:119">
      <c r="A34" s="12"/>
      <c r="B34" s="25">
        <v>347.2</v>
      </c>
      <c r="C34" s="20" t="s">
        <v>44</v>
      </c>
      <c r="D34" s="46">
        <v>2287983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2287983</v>
      </c>
      <c r="O34" s="47">
        <f t="shared" si="1"/>
        <v>185.0669740354283</v>
      </c>
      <c r="P34" s="9"/>
    </row>
    <row r="35" spans="1:119" ht="15.75">
      <c r="A35" s="29" t="s">
        <v>38</v>
      </c>
      <c r="B35" s="30"/>
      <c r="C35" s="31"/>
      <c r="D35" s="32">
        <f t="shared" ref="D35:M35" si="8">SUM(D36:D36)</f>
        <v>24219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ref="N35:N48" si="9">SUM(D35:M35)</f>
        <v>24219</v>
      </c>
      <c r="O35" s="45">
        <f t="shared" si="1"/>
        <v>1.9589905362776026</v>
      </c>
      <c r="P35" s="10"/>
    </row>
    <row r="36" spans="1:119">
      <c r="A36" s="13"/>
      <c r="B36" s="39">
        <v>351.5</v>
      </c>
      <c r="C36" s="21" t="s">
        <v>47</v>
      </c>
      <c r="D36" s="46">
        <v>24219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24219</v>
      </c>
      <c r="O36" s="47">
        <f t="shared" si="1"/>
        <v>1.9589905362776026</v>
      </c>
      <c r="P36" s="9"/>
    </row>
    <row r="37" spans="1:119" ht="15.75">
      <c r="A37" s="29" t="s">
        <v>3</v>
      </c>
      <c r="B37" s="30"/>
      <c r="C37" s="31"/>
      <c r="D37" s="32">
        <f t="shared" ref="D37:M37" si="10">SUM(D38:D41)</f>
        <v>60282</v>
      </c>
      <c r="E37" s="32">
        <f t="shared" si="10"/>
        <v>18</v>
      </c>
      <c r="F37" s="32">
        <f t="shared" si="10"/>
        <v>0</v>
      </c>
      <c r="G37" s="32">
        <f t="shared" si="10"/>
        <v>9098</v>
      </c>
      <c r="H37" s="32">
        <f t="shared" si="10"/>
        <v>0</v>
      </c>
      <c r="I37" s="32">
        <f t="shared" si="10"/>
        <v>2162</v>
      </c>
      <c r="J37" s="32">
        <f t="shared" si="10"/>
        <v>0</v>
      </c>
      <c r="K37" s="32">
        <f t="shared" si="10"/>
        <v>1949392</v>
      </c>
      <c r="L37" s="32">
        <f t="shared" si="10"/>
        <v>0</v>
      </c>
      <c r="M37" s="32">
        <f t="shared" si="10"/>
        <v>0</v>
      </c>
      <c r="N37" s="32">
        <f t="shared" si="9"/>
        <v>2020952</v>
      </c>
      <c r="O37" s="45">
        <f t="shared" si="1"/>
        <v>163.46776672328724</v>
      </c>
      <c r="P37" s="10"/>
    </row>
    <row r="38" spans="1:119">
      <c r="A38" s="12"/>
      <c r="B38" s="25">
        <v>361.1</v>
      </c>
      <c r="C38" s="20" t="s">
        <v>49</v>
      </c>
      <c r="D38" s="46">
        <v>29038</v>
      </c>
      <c r="E38" s="46">
        <v>18</v>
      </c>
      <c r="F38" s="46">
        <v>0</v>
      </c>
      <c r="G38" s="46">
        <v>8198</v>
      </c>
      <c r="H38" s="46">
        <v>0</v>
      </c>
      <c r="I38" s="46">
        <v>2162</v>
      </c>
      <c r="J38" s="46">
        <v>0</v>
      </c>
      <c r="K38" s="46">
        <v>154346</v>
      </c>
      <c r="L38" s="46">
        <v>0</v>
      </c>
      <c r="M38" s="46">
        <v>0</v>
      </c>
      <c r="N38" s="46">
        <f t="shared" si="9"/>
        <v>193762</v>
      </c>
      <c r="O38" s="47">
        <f t="shared" si="1"/>
        <v>15.672733155382998</v>
      </c>
      <c r="P38" s="9"/>
    </row>
    <row r="39" spans="1:119">
      <c r="A39" s="12"/>
      <c r="B39" s="25">
        <v>366</v>
      </c>
      <c r="C39" s="20" t="s">
        <v>50</v>
      </c>
      <c r="D39" s="46">
        <v>200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200</v>
      </c>
      <c r="O39" s="47">
        <f t="shared" si="1"/>
        <v>1.6177303243549299E-2</v>
      </c>
      <c r="P39" s="9"/>
    </row>
    <row r="40" spans="1:119">
      <c r="A40" s="12"/>
      <c r="B40" s="25">
        <v>368</v>
      </c>
      <c r="C40" s="20" t="s">
        <v>76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1795046</v>
      </c>
      <c r="L40" s="46">
        <v>0</v>
      </c>
      <c r="M40" s="46">
        <v>0</v>
      </c>
      <c r="N40" s="46">
        <f t="shared" si="9"/>
        <v>1795046</v>
      </c>
      <c r="O40" s="47">
        <f t="shared" si="1"/>
        <v>145.19501739060098</v>
      </c>
      <c r="P40" s="9"/>
    </row>
    <row r="41" spans="1:119">
      <c r="A41" s="12"/>
      <c r="B41" s="25">
        <v>369.9</v>
      </c>
      <c r="C41" s="20" t="s">
        <v>51</v>
      </c>
      <c r="D41" s="46">
        <v>31044</v>
      </c>
      <c r="E41" s="46">
        <v>0</v>
      </c>
      <c r="F41" s="46">
        <v>0</v>
      </c>
      <c r="G41" s="46">
        <v>900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31944</v>
      </c>
      <c r="O41" s="47">
        <f t="shared" si="1"/>
        <v>2.583838874059694</v>
      </c>
      <c r="P41" s="9"/>
    </row>
    <row r="42" spans="1:119" ht="15.75">
      <c r="A42" s="29" t="s">
        <v>39</v>
      </c>
      <c r="B42" s="30"/>
      <c r="C42" s="31"/>
      <c r="D42" s="32">
        <f t="shared" ref="D42:M42" si="11">SUM(D43:D47)</f>
        <v>16241131</v>
      </c>
      <c r="E42" s="32">
        <f t="shared" si="11"/>
        <v>2808952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586634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19636717</v>
      </c>
      <c r="O42" s="45">
        <f t="shared" si="1"/>
        <v>1588.3456280837984</v>
      </c>
      <c r="P42" s="9"/>
    </row>
    <row r="43" spans="1:119">
      <c r="A43" s="12"/>
      <c r="B43" s="25">
        <v>381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328134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328134</v>
      </c>
      <c r="O43" s="47">
        <f t="shared" si="1"/>
        <v>26.541616112594031</v>
      </c>
      <c r="P43" s="9"/>
    </row>
    <row r="44" spans="1:119">
      <c r="A44" s="12"/>
      <c r="B44" s="25">
        <v>383</v>
      </c>
      <c r="C44" s="20" t="s">
        <v>68</v>
      </c>
      <c r="D44" s="46">
        <v>321681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321681</v>
      </c>
      <c r="O44" s="47">
        <f t="shared" si="1"/>
        <v>26.019655423440913</v>
      </c>
      <c r="P44" s="9"/>
    </row>
    <row r="45" spans="1:119">
      <c r="A45" s="12"/>
      <c r="B45" s="25">
        <v>385</v>
      </c>
      <c r="C45" s="20" t="s">
        <v>77</v>
      </c>
      <c r="D45" s="46">
        <v>15885000</v>
      </c>
      <c r="E45" s="46">
        <v>2808952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18693952</v>
      </c>
      <c r="O45" s="47">
        <f t="shared" si="1"/>
        <v>1512.0886516217747</v>
      </c>
      <c r="P45" s="9"/>
    </row>
    <row r="46" spans="1:119">
      <c r="A46" s="12"/>
      <c r="B46" s="25">
        <v>388.1</v>
      </c>
      <c r="C46" s="20" t="s">
        <v>53</v>
      </c>
      <c r="D46" s="46">
        <v>34450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34450</v>
      </c>
      <c r="O46" s="47">
        <f t="shared" si="1"/>
        <v>2.786540483701367</v>
      </c>
      <c r="P46" s="9"/>
    </row>
    <row r="47" spans="1:119" ht="15.75" thickBot="1">
      <c r="A47" s="12"/>
      <c r="B47" s="25">
        <v>389.7</v>
      </c>
      <c r="C47" s="20" t="s">
        <v>78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258500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258500</v>
      </c>
      <c r="O47" s="47">
        <f t="shared" si="1"/>
        <v>20.909164442287469</v>
      </c>
      <c r="P47" s="9"/>
    </row>
    <row r="48" spans="1:119" ht="16.5" thickBot="1">
      <c r="A48" s="14" t="s">
        <v>45</v>
      </c>
      <c r="B48" s="23"/>
      <c r="C48" s="22"/>
      <c r="D48" s="15">
        <f t="shared" ref="D48:M48" si="12">SUM(D5,D15,D19,D28,D35,D37,D42)</f>
        <v>42751032</v>
      </c>
      <c r="E48" s="15">
        <f t="shared" si="12"/>
        <v>3756203</v>
      </c>
      <c r="F48" s="15">
        <f t="shared" si="12"/>
        <v>0</v>
      </c>
      <c r="G48" s="15">
        <f t="shared" si="12"/>
        <v>9098</v>
      </c>
      <c r="H48" s="15">
        <f t="shared" si="12"/>
        <v>0</v>
      </c>
      <c r="I48" s="15">
        <f t="shared" si="12"/>
        <v>2166092</v>
      </c>
      <c r="J48" s="15">
        <f t="shared" si="12"/>
        <v>0</v>
      </c>
      <c r="K48" s="15">
        <f t="shared" si="12"/>
        <v>1949392</v>
      </c>
      <c r="L48" s="15">
        <f t="shared" si="12"/>
        <v>0</v>
      </c>
      <c r="M48" s="15">
        <f t="shared" si="12"/>
        <v>0</v>
      </c>
      <c r="N48" s="15">
        <f t="shared" si="9"/>
        <v>50631817</v>
      </c>
      <c r="O48" s="38">
        <f t="shared" si="1"/>
        <v>4095.4312869044729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79</v>
      </c>
      <c r="M50" s="48"/>
      <c r="N50" s="48"/>
      <c r="O50" s="43">
        <v>12363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72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54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55</v>
      </c>
      <c r="F4" s="34" t="s">
        <v>56</v>
      </c>
      <c r="G4" s="34" t="s">
        <v>57</v>
      </c>
      <c r="H4" s="34" t="s">
        <v>5</v>
      </c>
      <c r="I4" s="34" t="s">
        <v>6</v>
      </c>
      <c r="J4" s="35" t="s">
        <v>58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21078880</v>
      </c>
      <c r="E5" s="27">
        <f t="shared" si="0"/>
        <v>188021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21266901</v>
      </c>
      <c r="O5" s="33">
        <f t="shared" ref="O5:O49" si="1">(N5/O$51)</f>
        <v>1722.8532890473105</v>
      </c>
      <c r="P5" s="6"/>
    </row>
    <row r="6" spans="1:133">
      <c r="A6" s="12"/>
      <c r="B6" s="25">
        <v>311</v>
      </c>
      <c r="C6" s="20" t="s">
        <v>2</v>
      </c>
      <c r="D6" s="46">
        <v>17832874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17832874</v>
      </c>
      <c r="O6" s="47">
        <f t="shared" si="1"/>
        <v>1444.6592676604018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188021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188021</v>
      </c>
      <c r="O7" s="47">
        <f t="shared" si="1"/>
        <v>15.231772521062865</v>
      </c>
      <c r="P7" s="9"/>
    </row>
    <row r="8" spans="1:133">
      <c r="A8" s="12"/>
      <c r="B8" s="25">
        <v>312.51</v>
      </c>
      <c r="C8" s="20" t="s">
        <v>65</v>
      </c>
      <c r="D8" s="46">
        <v>249892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249892</v>
      </c>
      <c r="O8" s="47">
        <f t="shared" si="1"/>
        <v>20.24400518470512</v>
      </c>
      <c r="P8" s="9"/>
    </row>
    <row r="9" spans="1:133">
      <c r="A9" s="12"/>
      <c r="B9" s="25">
        <v>312.52</v>
      </c>
      <c r="C9" s="20" t="s">
        <v>62</v>
      </c>
      <c r="D9" s="46">
        <v>112304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112304</v>
      </c>
      <c r="O9" s="47">
        <f t="shared" si="1"/>
        <v>9.0978613091380431</v>
      </c>
      <c r="P9" s="9"/>
    </row>
    <row r="10" spans="1:133">
      <c r="A10" s="12"/>
      <c r="B10" s="25">
        <v>314.10000000000002</v>
      </c>
      <c r="C10" s="20" t="s">
        <v>11</v>
      </c>
      <c r="D10" s="46">
        <v>1247644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1247644</v>
      </c>
      <c r="O10" s="47">
        <f t="shared" si="1"/>
        <v>101.07290991574854</v>
      </c>
      <c r="P10" s="9"/>
    </row>
    <row r="11" spans="1:133">
      <c r="A11" s="12"/>
      <c r="B11" s="25">
        <v>314.3</v>
      </c>
      <c r="C11" s="20" t="s">
        <v>12</v>
      </c>
      <c r="D11" s="46">
        <v>311639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311639</v>
      </c>
      <c r="O11" s="47">
        <f t="shared" si="1"/>
        <v>25.246192482177577</v>
      </c>
      <c r="P11" s="9"/>
    </row>
    <row r="12" spans="1:133">
      <c r="A12" s="12"/>
      <c r="B12" s="25">
        <v>314.39999999999998</v>
      </c>
      <c r="C12" s="20" t="s">
        <v>13</v>
      </c>
      <c r="D12" s="46">
        <v>95749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95749</v>
      </c>
      <c r="O12" s="47">
        <f t="shared" si="1"/>
        <v>7.7567239144523654</v>
      </c>
      <c r="P12" s="9"/>
    </row>
    <row r="13" spans="1:133">
      <c r="A13" s="12"/>
      <c r="B13" s="25">
        <v>315</v>
      </c>
      <c r="C13" s="20" t="s">
        <v>14</v>
      </c>
      <c r="D13" s="46">
        <v>1076734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1076734</v>
      </c>
      <c r="O13" s="47">
        <f t="shared" si="1"/>
        <v>87.227316915100459</v>
      </c>
      <c r="P13" s="9"/>
    </row>
    <row r="14" spans="1:133">
      <c r="A14" s="12"/>
      <c r="B14" s="25">
        <v>316</v>
      </c>
      <c r="C14" s="20" t="s">
        <v>15</v>
      </c>
      <c r="D14" s="46">
        <v>152044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152044</v>
      </c>
      <c r="O14" s="47">
        <f t="shared" si="1"/>
        <v>12.317239144523656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SUM(D16:D18)</f>
        <v>2240670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49" si="4">SUM(D15:M15)</f>
        <v>2240670</v>
      </c>
      <c r="O15" s="45">
        <f t="shared" si="1"/>
        <v>181.51895657809462</v>
      </c>
      <c r="P15" s="10"/>
    </row>
    <row r="16" spans="1:133">
      <c r="A16" s="12"/>
      <c r="B16" s="25">
        <v>322</v>
      </c>
      <c r="C16" s="20" t="s">
        <v>0</v>
      </c>
      <c r="D16" s="46">
        <v>1177779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1177779</v>
      </c>
      <c r="O16" s="47">
        <f t="shared" si="1"/>
        <v>95.413075178224233</v>
      </c>
      <c r="P16" s="9"/>
    </row>
    <row r="17" spans="1:16">
      <c r="A17" s="12"/>
      <c r="B17" s="25">
        <v>323.10000000000002</v>
      </c>
      <c r="C17" s="20" t="s">
        <v>17</v>
      </c>
      <c r="D17" s="46">
        <v>1006415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1006415</v>
      </c>
      <c r="O17" s="47">
        <f t="shared" si="1"/>
        <v>81.530703175631885</v>
      </c>
      <c r="P17" s="9"/>
    </row>
    <row r="18" spans="1:16">
      <c r="A18" s="12"/>
      <c r="B18" s="25">
        <v>329</v>
      </c>
      <c r="C18" s="20" t="s">
        <v>18</v>
      </c>
      <c r="D18" s="46">
        <v>56476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56476</v>
      </c>
      <c r="O18" s="47">
        <f t="shared" si="1"/>
        <v>4.5751782242384964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SUM(D20:D30)</f>
        <v>1052741</v>
      </c>
      <c r="E19" s="32">
        <f t="shared" si="5"/>
        <v>697773</v>
      </c>
      <c r="F19" s="32">
        <f t="shared" si="5"/>
        <v>0</v>
      </c>
      <c r="G19" s="32">
        <f t="shared" si="5"/>
        <v>261587</v>
      </c>
      <c r="H19" s="32">
        <f t="shared" si="5"/>
        <v>0</v>
      </c>
      <c r="I19" s="32">
        <f t="shared" si="5"/>
        <v>615480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2627581</v>
      </c>
      <c r="O19" s="45">
        <f t="shared" si="1"/>
        <v>212.86301036941023</v>
      </c>
      <c r="P19" s="10"/>
    </row>
    <row r="20" spans="1:16">
      <c r="A20" s="12"/>
      <c r="B20" s="25">
        <v>331.1</v>
      </c>
      <c r="C20" s="20" t="s">
        <v>19</v>
      </c>
      <c r="D20" s="46">
        <v>114889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114889</v>
      </c>
      <c r="O20" s="47">
        <f t="shared" si="1"/>
        <v>9.3072747893713537</v>
      </c>
      <c r="P20" s="9"/>
    </row>
    <row r="21" spans="1:16">
      <c r="A21" s="12"/>
      <c r="B21" s="25">
        <v>331.39</v>
      </c>
      <c r="C21" s="20" t="s">
        <v>66</v>
      </c>
      <c r="D21" s="46">
        <v>0</v>
      </c>
      <c r="E21" s="46">
        <v>0</v>
      </c>
      <c r="F21" s="46">
        <v>0</v>
      </c>
      <c r="G21" s="46">
        <v>261587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261587</v>
      </c>
      <c r="O21" s="47">
        <f t="shared" si="1"/>
        <v>21.191429034348673</v>
      </c>
      <c r="P21" s="9"/>
    </row>
    <row r="22" spans="1:16">
      <c r="A22" s="12"/>
      <c r="B22" s="25">
        <v>334.34</v>
      </c>
      <c r="C22" s="20" t="s">
        <v>67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615480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615480</v>
      </c>
      <c r="O22" s="47">
        <f t="shared" si="1"/>
        <v>49.860661049902788</v>
      </c>
      <c r="P22" s="9"/>
    </row>
    <row r="23" spans="1:16">
      <c r="A23" s="12"/>
      <c r="B23" s="25">
        <v>335.12</v>
      </c>
      <c r="C23" s="20" t="s">
        <v>24</v>
      </c>
      <c r="D23" s="46">
        <v>195844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195844</v>
      </c>
      <c r="O23" s="47">
        <f t="shared" si="1"/>
        <v>15.86552171095269</v>
      </c>
      <c r="P23" s="9"/>
    </row>
    <row r="24" spans="1:16">
      <c r="A24" s="12"/>
      <c r="B24" s="25">
        <v>335.15</v>
      </c>
      <c r="C24" s="20" t="s">
        <v>25</v>
      </c>
      <c r="D24" s="46">
        <v>12559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12559</v>
      </c>
      <c r="O24" s="47">
        <f t="shared" si="1"/>
        <v>1.0174173687621517</v>
      </c>
      <c r="P24" s="9"/>
    </row>
    <row r="25" spans="1:16">
      <c r="A25" s="12"/>
      <c r="B25" s="25">
        <v>335.18</v>
      </c>
      <c r="C25" s="20" t="s">
        <v>26</v>
      </c>
      <c r="D25" s="46">
        <v>632662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632662</v>
      </c>
      <c r="O25" s="47">
        <f t="shared" si="1"/>
        <v>51.252592352559951</v>
      </c>
      <c r="P25" s="9"/>
    </row>
    <row r="26" spans="1:16">
      <c r="A26" s="12"/>
      <c r="B26" s="25">
        <v>335.21</v>
      </c>
      <c r="C26" s="20" t="s">
        <v>27</v>
      </c>
      <c r="D26" s="46">
        <v>10740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10740</v>
      </c>
      <c r="O26" s="47">
        <f t="shared" si="1"/>
        <v>0.87005832793259885</v>
      </c>
      <c r="P26" s="9"/>
    </row>
    <row r="27" spans="1:16">
      <c r="A27" s="12"/>
      <c r="B27" s="25">
        <v>337.2</v>
      </c>
      <c r="C27" s="20" t="s">
        <v>28</v>
      </c>
      <c r="D27" s="46">
        <v>38709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38709</v>
      </c>
      <c r="O27" s="47">
        <f t="shared" si="1"/>
        <v>3.135855476344783</v>
      </c>
      <c r="P27" s="9"/>
    </row>
    <row r="28" spans="1:16">
      <c r="A28" s="12"/>
      <c r="B28" s="25">
        <v>337.4</v>
      </c>
      <c r="C28" s="20" t="s">
        <v>29</v>
      </c>
      <c r="D28" s="46">
        <v>0</v>
      </c>
      <c r="E28" s="46">
        <v>332773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332773</v>
      </c>
      <c r="O28" s="47">
        <f t="shared" si="1"/>
        <v>26.958279325988336</v>
      </c>
      <c r="P28" s="9"/>
    </row>
    <row r="29" spans="1:16">
      <c r="A29" s="12"/>
      <c r="B29" s="25">
        <v>337.9</v>
      </c>
      <c r="C29" s="20" t="s">
        <v>31</v>
      </c>
      <c r="D29" s="46">
        <v>10154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10154</v>
      </c>
      <c r="O29" s="47">
        <f t="shared" si="1"/>
        <v>0.82258587167854824</v>
      </c>
      <c r="P29" s="9"/>
    </row>
    <row r="30" spans="1:16">
      <c r="A30" s="12"/>
      <c r="B30" s="25">
        <v>338</v>
      </c>
      <c r="C30" s="20" t="s">
        <v>32</v>
      </c>
      <c r="D30" s="46">
        <v>37184</v>
      </c>
      <c r="E30" s="46">
        <v>365000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402184</v>
      </c>
      <c r="O30" s="47">
        <f t="shared" si="1"/>
        <v>32.581335061568375</v>
      </c>
      <c r="P30" s="9"/>
    </row>
    <row r="31" spans="1:16" ht="15.75">
      <c r="A31" s="29" t="s">
        <v>37</v>
      </c>
      <c r="B31" s="30"/>
      <c r="C31" s="31"/>
      <c r="D31" s="32">
        <f t="shared" ref="D31:M31" si="6">SUM(D32:D35)</f>
        <v>2252274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484932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2737206</v>
      </c>
      <c r="O31" s="45">
        <f t="shared" si="1"/>
        <v>221.74384316267012</v>
      </c>
      <c r="P31" s="10"/>
    </row>
    <row r="32" spans="1:16">
      <c r="A32" s="12"/>
      <c r="B32" s="25">
        <v>342.1</v>
      </c>
      <c r="C32" s="20" t="s">
        <v>40</v>
      </c>
      <c r="D32" s="46">
        <v>-1479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-1479</v>
      </c>
      <c r="O32" s="47">
        <f t="shared" si="1"/>
        <v>-0.1198152948801037</v>
      </c>
      <c r="P32" s="9"/>
    </row>
    <row r="33" spans="1:16">
      <c r="A33" s="12"/>
      <c r="B33" s="25">
        <v>342.6</v>
      </c>
      <c r="C33" s="20" t="s">
        <v>41</v>
      </c>
      <c r="D33" s="46">
        <v>146357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146357</v>
      </c>
      <c r="O33" s="47">
        <f t="shared" si="1"/>
        <v>11.85652948801037</v>
      </c>
      <c r="P33" s="9"/>
    </row>
    <row r="34" spans="1:16">
      <c r="A34" s="12"/>
      <c r="B34" s="25">
        <v>343.9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484932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484932</v>
      </c>
      <c r="O34" s="47">
        <f t="shared" si="1"/>
        <v>39.284834737524307</v>
      </c>
      <c r="P34" s="9"/>
    </row>
    <row r="35" spans="1:16">
      <c r="A35" s="12"/>
      <c r="B35" s="25">
        <v>347.2</v>
      </c>
      <c r="C35" s="20" t="s">
        <v>44</v>
      </c>
      <c r="D35" s="46">
        <v>2107396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2107396</v>
      </c>
      <c r="O35" s="47">
        <f t="shared" si="1"/>
        <v>170.72229423201554</v>
      </c>
      <c r="P35" s="9"/>
    </row>
    <row r="36" spans="1:16" ht="15.75">
      <c r="A36" s="29" t="s">
        <v>38</v>
      </c>
      <c r="B36" s="30"/>
      <c r="C36" s="31"/>
      <c r="D36" s="32">
        <f t="shared" ref="D36:M36" si="7">SUM(D37:D38)</f>
        <v>95202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4"/>
        <v>95202</v>
      </c>
      <c r="O36" s="45">
        <f t="shared" si="1"/>
        <v>7.7124108878807514</v>
      </c>
      <c r="P36" s="10"/>
    </row>
    <row r="37" spans="1:16">
      <c r="A37" s="13"/>
      <c r="B37" s="39">
        <v>351.5</v>
      </c>
      <c r="C37" s="21" t="s">
        <v>47</v>
      </c>
      <c r="D37" s="46">
        <v>39176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39176</v>
      </c>
      <c r="O37" s="47">
        <f t="shared" si="1"/>
        <v>3.1736876215165264</v>
      </c>
      <c r="P37" s="9"/>
    </row>
    <row r="38" spans="1:16">
      <c r="A38" s="13"/>
      <c r="B38" s="39">
        <v>359</v>
      </c>
      <c r="C38" s="21" t="s">
        <v>48</v>
      </c>
      <c r="D38" s="46">
        <v>56026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56026</v>
      </c>
      <c r="O38" s="47">
        <f t="shared" si="1"/>
        <v>4.5387232663642259</v>
      </c>
      <c r="P38" s="9"/>
    </row>
    <row r="39" spans="1:16" ht="15.75">
      <c r="A39" s="29" t="s">
        <v>3</v>
      </c>
      <c r="B39" s="30"/>
      <c r="C39" s="31"/>
      <c r="D39" s="32">
        <f t="shared" ref="D39:M39" si="8">SUM(D40:D42)</f>
        <v>56692</v>
      </c>
      <c r="E39" s="32">
        <f t="shared" si="8"/>
        <v>261</v>
      </c>
      <c r="F39" s="32">
        <f t="shared" si="8"/>
        <v>0</v>
      </c>
      <c r="G39" s="32">
        <f t="shared" si="8"/>
        <v>102</v>
      </c>
      <c r="H39" s="32">
        <f t="shared" si="8"/>
        <v>0</v>
      </c>
      <c r="I39" s="32">
        <f t="shared" si="8"/>
        <v>1974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4"/>
        <v>59029</v>
      </c>
      <c r="O39" s="45">
        <f t="shared" si="1"/>
        <v>4.7819993519118604</v>
      </c>
      <c r="P39" s="10"/>
    </row>
    <row r="40" spans="1:16">
      <c r="A40" s="12"/>
      <c r="B40" s="25">
        <v>361.1</v>
      </c>
      <c r="C40" s="20" t="s">
        <v>49</v>
      </c>
      <c r="D40" s="46">
        <v>20984</v>
      </c>
      <c r="E40" s="46">
        <v>261</v>
      </c>
      <c r="F40" s="46">
        <v>0</v>
      </c>
      <c r="G40" s="46">
        <v>102</v>
      </c>
      <c r="H40" s="46">
        <v>0</v>
      </c>
      <c r="I40" s="46">
        <v>1974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23321</v>
      </c>
      <c r="O40" s="47">
        <f t="shared" si="1"/>
        <v>1.8892579390797148</v>
      </c>
      <c r="P40" s="9"/>
    </row>
    <row r="41" spans="1:16">
      <c r="A41" s="12"/>
      <c r="B41" s="25">
        <v>366</v>
      </c>
      <c r="C41" s="20" t="s">
        <v>50</v>
      </c>
      <c r="D41" s="46">
        <v>1250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1250</v>
      </c>
      <c r="O41" s="47">
        <f t="shared" si="1"/>
        <v>0.10126377187297472</v>
      </c>
      <c r="P41" s="9"/>
    </row>
    <row r="42" spans="1:16">
      <c r="A42" s="12"/>
      <c r="B42" s="25">
        <v>369.9</v>
      </c>
      <c r="C42" s="20" t="s">
        <v>51</v>
      </c>
      <c r="D42" s="46">
        <v>34458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34458</v>
      </c>
      <c r="O42" s="47">
        <f t="shared" si="1"/>
        <v>2.7914776409591706</v>
      </c>
      <c r="P42" s="9"/>
    </row>
    <row r="43" spans="1:16" ht="15.75">
      <c r="A43" s="29" t="s">
        <v>39</v>
      </c>
      <c r="B43" s="30"/>
      <c r="C43" s="31"/>
      <c r="D43" s="32">
        <f t="shared" ref="D43:M43" si="9">SUM(D44:D48)</f>
        <v>197444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2885759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4"/>
        <v>3083203</v>
      </c>
      <c r="O43" s="45">
        <f t="shared" si="1"/>
        <v>249.77341218405704</v>
      </c>
      <c r="P43" s="9"/>
    </row>
    <row r="44" spans="1:16">
      <c r="A44" s="12"/>
      <c r="B44" s="25">
        <v>381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212308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212308</v>
      </c>
      <c r="O44" s="47">
        <f t="shared" si="1"/>
        <v>17.199287103046014</v>
      </c>
      <c r="P44" s="9"/>
    </row>
    <row r="45" spans="1:16">
      <c r="A45" s="12"/>
      <c r="B45" s="25">
        <v>383</v>
      </c>
      <c r="C45" s="20" t="s">
        <v>68</v>
      </c>
      <c r="D45" s="46">
        <v>188444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188444</v>
      </c>
      <c r="O45" s="47">
        <f t="shared" si="1"/>
        <v>15.26604018146468</v>
      </c>
      <c r="P45" s="9"/>
    </row>
    <row r="46" spans="1:16">
      <c r="A46" s="12"/>
      <c r="B46" s="25">
        <v>388.1</v>
      </c>
      <c r="C46" s="20" t="s">
        <v>53</v>
      </c>
      <c r="D46" s="46">
        <v>9000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4"/>
        <v>9000</v>
      </c>
      <c r="O46" s="47">
        <f t="shared" si="1"/>
        <v>0.72909915748541798</v>
      </c>
      <c r="P46" s="9"/>
    </row>
    <row r="47" spans="1:16">
      <c r="A47" s="12"/>
      <c r="B47" s="25">
        <v>389.5</v>
      </c>
      <c r="C47" s="20" t="s">
        <v>69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2501287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4"/>
        <v>2501287</v>
      </c>
      <c r="O47" s="47">
        <f t="shared" si="1"/>
        <v>202.63180492546985</v>
      </c>
      <c r="P47" s="9"/>
    </row>
    <row r="48" spans="1:16" ht="15.75" thickBot="1">
      <c r="A48" s="12"/>
      <c r="B48" s="25">
        <v>389.6</v>
      </c>
      <c r="C48" s="20" t="s">
        <v>70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172164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4"/>
        <v>172164</v>
      </c>
      <c r="O48" s="47">
        <f t="shared" si="1"/>
        <v>13.947180816591056</v>
      </c>
      <c r="P48" s="9"/>
    </row>
    <row r="49" spans="1:119" ht="16.5" thickBot="1">
      <c r="A49" s="14" t="s">
        <v>45</v>
      </c>
      <c r="B49" s="23"/>
      <c r="C49" s="22"/>
      <c r="D49" s="15">
        <f t="shared" ref="D49:M49" si="10">SUM(D5,D15,D19,D31,D36,D39,D43)</f>
        <v>26973903</v>
      </c>
      <c r="E49" s="15">
        <f t="shared" si="10"/>
        <v>886055</v>
      </c>
      <c r="F49" s="15">
        <f t="shared" si="10"/>
        <v>0</v>
      </c>
      <c r="G49" s="15">
        <f t="shared" si="10"/>
        <v>261689</v>
      </c>
      <c r="H49" s="15">
        <f t="shared" si="10"/>
        <v>0</v>
      </c>
      <c r="I49" s="15">
        <f t="shared" si="10"/>
        <v>3988145</v>
      </c>
      <c r="J49" s="15">
        <f t="shared" si="10"/>
        <v>0</v>
      </c>
      <c r="K49" s="15">
        <f t="shared" si="10"/>
        <v>0</v>
      </c>
      <c r="L49" s="15">
        <f t="shared" si="10"/>
        <v>0</v>
      </c>
      <c r="M49" s="15">
        <f t="shared" si="10"/>
        <v>0</v>
      </c>
      <c r="N49" s="15">
        <f t="shared" si="4"/>
        <v>32109792</v>
      </c>
      <c r="O49" s="38">
        <f t="shared" si="1"/>
        <v>2601.2469215813348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71</v>
      </c>
      <c r="M51" s="48"/>
      <c r="N51" s="48"/>
      <c r="O51" s="43">
        <v>12344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72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A53:O53"/>
    <mergeCell ref="L51:N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54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55</v>
      </c>
      <c r="F4" s="34" t="s">
        <v>56</v>
      </c>
      <c r="G4" s="34" t="s">
        <v>57</v>
      </c>
      <c r="H4" s="34" t="s">
        <v>5</v>
      </c>
      <c r="I4" s="34" t="s">
        <v>6</v>
      </c>
      <c r="J4" s="35" t="s">
        <v>58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23037163</v>
      </c>
      <c r="E5" s="27">
        <f t="shared" si="0"/>
        <v>193377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23230540</v>
      </c>
      <c r="O5" s="33">
        <f t="shared" ref="O5:O49" si="1">(N5/O$51)</f>
        <v>2035.8022960301464</v>
      </c>
      <c r="P5" s="6"/>
    </row>
    <row r="6" spans="1:133">
      <c r="A6" s="12"/>
      <c r="B6" s="25">
        <v>311</v>
      </c>
      <c r="C6" s="20" t="s">
        <v>2</v>
      </c>
      <c r="D6" s="46">
        <v>19769976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19769976</v>
      </c>
      <c r="O6" s="47">
        <f t="shared" si="1"/>
        <v>1732.5366751380247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193377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193377</v>
      </c>
      <c r="O7" s="47">
        <f t="shared" si="1"/>
        <v>16.946542809569713</v>
      </c>
      <c r="P7" s="9"/>
    </row>
    <row r="8" spans="1:133">
      <c r="A8" s="12"/>
      <c r="B8" s="25">
        <v>312.51</v>
      </c>
      <c r="C8" s="20" t="s">
        <v>61</v>
      </c>
      <c r="D8" s="46">
        <v>187100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187100</v>
      </c>
      <c r="O8" s="47">
        <f t="shared" si="1"/>
        <v>16.396459556568225</v>
      </c>
      <c r="P8" s="9"/>
    </row>
    <row r="9" spans="1:133">
      <c r="A9" s="12"/>
      <c r="B9" s="25">
        <v>312.52</v>
      </c>
      <c r="C9" s="20" t="s">
        <v>62</v>
      </c>
      <c r="D9" s="46">
        <v>105880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105880</v>
      </c>
      <c r="O9" s="47">
        <f t="shared" si="1"/>
        <v>9.278766102883182</v>
      </c>
      <c r="P9" s="9"/>
    </row>
    <row r="10" spans="1:133">
      <c r="A10" s="12"/>
      <c r="B10" s="25">
        <v>314.10000000000002</v>
      </c>
      <c r="C10" s="20" t="s">
        <v>11</v>
      </c>
      <c r="D10" s="46">
        <v>1159583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1159583</v>
      </c>
      <c r="O10" s="47">
        <f t="shared" si="1"/>
        <v>101.61975287003769</v>
      </c>
      <c r="P10" s="9"/>
    </row>
    <row r="11" spans="1:133">
      <c r="A11" s="12"/>
      <c r="B11" s="25">
        <v>314.3</v>
      </c>
      <c r="C11" s="20" t="s">
        <v>12</v>
      </c>
      <c r="D11" s="46">
        <v>301396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301396</v>
      </c>
      <c r="O11" s="47">
        <f t="shared" si="1"/>
        <v>26.412759617912542</v>
      </c>
      <c r="P11" s="9"/>
    </row>
    <row r="12" spans="1:133">
      <c r="A12" s="12"/>
      <c r="B12" s="25">
        <v>314.39999999999998</v>
      </c>
      <c r="C12" s="20" t="s">
        <v>13</v>
      </c>
      <c r="D12" s="46">
        <v>94769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94769</v>
      </c>
      <c r="O12" s="47">
        <f t="shared" si="1"/>
        <v>8.3050565244062753</v>
      </c>
      <c r="P12" s="9"/>
    </row>
    <row r="13" spans="1:133">
      <c r="A13" s="12"/>
      <c r="B13" s="25">
        <v>315</v>
      </c>
      <c r="C13" s="20" t="s">
        <v>14</v>
      </c>
      <c r="D13" s="46">
        <v>1279001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1279001</v>
      </c>
      <c r="O13" s="47">
        <f t="shared" si="1"/>
        <v>112.08491806151959</v>
      </c>
      <c r="P13" s="9"/>
    </row>
    <row r="14" spans="1:133">
      <c r="A14" s="12"/>
      <c r="B14" s="25">
        <v>316</v>
      </c>
      <c r="C14" s="20" t="s">
        <v>15</v>
      </c>
      <c r="D14" s="46">
        <v>139458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139458</v>
      </c>
      <c r="O14" s="47">
        <f t="shared" si="1"/>
        <v>12.221365349224433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SUM(D16:D18)</f>
        <v>2201682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0" si="4">SUM(D15:M15)</f>
        <v>2201682</v>
      </c>
      <c r="O15" s="45">
        <f t="shared" si="1"/>
        <v>192.94382613267899</v>
      </c>
      <c r="P15" s="10"/>
    </row>
    <row r="16" spans="1:133">
      <c r="A16" s="12"/>
      <c r="B16" s="25">
        <v>322</v>
      </c>
      <c r="C16" s="20" t="s">
        <v>0</v>
      </c>
      <c r="D16" s="46">
        <v>1048839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1048839</v>
      </c>
      <c r="O16" s="47">
        <f t="shared" si="1"/>
        <v>91.914731399526772</v>
      </c>
      <c r="P16" s="9"/>
    </row>
    <row r="17" spans="1:16">
      <c r="A17" s="12"/>
      <c r="B17" s="25">
        <v>323.10000000000002</v>
      </c>
      <c r="C17" s="20" t="s">
        <v>17</v>
      </c>
      <c r="D17" s="46">
        <v>992997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992997</v>
      </c>
      <c r="O17" s="47">
        <f t="shared" si="1"/>
        <v>87.021032337218472</v>
      </c>
      <c r="P17" s="9"/>
    </row>
    <row r="18" spans="1:16">
      <c r="A18" s="12"/>
      <c r="B18" s="25">
        <v>329</v>
      </c>
      <c r="C18" s="20" t="s">
        <v>18</v>
      </c>
      <c r="D18" s="46">
        <v>159846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159846</v>
      </c>
      <c r="O18" s="47">
        <f t="shared" si="1"/>
        <v>14.008062395933749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SUM(D20:D32)</f>
        <v>1033398</v>
      </c>
      <c r="E19" s="32">
        <f t="shared" si="5"/>
        <v>1699520</v>
      </c>
      <c r="F19" s="32">
        <f t="shared" si="5"/>
        <v>0</v>
      </c>
      <c r="G19" s="32">
        <f t="shared" si="5"/>
        <v>9961</v>
      </c>
      <c r="H19" s="32">
        <f t="shared" si="5"/>
        <v>0</v>
      </c>
      <c r="I19" s="32">
        <f t="shared" si="5"/>
        <v>7302630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10045509</v>
      </c>
      <c r="O19" s="45">
        <f t="shared" si="1"/>
        <v>880.33555341337308</v>
      </c>
      <c r="P19" s="10"/>
    </row>
    <row r="20" spans="1:16">
      <c r="A20" s="12"/>
      <c r="B20" s="25">
        <v>331.1</v>
      </c>
      <c r="C20" s="20" t="s">
        <v>19</v>
      </c>
      <c r="D20" s="46">
        <v>16009</v>
      </c>
      <c r="E20" s="46">
        <v>0</v>
      </c>
      <c r="F20" s="46">
        <v>0</v>
      </c>
      <c r="G20" s="46">
        <v>9961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25970</v>
      </c>
      <c r="O20" s="47">
        <f t="shared" si="1"/>
        <v>2.2758741565156426</v>
      </c>
      <c r="P20" s="9"/>
    </row>
    <row r="21" spans="1:16">
      <c r="A21" s="12"/>
      <c r="B21" s="25">
        <v>331.49</v>
      </c>
      <c r="C21" s="20" t="s">
        <v>21</v>
      </c>
      <c r="D21" s="46">
        <v>0</v>
      </c>
      <c r="E21" s="46">
        <v>1000000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1000000</v>
      </c>
      <c r="O21" s="47">
        <f t="shared" si="1"/>
        <v>87.634738410305843</v>
      </c>
      <c r="P21" s="9"/>
    </row>
    <row r="22" spans="1:16">
      <c r="A22" s="12"/>
      <c r="B22" s="25">
        <v>334.35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964300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964300</v>
      </c>
      <c r="O22" s="47">
        <f t="shared" si="1"/>
        <v>84.506178249057925</v>
      </c>
      <c r="P22" s="9"/>
    </row>
    <row r="23" spans="1:16">
      <c r="A23" s="12"/>
      <c r="B23" s="25">
        <v>334.36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331319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331319</v>
      </c>
      <c r="O23" s="47">
        <f t="shared" si="1"/>
        <v>29.035053895364122</v>
      </c>
      <c r="P23" s="9"/>
    </row>
    <row r="24" spans="1:16">
      <c r="A24" s="12"/>
      <c r="B24" s="25">
        <v>335.12</v>
      </c>
      <c r="C24" s="20" t="s">
        <v>24</v>
      </c>
      <c r="D24" s="46">
        <v>197576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197576</v>
      </c>
      <c r="O24" s="47">
        <f t="shared" si="1"/>
        <v>17.314521076154588</v>
      </c>
      <c r="P24" s="9"/>
    </row>
    <row r="25" spans="1:16">
      <c r="A25" s="12"/>
      <c r="B25" s="25">
        <v>335.15</v>
      </c>
      <c r="C25" s="20" t="s">
        <v>25</v>
      </c>
      <c r="D25" s="46">
        <v>13284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13284</v>
      </c>
      <c r="O25" s="47">
        <f t="shared" si="1"/>
        <v>1.1641398650425028</v>
      </c>
      <c r="P25" s="9"/>
    </row>
    <row r="26" spans="1:16">
      <c r="A26" s="12"/>
      <c r="B26" s="25">
        <v>335.18</v>
      </c>
      <c r="C26" s="20" t="s">
        <v>26</v>
      </c>
      <c r="D26" s="46">
        <v>651106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651106</v>
      </c>
      <c r="O26" s="47">
        <f t="shared" si="1"/>
        <v>57.059503987380594</v>
      </c>
      <c r="P26" s="9"/>
    </row>
    <row r="27" spans="1:16">
      <c r="A27" s="12"/>
      <c r="B27" s="25">
        <v>335.21</v>
      </c>
      <c r="C27" s="20" t="s">
        <v>27</v>
      </c>
      <c r="D27" s="46">
        <v>13520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13520</v>
      </c>
      <c r="O27" s="47">
        <f t="shared" si="1"/>
        <v>1.184821663307335</v>
      </c>
      <c r="P27" s="9"/>
    </row>
    <row r="28" spans="1:16">
      <c r="A28" s="12"/>
      <c r="B28" s="25">
        <v>337.2</v>
      </c>
      <c r="C28" s="20" t="s">
        <v>28</v>
      </c>
      <c r="D28" s="46">
        <v>33447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49" si="7">SUM(D28:M28)</f>
        <v>33447</v>
      </c>
      <c r="O28" s="47">
        <f t="shared" si="1"/>
        <v>2.9311190956094997</v>
      </c>
      <c r="P28" s="9"/>
    </row>
    <row r="29" spans="1:16">
      <c r="A29" s="12"/>
      <c r="B29" s="25">
        <v>337.4</v>
      </c>
      <c r="C29" s="20" t="s">
        <v>29</v>
      </c>
      <c r="D29" s="46">
        <v>0</v>
      </c>
      <c r="E29" s="46">
        <v>334520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334520</v>
      </c>
      <c r="O29" s="47">
        <f t="shared" si="1"/>
        <v>29.315572693015511</v>
      </c>
      <c r="P29" s="9"/>
    </row>
    <row r="30" spans="1:16">
      <c r="A30" s="12"/>
      <c r="B30" s="25">
        <v>337.7</v>
      </c>
      <c r="C30" s="20" t="s">
        <v>30</v>
      </c>
      <c r="D30" s="46">
        <v>108456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108456</v>
      </c>
      <c r="O30" s="47">
        <f t="shared" si="1"/>
        <v>9.5045131890281311</v>
      </c>
      <c r="P30" s="9"/>
    </row>
    <row r="31" spans="1:16">
      <c r="A31" s="12"/>
      <c r="B31" s="25">
        <v>337.9</v>
      </c>
      <c r="C31" s="20" t="s">
        <v>31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6007011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6007011</v>
      </c>
      <c r="O31" s="47">
        <f t="shared" si="1"/>
        <v>526.42283761282977</v>
      </c>
      <c r="P31" s="9"/>
    </row>
    <row r="32" spans="1:16">
      <c r="A32" s="12"/>
      <c r="B32" s="25">
        <v>338</v>
      </c>
      <c r="C32" s="20" t="s">
        <v>32</v>
      </c>
      <c r="D32" s="46">
        <v>0</v>
      </c>
      <c r="E32" s="46">
        <v>365000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365000</v>
      </c>
      <c r="O32" s="47">
        <f t="shared" si="1"/>
        <v>31.986679519761633</v>
      </c>
      <c r="P32" s="9"/>
    </row>
    <row r="33" spans="1:16" ht="15.75">
      <c r="A33" s="29" t="s">
        <v>37</v>
      </c>
      <c r="B33" s="30"/>
      <c r="C33" s="31"/>
      <c r="D33" s="32">
        <f t="shared" ref="D33:M33" si="8">SUM(D34:D38)</f>
        <v>2077416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1126894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7"/>
        <v>3204310</v>
      </c>
      <c r="O33" s="45">
        <f t="shared" si="1"/>
        <v>280.80886863552712</v>
      </c>
      <c r="P33" s="10"/>
    </row>
    <row r="34" spans="1:16">
      <c r="A34" s="12"/>
      <c r="B34" s="25">
        <v>342.1</v>
      </c>
      <c r="C34" s="20" t="s">
        <v>40</v>
      </c>
      <c r="D34" s="46">
        <v>14006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14006</v>
      </c>
      <c r="O34" s="47">
        <f t="shared" si="1"/>
        <v>1.2274121461747436</v>
      </c>
      <c r="P34" s="9"/>
    </row>
    <row r="35" spans="1:16">
      <c r="A35" s="12"/>
      <c r="B35" s="25">
        <v>342.6</v>
      </c>
      <c r="C35" s="20" t="s">
        <v>41</v>
      </c>
      <c r="D35" s="46">
        <v>105663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105663</v>
      </c>
      <c r="O35" s="47">
        <f t="shared" si="1"/>
        <v>9.2597493646481457</v>
      </c>
      <c r="P35" s="9"/>
    </row>
    <row r="36" spans="1:16">
      <c r="A36" s="12"/>
      <c r="B36" s="25">
        <v>343.4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635580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635580</v>
      </c>
      <c r="O36" s="47">
        <f t="shared" si="1"/>
        <v>55.698887038822193</v>
      </c>
      <c r="P36" s="9"/>
    </row>
    <row r="37" spans="1:16">
      <c r="A37" s="12"/>
      <c r="B37" s="25">
        <v>343.9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491314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491314</v>
      </c>
      <c r="O37" s="47">
        <f t="shared" si="1"/>
        <v>43.056173867321007</v>
      </c>
      <c r="P37" s="9"/>
    </row>
    <row r="38" spans="1:16">
      <c r="A38" s="12"/>
      <c r="B38" s="25">
        <v>347.2</v>
      </c>
      <c r="C38" s="20" t="s">
        <v>44</v>
      </c>
      <c r="D38" s="46">
        <v>1957747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1957747</v>
      </c>
      <c r="O38" s="47">
        <f t="shared" si="1"/>
        <v>171.56664621856103</v>
      </c>
      <c r="P38" s="9"/>
    </row>
    <row r="39" spans="1:16" ht="15.75">
      <c r="A39" s="29" t="s">
        <v>38</v>
      </c>
      <c r="B39" s="30"/>
      <c r="C39" s="31"/>
      <c r="D39" s="32">
        <f t="shared" ref="D39:M39" si="9">SUM(D40:D41)</f>
        <v>59167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7"/>
        <v>59167</v>
      </c>
      <c r="O39" s="45">
        <f t="shared" si="1"/>
        <v>5.1850845675225656</v>
      </c>
      <c r="P39" s="10"/>
    </row>
    <row r="40" spans="1:16">
      <c r="A40" s="13"/>
      <c r="B40" s="39">
        <v>351.5</v>
      </c>
      <c r="C40" s="21" t="s">
        <v>47</v>
      </c>
      <c r="D40" s="46">
        <v>24175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24175</v>
      </c>
      <c r="O40" s="47">
        <f t="shared" si="1"/>
        <v>2.1185698010691438</v>
      </c>
      <c r="P40" s="9"/>
    </row>
    <row r="41" spans="1:16">
      <c r="A41" s="13"/>
      <c r="B41" s="39">
        <v>359</v>
      </c>
      <c r="C41" s="21" t="s">
        <v>48</v>
      </c>
      <c r="D41" s="46">
        <v>34992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34992</v>
      </c>
      <c r="O41" s="47">
        <f t="shared" si="1"/>
        <v>3.0665147664534222</v>
      </c>
      <c r="P41" s="9"/>
    </row>
    <row r="42" spans="1:16" ht="15.75">
      <c r="A42" s="29" t="s">
        <v>3</v>
      </c>
      <c r="B42" s="30"/>
      <c r="C42" s="31"/>
      <c r="D42" s="32">
        <f t="shared" ref="D42:M42" si="10">SUM(D43:D45)</f>
        <v>83783</v>
      </c>
      <c r="E42" s="32">
        <f t="shared" si="10"/>
        <v>455</v>
      </c>
      <c r="F42" s="32">
        <f t="shared" si="10"/>
        <v>0</v>
      </c>
      <c r="G42" s="32">
        <f t="shared" si="10"/>
        <v>31602</v>
      </c>
      <c r="H42" s="32">
        <f t="shared" si="10"/>
        <v>0</v>
      </c>
      <c r="I42" s="32">
        <f t="shared" si="10"/>
        <v>21303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7"/>
        <v>137143</v>
      </c>
      <c r="O42" s="45">
        <f t="shared" si="1"/>
        <v>12.018490929804575</v>
      </c>
      <c r="P42" s="10"/>
    </row>
    <row r="43" spans="1:16">
      <c r="A43" s="12"/>
      <c r="B43" s="25">
        <v>361.1</v>
      </c>
      <c r="C43" s="20" t="s">
        <v>49</v>
      </c>
      <c r="D43" s="46">
        <v>39366</v>
      </c>
      <c r="E43" s="46">
        <v>455</v>
      </c>
      <c r="F43" s="46">
        <v>0</v>
      </c>
      <c r="G43" s="46">
        <v>5370</v>
      </c>
      <c r="H43" s="46">
        <v>0</v>
      </c>
      <c r="I43" s="46">
        <v>21303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66494</v>
      </c>
      <c r="O43" s="47">
        <f t="shared" si="1"/>
        <v>5.8271842958548765</v>
      </c>
      <c r="P43" s="9"/>
    </row>
    <row r="44" spans="1:16">
      <c r="A44" s="12"/>
      <c r="B44" s="25">
        <v>366</v>
      </c>
      <c r="C44" s="20" t="s">
        <v>50</v>
      </c>
      <c r="D44" s="46">
        <v>0</v>
      </c>
      <c r="E44" s="46">
        <v>0</v>
      </c>
      <c r="F44" s="46">
        <v>0</v>
      </c>
      <c r="G44" s="46">
        <v>18996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18996</v>
      </c>
      <c r="O44" s="47">
        <f t="shared" si="1"/>
        <v>1.6647094908421698</v>
      </c>
      <c r="P44" s="9"/>
    </row>
    <row r="45" spans="1:16">
      <c r="A45" s="12"/>
      <c r="B45" s="25">
        <v>369.9</v>
      </c>
      <c r="C45" s="20" t="s">
        <v>51</v>
      </c>
      <c r="D45" s="46">
        <v>44417</v>
      </c>
      <c r="E45" s="46">
        <v>0</v>
      </c>
      <c r="F45" s="46">
        <v>0</v>
      </c>
      <c r="G45" s="46">
        <v>7236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51653</v>
      </c>
      <c r="O45" s="47">
        <f t="shared" si="1"/>
        <v>4.5265971431075283</v>
      </c>
      <c r="P45" s="9"/>
    </row>
    <row r="46" spans="1:16" ht="15.75">
      <c r="A46" s="29" t="s">
        <v>39</v>
      </c>
      <c r="B46" s="30"/>
      <c r="C46" s="31"/>
      <c r="D46" s="32">
        <f t="shared" ref="D46:M46" si="11">SUM(D47:D48)</f>
        <v>0</v>
      </c>
      <c r="E46" s="32">
        <f t="shared" si="11"/>
        <v>0</v>
      </c>
      <c r="F46" s="32">
        <f t="shared" si="11"/>
        <v>0</v>
      </c>
      <c r="G46" s="32">
        <f t="shared" si="11"/>
        <v>3301194</v>
      </c>
      <c r="H46" s="32">
        <f t="shared" si="11"/>
        <v>0</v>
      </c>
      <c r="I46" s="32">
        <f t="shared" si="11"/>
        <v>164502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7"/>
        <v>3465696</v>
      </c>
      <c r="O46" s="45">
        <f t="shared" si="1"/>
        <v>303.71536236964334</v>
      </c>
      <c r="P46" s="9"/>
    </row>
    <row r="47" spans="1:16">
      <c r="A47" s="12"/>
      <c r="B47" s="25">
        <v>381</v>
      </c>
      <c r="C47" s="20" t="s">
        <v>52</v>
      </c>
      <c r="D47" s="46">
        <v>0</v>
      </c>
      <c r="E47" s="46">
        <v>0</v>
      </c>
      <c r="F47" s="46">
        <v>0</v>
      </c>
      <c r="G47" s="46">
        <v>3236194</v>
      </c>
      <c r="H47" s="46">
        <v>0</v>
      </c>
      <c r="I47" s="46">
        <v>164502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3400696</v>
      </c>
      <c r="O47" s="47">
        <f t="shared" si="1"/>
        <v>298.01910437297346</v>
      </c>
      <c r="P47" s="9"/>
    </row>
    <row r="48" spans="1:16" ht="15.75" thickBot="1">
      <c r="A48" s="12"/>
      <c r="B48" s="25">
        <v>388.1</v>
      </c>
      <c r="C48" s="20" t="s">
        <v>53</v>
      </c>
      <c r="D48" s="46">
        <v>0</v>
      </c>
      <c r="E48" s="46">
        <v>0</v>
      </c>
      <c r="F48" s="46">
        <v>0</v>
      </c>
      <c r="G48" s="46">
        <v>65000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65000</v>
      </c>
      <c r="O48" s="47">
        <f t="shared" si="1"/>
        <v>5.6962579966698801</v>
      </c>
      <c r="P48" s="9"/>
    </row>
    <row r="49" spans="1:119" ht="16.5" thickBot="1">
      <c r="A49" s="14" t="s">
        <v>45</v>
      </c>
      <c r="B49" s="23"/>
      <c r="C49" s="22"/>
      <c r="D49" s="15">
        <f t="shared" ref="D49:M49" si="12">SUM(D5,D15,D19,D33,D39,D42,D46)</f>
        <v>28492609</v>
      </c>
      <c r="E49" s="15">
        <f t="shared" si="12"/>
        <v>1893352</v>
      </c>
      <c r="F49" s="15">
        <f t="shared" si="12"/>
        <v>0</v>
      </c>
      <c r="G49" s="15">
        <f t="shared" si="12"/>
        <v>3342757</v>
      </c>
      <c r="H49" s="15">
        <f t="shared" si="12"/>
        <v>0</v>
      </c>
      <c r="I49" s="15">
        <f t="shared" si="12"/>
        <v>8615329</v>
      </c>
      <c r="J49" s="15">
        <f t="shared" si="12"/>
        <v>0</v>
      </c>
      <c r="K49" s="15">
        <f t="shared" si="12"/>
        <v>0</v>
      </c>
      <c r="L49" s="15">
        <f t="shared" si="12"/>
        <v>0</v>
      </c>
      <c r="M49" s="15">
        <f t="shared" si="12"/>
        <v>0</v>
      </c>
      <c r="N49" s="15">
        <f t="shared" si="7"/>
        <v>42344047</v>
      </c>
      <c r="O49" s="38">
        <f t="shared" si="1"/>
        <v>3710.809482078696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60</v>
      </c>
      <c r="M51" s="48"/>
      <c r="N51" s="48"/>
      <c r="O51" s="43">
        <v>11411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thickBot="1">
      <c r="A53" s="52" t="s">
        <v>72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A53:O53"/>
    <mergeCell ref="A52:O52"/>
    <mergeCell ref="L51:N5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54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55</v>
      </c>
      <c r="F4" s="34" t="s">
        <v>56</v>
      </c>
      <c r="G4" s="34" t="s">
        <v>57</v>
      </c>
      <c r="H4" s="34" t="s">
        <v>5</v>
      </c>
      <c r="I4" s="34" t="s">
        <v>6</v>
      </c>
      <c r="J4" s="35" t="s">
        <v>58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22492357</v>
      </c>
      <c r="E5" s="27">
        <f t="shared" si="0"/>
        <v>206844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22699201</v>
      </c>
      <c r="O5" s="33">
        <f t="shared" ref="O5:O47" si="1">(N5/O$49)</f>
        <v>1964.448377325833</v>
      </c>
      <c r="P5" s="6"/>
    </row>
    <row r="6" spans="1:133">
      <c r="A6" s="12"/>
      <c r="B6" s="25">
        <v>311</v>
      </c>
      <c r="C6" s="20" t="s">
        <v>2</v>
      </c>
      <c r="D6" s="46">
        <v>20051239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20051239</v>
      </c>
      <c r="O6" s="47">
        <f t="shared" si="1"/>
        <v>1735.2868022501082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206844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206844</v>
      </c>
      <c r="O7" s="47">
        <f t="shared" si="1"/>
        <v>17.900822154911292</v>
      </c>
      <c r="P7" s="9"/>
    </row>
    <row r="8" spans="1:133">
      <c r="A8" s="12"/>
      <c r="B8" s="25">
        <v>314.10000000000002</v>
      </c>
      <c r="C8" s="20" t="s">
        <v>11</v>
      </c>
      <c r="D8" s="46">
        <v>1165215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1165215</v>
      </c>
      <c r="O8" s="47">
        <f t="shared" si="1"/>
        <v>100.84076157507573</v>
      </c>
      <c r="P8" s="9"/>
    </row>
    <row r="9" spans="1:133">
      <c r="A9" s="12"/>
      <c r="B9" s="25">
        <v>314.3</v>
      </c>
      <c r="C9" s="20" t="s">
        <v>12</v>
      </c>
      <c r="D9" s="46">
        <v>242619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242619</v>
      </c>
      <c r="O9" s="47">
        <f t="shared" si="1"/>
        <v>20.996884465599308</v>
      </c>
      <c r="P9" s="9"/>
    </row>
    <row r="10" spans="1:133">
      <c r="A10" s="12"/>
      <c r="B10" s="25">
        <v>314.7</v>
      </c>
      <c r="C10" s="20" t="s">
        <v>86</v>
      </c>
      <c r="D10" s="46">
        <v>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</v>
      </c>
      <c r="O10" s="47">
        <f t="shared" si="1"/>
        <v>5.1925573344872346E-4</v>
      </c>
      <c r="P10" s="9"/>
    </row>
    <row r="11" spans="1:133">
      <c r="A11" s="12"/>
      <c r="B11" s="25">
        <v>315</v>
      </c>
      <c r="C11" s="20" t="s">
        <v>14</v>
      </c>
      <c r="D11" s="46">
        <v>924008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924008</v>
      </c>
      <c r="O11" s="47">
        <f t="shared" si="1"/>
        <v>79.966075292081356</v>
      </c>
      <c r="P11" s="9"/>
    </row>
    <row r="12" spans="1:133">
      <c r="A12" s="12"/>
      <c r="B12" s="25">
        <v>316</v>
      </c>
      <c r="C12" s="20" t="s">
        <v>15</v>
      </c>
      <c r="D12" s="46">
        <v>109270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109270</v>
      </c>
      <c r="O12" s="47">
        <f t="shared" si="1"/>
        <v>9.4565123323236691</v>
      </c>
      <c r="P12" s="9"/>
    </row>
    <row r="13" spans="1:133" ht="15.75">
      <c r="A13" s="29" t="s">
        <v>87</v>
      </c>
      <c r="B13" s="30"/>
      <c r="C13" s="31"/>
      <c r="D13" s="32">
        <f t="shared" ref="D13:M13" si="3">SUM(D14:D17)</f>
        <v>2340921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8" si="4">SUM(D13:M13)</f>
        <v>2340921</v>
      </c>
      <c r="O13" s="45">
        <f t="shared" si="1"/>
        <v>202.58944180008655</v>
      </c>
      <c r="P13" s="10"/>
    </row>
    <row r="14" spans="1:133">
      <c r="A14" s="12"/>
      <c r="B14" s="25">
        <v>322</v>
      </c>
      <c r="C14" s="20" t="s">
        <v>0</v>
      </c>
      <c r="D14" s="46">
        <v>1131020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1131020</v>
      </c>
      <c r="O14" s="47">
        <f t="shared" si="1"/>
        <v>97.88143660752921</v>
      </c>
      <c r="P14" s="9"/>
    </row>
    <row r="15" spans="1:133">
      <c r="A15" s="12"/>
      <c r="B15" s="25">
        <v>323.10000000000002</v>
      </c>
      <c r="C15" s="20" t="s">
        <v>17</v>
      </c>
      <c r="D15" s="46">
        <v>1064666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1064666</v>
      </c>
      <c r="O15" s="47">
        <f t="shared" si="1"/>
        <v>92.138987451319778</v>
      </c>
      <c r="P15" s="9"/>
    </row>
    <row r="16" spans="1:133">
      <c r="A16" s="12"/>
      <c r="B16" s="25">
        <v>323.39999999999998</v>
      </c>
      <c r="C16" s="20" t="s">
        <v>88</v>
      </c>
      <c r="D16" s="46">
        <v>126539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126539</v>
      </c>
      <c r="O16" s="47">
        <f t="shared" si="1"/>
        <v>10.951016875811337</v>
      </c>
      <c r="P16" s="9"/>
    </row>
    <row r="17" spans="1:16">
      <c r="A17" s="12"/>
      <c r="B17" s="25">
        <v>329</v>
      </c>
      <c r="C17" s="20" t="s">
        <v>89</v>
      </c>
      <c r="D17" s="46">
        <v>18696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18696</v>
      </c>
      <c r="O17" s="47">
        <f t="shared" si="1"/>
        <v>1.6180008654262223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SUM(D19:D28)</f>
        <v>1209545</v>
      </c>
      <c r="E18" s="32">
        <f t="shared" si="5"/>
        <v>1098354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5460763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7768662</v>
      </c>
      <c r="O18" s="45">
        <f t="shared" si="1"/>
        <v>672.32038078753783</v>
      </c>
      <c r="P18" s="10"/>
    </row>
    <row r="19" spans="1:16">
      <c r="A19" s="12"/>
      <c r="B19" s="25">
        <v>331.9</v>
      </c>
      <c r="C19" s="20" t="s">
        <v>90</v>
      </c>
      <c r="D19" s="46">
        <v>232213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7" si="6">SUM(D19:M19)</f>
        <v>232213</v>
      </c>
      <c r="O19" s="47">
        <f t="shared" si="1"/>
        <v>20.096321938554738</v>
      </c>
      <c r="P19" s="9"/>
    </row>
    <row r="20" spans="1:16">
      <c r="A20" s="12"/>
      <c r="B20" s="25">
        <v>334.1</v>
      </c>
      <c r="C20" s="20" t="s">
        <v>91</v>
      </c>
      <c r="D20" s="46">
        <v>3373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3373</v>
      </c>
      <c r="O20" s="47">
        <f t="shared" si="1"/>
        <v>0.29190826482042403</v>
      </c>
      <c r="P20" s="9"/>
    </row>
    <row r="21" spans="1:16">
      <c r="A21" s="12"/>
      <c r="B21" s="25">
        <v>334.2</v>
      </c>
      <c r="C21" s="20" t="s">
        <v>92</v>
      </c>
      <c r="D21" s="46">
        <v>1194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1194</v>
      </c>
      <c r="O21" s="47">
        <f t="shared" si="1"/>
        <v>0.10333189095629598</v>
      </c>
      <c r="P21" s="9"/>
    </row>
    <row r="22" spans="1:16">
      <c r="A22" s="12"/>
      <c r="B22" s="25">
        <v>334.35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5460763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5460763</v>
      </c>
      <c r="O22" s="47">
        <f t="shared" si="1"/>
        <v>472.58874945910861</v>
      </c>
      <c r="P22" s="9"/>
    </row>
    <row r="23" spans="1:16">
      <c r="A23" s="12"/>
      <c r="B23" s="25">
        <v>335.12</v>
      </c>
      <c r="C23" s="20" t="s">
        <v>24</v>
      </c>
      <c r="D23" s="46">
        <v>220780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220780</v>
      </c>
      <c r="O23" s="47">
        <f t="shared" si="1"/>
        <v>19.106880138468195</v>
      </c>
      <c r="P23" s="9"/>
    </row>
    <row r="24" spans="1:16">
      <c r="A24" s="12"/>
      <c r="B24" s="25">
        <v>335.15</v>
      </c>
      <c r="C24" s="20" t="s">
        <v>25</v>
      </c>
      <c r="D24" s="46">
        <v>11156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11156</v>
      </c>
      <c r="O24" s="47">
        <f t="shared" si="1"/>
        <v>0.96546949372565993</v>
      </c>
      <c r="P24" s="9"/>
    </row>
    <row r="25" spans="1:16">
      <c r="A25" s="12"/>
      <c r="B25" s="25">
        <v>335.18</v>
      </c>
      <c r="C25" s="20" t="s">
        <v>26</v>
      </c>
      <c r="D25" s="46">
        <v>728109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728109</v>
      </c>
      <c r="O25" s="47">
        <f t="shared" si="1"/>
        <v>63.012462137602768</v>
      </c>
      <c r="P25" s="9"/>
    </row>
    <row r="26" spans="1:16">
      <c r="A26" s="12"/>
      <c r="B26" s="25">
        <v>335.21</v>
      </c>
      <c r="C26" s="20" t="s">
        <v>27</v>
      </c>
      <c r="D26" s="46">
        <v>12720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12720</v>
      </c>
      <c r="O26" s="47">
        <f t="shared" si="1"/>
        <v>1.1008221549112938</v>
      </c>
      <c r="P26" s="9"/>
    </row>
    <row r="27" spans="1:16">
      <c r="A27" s="12"/>
      <c r="B27" s="25">
        <v>335.49</v>
      </c>
      <c r="C27" s="20" t="s">
        <v>93</v>
      </c>
      <c r="D27" s="46">
        <v>0</v>
      </c>
      <c r="E27" s="46">
        <v>368354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368354</v>
      </c>
      <c r="O27" s="47">
        <f t="shared" si="1"/>
        <v>31.878321073128514</v>
      </c>
      <c r="P27" s="9"/>
    </row>
    <row r="28" spans="1:16">
      <c r="A28" s="12"/>
      <c r="B28" s="25">
        <v>338</v>
      </c>
      <c r="C28" s="20" t="s">
        <v>32</v>
      </c>
      <c r="D28" s="46">
        <v>0</v>
      </c>
      <c r="E28" s="46">
        <v>730000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730000</v>
      </c>
      <c r="O28" s="47">
        <f t="shared" si="1"/>
        <v>63.176114236261355</v>
      </c>
      <c r="P28" s="9"/>
    </row>
    <row r="29" spans="1:16" ht="15.75">
      <c r="A29" s="29" t="s">
        <v>37</v>
      </c>
      <c r="B29" s="30"/>
      <c r="C29" s="31"/>
      <c r="D29" s="32">
        <f t="shared" ref="D29:M29" si="7">SUM(D30:D36)</f>
        <v>1778117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1029904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2808021</v>
      </c>
      <c r="O29" s="45">
        <f t="shared" si="1"/>
        <v>243.01350064906967</v>
      </c>
      <c r="P29" s="10"/>
    </row>
    <row r="30" spans="1:16">
      <c r="A30" s="12"/>
      <c r="B30" s="25">
        <v>341.3</v>
      </c>
      <c r="C30" s="20" t="s">
        <v>94</v>
      </c>
      <c r="D30" s="46">
        <v>2530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8">SUM(D30:M30)</f>
        <v>2530</v>
      </c>
      <c r="O30" s="47">
        <f t="shared" si="1"/>
        <v>0.21895283427087842</v>
      </c>
      <c r="P30" s="9"/>
    </row>
    <row r="31" spans="1:16">
      <c r="A31" s="12"/>
      <c r="B31" s="25">
        <v>342.1</v>
      </c>
      <c r="C31" s="20" t="s">
        <v>40</v>
      </c>
      <c r="D31" s="46">
        <v>-8623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-8623</v>
      </c>
      <c r="O31" s="47">
        <f t="shared" si="1"/>
        <v>-0.74625703158805712</v>
      </c>
      <c r="P31" s="9"/>
    </row>
    <row r="32" spans="1:16">
      <c r="A32" s="12"/>
      <c r="B32" s="25">
        <v>342.6</v>
      </c>
      <c r="C32" s="20" t="s">
        <v>41</v>
      </c>
      <c r="D32" s="46">
        <v>132868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132868</v>
      </c>
      <c r="O32" s="47">
        <f t="shared" si="1"/>
        <v>11.498745131977499</v>
      </c>
      <c r="P32" s="9"/>
    </row>
    <row r="33" spans="1:119">
      <c r="A33" s="12"/>
      <c r="B33" s="25">
        <v>343.4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530803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530803</v>
      </c>
      <c r="O33" s="47">
        <f t="shared" si="1"/>
        <v>45.937083513630462</v>
      </c>
      <c r="P33" s="9"/>
    </row>
    <row r="34" spans="1:119">
      <c r="A34" s="12"/>
      <c r="B34" s="25">
        <v>343.7</v>
      </c>
      <c r="C34" s="20" t="s">
        <v>95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499101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499101</v>
      </c>
      <c r="O34" s="47">
        <f t="shared" si="1"/>
        <v>43.193509303331894</v>
      </c>
      <c r="P34" s="9"/>
    </row>
    <row r="35" spans="1:119">
      <c r="A35" s="12"/>
      <c r="B35" s="25">
        <v>347.2</v>
      </c>
      <c r="C35" s="20" t="s">
        <v>44</v>
      </c>
      <c r="D35" s="46">
        <v>1635187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1635187</v>
      </c>
      <c r="O35" s="47">
        <f t="shared" si="1"/>
        <v>141.5133708351363</v>
      </c>
      <c r="P35" s="9"/>
    </row>
    <row r="36" spans="1:119">
      <c r="A36" s="12"/>
      <c r="B36" s="25">
        <v>349</v>
      </c>
      <c r="C36" s="20" t="s">
        <v>81</v>
      </c>
      <c r="D36" s="46">
        <v>16155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16155</v>
      </c>
      <c r="O36" s="47">
        <f t="shared" si="1"/>
        <v>1.3980960623106879</v>
      </c>
      <c r="P36" s="9"/>
    </row>
    <row r="37" spans="1:119" ht="15.75">
      <c r="A37" s="29" t="s">
        <v>38</v>
      </c>
      <c r="B37" s="30"/>
      <c r="C37" s="31"/>
      <c r="D37" s="32">
        <f t="shared" ref="D37:M37" si="9">SUM(D38:D40)</f>
        <v>175828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8"/>
        <v>175828</v>
      </c>
      <c r="O37" s="45">
        <f t="shared" si="1"/>
        <v>15.216616183470359</v>
      </c>
      <c r="P37" s="10"/>
    </row>
    <row r="38" spans="1:119">
      <c r="A38" s="13"/>
      <c r="B38" s="39">
        <v>351.5</v>
      </c>
      <c r="C38" s="21" t="s">
        <v>47</v>
      </c>
      <c r="D38" s="46">
        <v>62645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62645</v>
      </c>
      <c r="O38" s="47">
        <f t="shared" si="1"/>
        <v>5.4214625703158807</v>
      </c>
      <c r="P38" s="9"/>
    </row>
    <row r="39" spans="1:119">
      <c r="A39" s="13"/>
      <c r="B39" s="39">
        <v>354</v>
      </c>
      <c r="C39" s="21" t="s">
        <v>82</v>
      </c>
      <c r="D39" s="46">
        <v>112183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7" si="10">SUM(D39:M39)</f>
        <v>112183</v>
      </c>
      <c r="O39" s="47">
        <f t="shared" si="1"/>
        <v>9.7086109909130247</v>
      </c>
      <c r="P39" s="9"/>
    </row>
    <row r="40" spans="1:119">
      <c r="A40" s="13"/>
      <c r="B40" s="39">
        <v>359</v>
      </c>
      <c r="C40" s="21" t="s">
        <v>48</v>
      </c>
      <c r="D40" s="46">
        <v>1000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1000</v>
      </c>
      <c r="O40" s="47">
        <f t="shared" si="1"/>
        <v>8.6542622241453912E-2</v>
      </c>
      <c r="P40" s="9"/>
    </row>
    <row r="41" spans="1:119" ht="15.75">
      <c r="A41" s="29" t="s">
        <v>3</v>
      </c>
      <c r="B41" s="30"/>
      <c r="C41" s="31"/>
      <c r="D41" s="32">
        <f t="shared" ref="D41:M41" si="11">SUM(D42:D44)</f>
        <v>255345</v>
      </c>
      <c r="E41" s="32">
        <f t="shared" si="11"/>
        <v>1621</v>
      </c>
      <c r="F41" s="32">
        <f t="shared" si="11"/>
        <v>0</v>
      </c>
      <c r="G41" s="32">
        <f t="shared" si="11"/>
        <v>113000</v>
      </c>
      <c r="H41" s="32">
        <f t="shared" si="11"/>
        <v>0</v>
      </c>
      <c r="I41" s="32">
        <f t="shared" si="11"/>
        <v>48202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10"/>
        <v>418168</v>
      </c>
      <c r="O41" s="45">
        <f t="shared" si="1"/>
        <v>36.1893552574643</v>
      </c>
      <c r="P41" s="10"/>
    </row>
    <row r="42" spans="1:119">
      <c r="A42" s="12"/>
      <c r="B42" s="25">
        <v>361.1</v>
      </c>
      <c r="C42" s="20" t="s">
        <v>49</v>
      </c>
      <c r="D42" s="46">
        <v>223907</v>
      </c>
      <c r="E42" s="46">
        <v>1621</v>
      </c>
      <c r="F42" s="46">
        <v>0</v>
      </c>
      <c r="G42" s="46">
        <v>113000</v>
      </c>
      <c r="H42" s="46">
        <v>0</v>
      </c>
      <c r="I42" s="46">
        <v>43204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381732</v>
      </c>
      <c r="O42" s="47">
        <f t="shared" si="1"/>
        <v>33.036088273474689</v>
      </c>
      <c r="P42" s="9"/>
    </row>
    <row r="43" spans="1:119">
      <c r="A43" s="12"/>
      <c r="B43" s="25">
        <v>364</v>
      </c>
      <c r="C43" s="20" t="s">
        <v>96</v>
      </c>
      <c r="D43" s="46">
        <v>8000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8000</v>
      </c>
      <c r="O43" s="47">
        <f t="shared" si="1"/>
        <v>0.6923409779316313</v>
      </c>
      <c r="P43" s="9"/>
    </row>
    <row r="44" spans="1:119">
      <c r="A44" s="12"/>
      <c r="B44" s="25">
        <v>369.9</v>
      </c>
      <c r="C44" s="20" t="s">
        <v>51</v>
      </c>
      <c r="D44" s="46">
        <v>23438</v>
      </c>
      <c r="E44" s="46">
        <v>0</v>
      </c>
      <c r="F44" s="46">
        <v>0</v>
      </c>
      <c r="G44" s="46">
        <v>0</v>
      </c>
      <c r="H44" s="46">
        <v>0</v>
      </c>
      <c r="I44" s="46">
        <v>4998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28436</v>
      </c>
      <c r="O44" s="47">
        <f t="shared" si="1"/>
        <v>2.4609260060579836</v>
      </c>
      <c r="P44" s="9"/>
    </row>
    <row r="45" spans="1:119" ht="15.75">
      <c r="A45" s="29" t="s">
        <v>39</v>
      </c>
      <c r="B45" s="30"/>
      <c r="C45" s="31"/>
      <c r="D45" s="32">
        <f t="shared" ref="D45:M45" si="12">SUM(D46:D46)</f>
        <v>0</v>
      </c>
      <c r="E45" s="32">
        <f t="shared" si="12"/>
        <v>0</v>
      </c>
      <c r="F45" s="32">
        <f t="shared" si="12"/>
        <v>0</v>
      </c>
      <c r="G45" s="32">
        <f t="shared" si="12"/>
        <v>4533094</v>
      </c>
      <c r="H45" s="32">
        <f t="shared" si="12"/>
        <v>0</v>
      </c>
      <c r="I45" s="32">
        <f t="shared" si="12"/>
        <v>28134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0"/>
        <v>4561228</v>
      </c>
      <c r="O45" s="45">
        <f t="shared" si="1"/>
        <v>394.74063176114237</v>
      </c>
      <c r="P45" s="9"/>
    </row>
    <row r="46" spans="1:119" ht="15.75" thickBot="1">
      <c r="A46" s="12"/>
      <c r="B46" s="25">
        <v>381</v>
      </c>
      <c r="C46" s="20" t="s">
        <v>52</v>
      </c>
      <c r="D46" s="46">
        <v>0</v>
      </c>
      <c r="E46" s="46">
        <v>0</v>
      </c>
      <c r="F46" s="46">
        <v>0</v>
      </c>
      <c r="G46" s="46">
        <v>4533094</v>
      </c>
      <c r="H46" s="46">
        <v>0</v>
      </c>
      <c r="I46" s="46">
        <v>28134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4561228</v>
      </c>
      <c r="O46" s="47">
        <f t="shared" si="1"/>
        <v>394.74063176114237</v>
      </c>
      <c r="P46" s="9"/>
    </row>
    <row r="47" spans="1:119" ht="16.5" thickBot="1">
      <c r="A47" s="14" t="s">
        <v>45</v>
      </c>
      <c r="B47" s="23"/>
      <c r="C47" s="22"/>
      <c r="D47" s="15">
        <f t="shared" ref="D47:M47" si="13">SUM(D5,D13,D18,D29,D37,D41,D45)</f>
        <v>28252113</v>
      </c>
      <c r="E47" s="15">
        <f t="shared" si="13"/>
        <v>1306819</v>
      </c>
      <c r="F47" s="15">
        <f t="shared" si="13"/>
        <v>0</v>
      </c>
      <c r="G47" s="15">
        <f t="shared" si="13"/>
        <v>4646094</v>
      </c>
      <c r="H47" s="15">
        <f t="shared" si="13"/>
        <v>0</v>
      </c>
      <c r="I47" s="15">
        <f t="shared" si="13"/>
        <v>6567003</v>
      </c>
      <c r="J47" s="15">
        <f t="shared" si="13"/>
        <v>0</v>
      </c>
      <c r="K47" s="15">
        <f t="shared" si="13"/>
        <v>0</v>
      </c>
      <c r="L47" s="15">
        <f t="shared" si="13"/>
        <v>0</v>
      </c>
      <c r="M47" s="15">
        <f t="shared" si="13"/>
        <v>0</v>
      </c>
      <c r="N47" s="15">
        <f t="shared" si="10"/>
        <v>40772029</v>
      </c>
      <c r="O47" s="38">
        <f t="shared" si="1"/>
        <v>3528.5183037646038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97</v>
      </c>
      <c r="M49" s="48"/>
      <c r="N49" s="48"/>
      <c r="O49" s="43">
        <v>11555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72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54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8"/>
      <c r="M3" s="69"/>
      <c r="N3" s="36"/>
      <c r="O3" s="37"/>
      <c r="P3" s="70" t="s">
        <v>145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55</v>
      </c>
      <c r="F4" s="34" t="s">
        <v>56</v>
      </c>
      <c r="G4" s="34" t="s">
        <v>57</v>
      </c>
      <c r="H4" s="34" t="s">
        <v>5</v>
      </c>
      <c r="I4" s="34" t="s">
        <v>6</v>
      </c>
      <c r="J4" s="35" t="s">
        <v>58</v>
      </c>
      <c r="K4" s="35" t="s">
        <v>7</v>
      </c>
      <c r="L4" s="35" t="s">
        <v>8</v>
      </c>
      <c r="M4" s="35" t="s">
        <v>146</v>
      </c>
      <c r="N4" s="35" t="s">
        <v>9</v>
      </c>
      <c r="O4" s="35" t="s">
        <v>147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148</v>
      </c>
      <c r="B5" s="26"/>
      <c r="C5" s="26"/>
      <c r="D5" s="27">
        <f t="shared" ref="D5:N5" si="0">SUM(D6:D15)</f>
        <v>28800702</v>
      </c>
      <c r="E5" s="27">
        <f t="shared" si="0"/>
        <v>446325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29247027</v>
      </c>
      <c r="P5" s="33">
        <f t="shared" ref="P5:P52" si="1">(O5/P$54)</f>
        <v>1974.1496456294296</v>
      </c>
      <c r="Q5" s="6"/>
    </row>
    <row r="6" spans="1:134">
      <c r="A6" s="12"/>
      <c r="B6" s="25">
        <v>311</v>
      </c>
      <c r="C6" s="20" t="s">
        <v>2</v>
      </c>
      <c r="D6" s="46">
        <v>24990469</v>
      </c>
      <c r="E6" s="46">
        <v>252429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25242898</v>
      </c>
      <c r="P6" s="47">
        <f t="shared" si="1"/>
        <v>1703.8743165710428</v>
      </c>
      <c r="Q6" s="9"/>
    </row>
    <row r="7" spans="1:134">
      <c r="A7" s="12"/>
      <c r="B7" s="25">
        <v>312.41000000000003</v>
      </c>
      <c r="C7" s="20" t="s">
        <v>149</v>
      </c>
      <c r="D7" s="46">
        <v>0</v>
      </c>
      <c r="E7" s="46">
        <v>140581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2">SUM(D7:N7)</f>
        <v>140581</v>
      </c>
      <c r="P7" s="47">
        <f t="shared" si="1"/>
        <v>9.4890988862639212</v>
      </c>
      <c r="Q7" s="9"/>
    </row>
    <row r="8" spans="1:134">
      <c r="A8" s="12"/>
      <c r="B8" s="25">
        <v>312.43</v>
      </c>
      <c r="C8" s="20" t="s">
        <v>150</v>
      </c>
      <c r="D8" s="46">
        <v>0</v>
      </c>
      <c r="E8" s="46">
        <v>53315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53315</v>
      </c>
      <c r="P8" s="47">
        <f t="shared" si="1"/>
        <v>3.5987175160310496</v>
      </c>
      <c r="Q8" s="9"/>
    </row>
    <row r="9" spans="1:134">
      <c r="A9" s="12"/>
      <c r="B9" s="25">
        <v>312.51</v>
      </c>
      <c r="C9" s="20" t="s">
        <v>61</v>
      </c>
      <c r="D9" s="46">
        <v>442551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442551</v>
      </c>
      <c r="P9" s="47">
        <f t="shared" si="1"/>
        <v>29.87181910226122</v>
      </c>
      <c r="Q9" s="9"/>
    </row>
    <row r="10" spans="1:134">
      <c r="A10" s="12"/>
      <c r="B10" s="25">
        <v>312.52</v>
      </c>
      <c r="C10" s="20" t="s">
        <v>99</v>
      </c>
      <c r="D10" s="46">
        <v>157622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157622</v>
      </c>
      <c r="P10" s="47">
        <f t="shared" si="1"/>
        <v>10.639352008099898</v>
      </c>
      <c r="Q10" s="9"/>
    </row>
    <row r="11" spans="1:134">
      <c r="A11" s="12"/>
      <c r="B11" s="25">
        <v>314.10000000000002</v>
      </c>
      <c r="C11" s="20" t="s">
        <v>11</v>
      </c>
      <c r="D11" s="46">
        <v>1692290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1692290</v>
      </c>
      <c r="P11" s="47">
        <f t="shared" si="1"/>
        <v>114.22814714816064</v>
      </c>
      <c r="Q11" s="9"/>
    </row>
    <row r="12" spans="1:134">
      <c r="A12" s="12"/>
      <c r="B12" s="25">
        <v>314.3</v>
      </c>
      <c r="C12" s="20" t="s">
        <v>12</v>
      </c>
      <c r="D12" s="46">
        <v>603366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603366</v>
      </c>
      <c r="P12" s="47">
        <f t="shared" si="1"/>
        <v>40.726695916301047</v>
      </c>
      <c r="Q12" s="9"/>
    </row>
    <row r="13" spans="1:134">
      <c r="A13" s="12"/>
      <c r="B13" s="25">
        <v>314.39999999999998</v>
      </c>
      <c r="C13" s="20" t="s">
        <v>13</v>
      </c>
      <c r="D13" s="46">
        <v>89163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89163</v>
      </c>
      <c r="P13" s="47">
        <f t="shared" si="1"/>
        <v>6.0184272696591297</v>
      </c>
      <c r="Q13" s="9"/>
    </row>
    <row r="14" spans="1:134">
      <c r="A14" s="12"/>
      <c r="B14" s="25">
        <v>315.10000000000002</v>
      </c>
      <c r="C14" s="20" t="s">
        <v>151</v>
      </c>
      <c r="D14" s="46">
        <v>650817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650817</v>
      </c>
      <c r="P14" s="47">
        <f t="shared" si="1"/>
        <v>43.929598380020252</v>
      </c>
      <c r="Q14" s="9"/>
    </row>
    <row r="15" spans="1:134">
      <c r="A15" s="12"/>
      <c r="B15" s="25">
        <v>316</v>
      </c>
      <c r="C15" s="20" t="s">
        <v>101</v>
      </c>
      <c r="D15" s="46">
        <v>174424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174424</v>
      </c>
      <c r="P15" s="47">
        <f t="shared" si="1"/>
        <v>11.773472831589606</v>
      </c>
      <c r="Q15" s="9"/>
    </row>
    <row r="16" spans="1:134" ht="15.75">
      <c r="A16" s="29" t="s">
        <v>16</v>
      </c>
      <c r="B16" s="30"/>
      <c r="C16" s="31"/>
      <c r="D16" s="32">
        <f t="shared" ref="D16:N16" si="3">SUM(D17:D19)</f>
        <v>3228700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4">
        <f t="shared" ref="O16:O21" si="4">SUM(D16:N16)</f>
        <v>3228700</v>
      </c>
      <c r="P16" s="45">
        <f t="shared" si="1"/>
        <v>217.93452581842726</v>
      </c>
      <c r="Q16" s="10"/>
    </row>
    <row r="17" spans="1:17">
      <c r="A17" s="12"/>
      <c r="B17" s="25">
        <v>322</v>
      </c>
      <c r="C17" s="20" t="s">
        <v>152</v>
      </c>
      <c r="D17" s="46">
        <v>1986496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1986496</v>
      </c>
      <c r="P17" s="47">
        <f t="shared" si="1"/>
        <v>134.08680391495108</v>
      </c>
      <c r="Q17" s="9"/>
    </row>
    <row r="18" spans="1:17">
      <c r="A18" s="12"/>
      <c r="B18" s="25">
        <v>323.10000000000002</v>
      </c>
      <c r="C18" s="20" t="s">
        <v>17</v>
      </c>
      <c r="D18" s="46">
        <v>1216940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1216940</v>
      </c>
      <c r="P18" s="47">
        <f t="shared" si="1"/>
        <v>82.142423219709755</v>
      </c>
      <c r="Q18" s="9"/>
    </row>
    <row r="19" spans="1:17">
      <c r="A19" s="12"/>
      <c r="B19" s="25">
        <v>329.5</v>
      </c>
      <c r="C19" s="20" t="s">
        <v>153</v>
      </c>
      <c r="D19" s="46">
        <v>25264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25264</v>
      </c>
      <c r="P19" s="47">
        <f t="shared" si="1"/>
        <v>1.705298683766453</v>
      </c>
      <c r="Q19" s="9"/>
    </row>
    <row r="20" spans="1:17" ht="15.75">
      <c r="A20" s="29" t="s">
        <v>154</v>
      </c>
      <c r="B20" s="30"/>
      <c r="C20" s="31"/>
      <c r="D20" s="32">
        <f t="shared" ref="D20:N20" si="5">SUM(D21:D34)</f>
        <v>2027538</v>
      </c>
      <c r="E20" s="32">
        <f t="shared" si="5"/>
        <v>951580</v>
      </c>
      <c r="F20" s="32">
        <f t="shared" si="5"/>
        <v>0</v>
      </c>
      <c r="G20" s="32">
        <f t="shared" si="5"/>
        <v>1490503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5"/>
        <v>0</v>
      </c>
      <c r="O20" s="44">
        <f t="shared" si="4"/>
        <v>4469621</v>
      </c>
      <c r="P20" s="45">
        <f t="shared" si="1"/>
        <v>301.69564630442119</v>
      </c>
      <c r="Q20" s="10"/>
    </row>
    <row r="21" spans="1:17">
      <c r="A21" s="12"/>
      <c r="B21" s="25">
        <v>331.2</v>
      </c>
      <c r="C21" s="20" t="s">
        <v>74</v>
      </c>
      <c r="D21" s="46">
        <v>221744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221744</v>
      </c>
      <c r="P21" s="47">
        <f t="shared" si="1"/>
        <v>14.967532905838677</v>
      </c>
      <c r="Q21" s="9"/>
    </row>
    <row r="22" spans="1:17">
      <c r="A22" s="12"/>
      <c r="B22" s="25">
        <v>331.39</v>
      </c>
      <c r="C22" s="20" t="s">
        <v>66</v>
      </c>
      <c r="D22" s="46">
        <v>0</v>
      </c>
      <c r="E22" s="46">
        <v>0</v>
      </c>
      <c r="F22" s="46">
        <v>0</v>
      </c>
      <c r="G22" s="46">
        <v>1300752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31" si="6">SUM(D22:N22)</f>
        <v>1300752</v>
      </c>
      <c r="P22" s="47">
        <f t="shared" si="1"/>
        <v>87.799662504218702</v>
      </c>
      <c r="Q22" s="9"/>
    </row>
    <row r="23" spans="1:17">
      <c r="A23" s="12"/>
      <c r="B23" s="25">
        <v>331.42</v>
      </c>
      <c r="C23" s="20" t="s">
        <v>129</v>
      </c>
      <c r="D23" s="46">
        <v>0</v>
      </c>
      <c r="E23" s="46">
        <v>117316</v>
      </c>
      <c r="F23" s="46">
        <v>0</v>
      </c>
      <c r="G23" s="46">
        <v>5550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122866</v>
      </c>
      <c r="P23" s="47">
        <f t="shared" si="1"/>
        <v>8.2933513331083368</v>
      </c>
      <c r="Q23" s="9"/>
    </row>
    <row r="24" spans="1:17">
      <c r="A24" s="12"/>
      <c r="B24" s="25">
        <v>331.49</v>
      </c>
      <c r="C24" s="20" t="s">
        <v>21</v>
      </c>
      <c r="D24" s="46">
        <v>0</v>
      </c>
      <c r="E24" s="46">
        <v>469264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469264</v>
      </c>
      <c r="P24" s="47">
        <f t="shared" si="1"/>
        <v>31.674924063449208</v>
      </c>
      <c r="Q24" s="9"/>
    </row>
    <row r="25" spans="1:17">
      <c r="A25" s="12"/>
      <c r="B25" s="25">
        <v>334.2</v>
      </c>
      <c r="C25" s="20" t="s">
        <v>92</v>
      </c>
      <c r="D25" s="46">
        <v>18009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18009</v>
      </c>
      <c r="P25" s="47">
        <f t="shared" si="1"/>
        <v>1.2155923050961863</v>
      </c>
      <c r="Q25" s="9"/>
    </row>
    <row r="26" spans="1:17">
      <c r="A26" s="12"/>
      <c r="B26" s="25">
        <v>334.39</v>
      </c>
      <c r="C26" s="20" t="s">
        <v>137</v>
      </c>
      <c r="D26" s="46">
        <v>0</v>
      </c>
      <c r="E26" s="46">
        <v>0</v>
      </c>
      <c r="F26" s="46">
        <v>0</v>
      </c>
      <c r="G26" s="46">
        <v>8802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8802</v>
      </c>
      <c r="P26" s="47">
        <f t="shared" si="1"/>
        <v>0.5941275734053324</v>
      </c>
      <c r="Q26" s="9"/>
    </row>
    <row r="27" spans="1:17">
      <c r="A27" s="12"/>
      <c r="B27" s="25">
        <v>334.49</v>
      </c>
      <c r="C27" s="20" t="s">
        <v>142</v>
      </c>
      <c r="D27" s="46">
        <v>0</v>
      </c>
      <c r="E27" s="46">
        <v>0</v>
      </c>
      <c r="F27" s="46">
        <v>0</v>
      </c>
      <c r="G27" s="46">
        <v>175399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175399</v>
      </c>
      <c r="P27" s="47">
        <f t="shared" si="1"/>
        <v>11.839284508943638</v>
      </c>
      <c r="Q27" s="9"/>
    </row>
    <row r="28" spans="1:17">
      <c r="A28" s="12"/>
      <c r="B28" s="25">
        <v>335.125</v>
      </c>
      <c r="C28" s="20" t="s">
        <v>155</v>
      </c>
      <c r="D28" s="46">
        <v>368675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368675</v>
      </c>
      <c r="P28" s="47">
        <f t="shared" si="1"/>
        <v>24.88525143435707</v>
      </c>
      <c r="Q28" s="9"/>
    </row>
    <row r="29" spans="1:17">
      <c r="A29" s="12"/>
      <c r="B29" s="25">
        <v>335.15</v>
      </c>
      <c r="C29" s="20" t="s">
        <v>103</v>
      </c>
      <c r="D29" s="46">
        <v>13215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13215</v>
      </c>
      <c r="P29" s="47">
        <f t="shared" si="1"/>
        <v>0.89200134998312519</v>
      </c>
      <c r="Q29" s="9"/>
    </row>
    <row r="30" spans="1:17">
      <c r="A30" s="12"/>
      <c r="B30" s="25">
        <v>335.18</v>
      </c>
      <c r="C30" s="20" t="s">
        <v>156</v>
      </c>
      <c r="D30" s="46">
        <v>1078774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1078774</v>
      </c>
      <c r="P30" s="47">
        <f t="shared" si="1"/>
        <v>72.816334795815052</v>
      </c>
      <c r="Q30" s="9"/>
    </row>
    <row r="31" spans="1:17">
      <c r="A31" s="12"/>
      <c r="B31" s="25">
        <v>335.21</v>
      </c>
      <c r="C31" s="20" t="s">
        <v>27</v>
      </c>
      <c r="D31" s="46">
        <v>11682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11682</v>
      </c>
      <c r="P31" s="47">
        <f t="shared" si="1"/>
        <v>0.78852514343570701</v>
      </c>
      <c r="Q31" s="9"/>
    </row>
    <row r="32" spans="1:17">
      <c r="A32" s="12"/>
      <c r="B32" s="25">
        <v>337.4</v>
      </c>
      <c r="C32" s="20" t="s">
        <v>29</v>
      </c>
      <c r="D32" s="46">
        <v>0</v>
      </c>
      <c r="E32" s="46">
        <v>365000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52" si="7">SUM(D32:N32)</f>
        <v>365000</v>
      </c>
      <c r="P32" s="47">
        <f t="shared" si="1"/>
        <v>24.637192035099563</v>
      </c>
      <c r="Q32" s="9"/>
    </row>
    <row r="33" spans="1:17">
      <c r="A33" s="12"/>
      <c r="B33" s="25">
        <v>337.6</v>
      </c>
      <c r="C33" s="20" t="s">
        <v>143</v>
      </c>
      <c r="D33" s="46">
        <v>294413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294413</v>
      </c>
      <c r="P33" s="47">
        <f t="shared" si="1"/>
        <v>19.87262909213635</v>
      </c>
      <c r="Q33" s="9"/>
    </row>
    <row r="34" spans="1:17">
      <c r="A34" s="12"/>
      <c r="B34" s="25">
        <v>338</v>
      </c>
      <c r="C34" s="20" t="s">
        <v>32</v>
      </c>
      <c r="D34" s="46">
        <v>21026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21026</v>
      </c>
      <c r="P34" s="47">
        <f t="shared" si="1"/>
        <v>1.4192372595342557</v>
      </c>
      <c r="Q34" s="9"/>
    </row>
    <row r="35" spans="1:17" ht="15.75">
      <c r="A35" s="29" t="s">
        <v>37</v>
      </c>
      <c r="B35" s="30"/>
      <c r="C35" s="31"/>
      <c r="D35" s="32">
        <f t="shared" ref="D35:N35" si="8">SUM(D36:D40)</f>
        <v>1445259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2919060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8"/>
        <v>0</v>
      </c>
      <c r="O35" s="32">
        <f t="shared" si="7"/>
        <v>4364319</v>
      </c>
      <c r="P35" s="45">
        <f t="shared" si="1"/>
        <v>294.58785015187311</v>
      </c>
      <c r="Q35" s="10"/>
    </row>
    <row r="36" spans="1:17">
      <c r="A36" s="12"/>
      <c r="B36" s="25">
        <v>342.6</v>
      </c>
      <c r="C36" s="20" t="s">
        <v>41</v>
      </c>
      <c r="D36" s="46">
        <v>165001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165001</v>
      </c>
      <c r="P36" s="47">
        <f t="shared" si="1"/>
        <v>11.137428282146473</v>
      </c>
      <c r="Q36" s="9"/>
    </row>
    <row r="37" spans="1:17">
      <c r="A37" s="12"/>
      <c r="B37" s="25">
        <v>343.3</v>
      </c>
      <c r="C37" s="20" t="s">
        <v>139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1822404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1822404</v>
      </c>
      <c r="P37" s="47">
        <f t="shared" si="1"/>
        <v>123.01073236584543</v>
      </c>
      <c r="Q37" s="9"/>
    </row>
    <row r="38" spans="1:17">
      <c r="A38" s="12"/>
      <c r="B38" s="25">
        <v>343.9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1096656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1096656</v>
      </c>
      <c r="P38" s="47">
        <f t="shared" si="1"/>
        <v>74.023354708066151</v>
      </c>
      <c r="Q38" s="9"/>
    </row>
    <row r="39" spans="1:17">
      <c r="A39" s="12"/>
      <c r="B39" s="25">
        <v>347.2</v>
      </c>
      <c r="C39" s="20" t="s">
        <v>44</v>
      </c>
      <c r="D39" s="46">
        <v>1279306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1279306</v>
      </c>
      <c r="P39" s="47">
        <f t="shared" si="1"/>
        <v>86.352075599055013</v>
      </c>
      <c r="Q39" s="9"/>
    </row>
    <row r="40" spans="1:17">
      <c r="A40" s="12"/>
      <c r="B40" s="25">
        <v>347.5</v>
      </c>
      <c r="C40" s="20" t="s">
        <v>116</v>
      </c>
      <c r="D40" s="46">
        <v>952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7"/>
        <v>952</v>
      </c>
      <c r="P40" s="47">
        <f t="shared" si="1"/>
        <v>6.4259196760040493E-2</v>
      </c>
      <c r="Q40" s="9"/>
    </row>
    <row r="41" spans="1:17" ht="15.75">
      <c r="A41" s="29" t="s">
        <v>38</v>
      </c>
      <c r="B41" s="30"/>
      <c r="C41" s="31"/>
      <c r="D41" s="32">
        <f t="shared" ref="D41:N41" si="9">SUM(D42:D42)</f>
        <v>40059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9"/>
        <v>0</v>
      </c>
      <c r="O41" s="32">
        <f t="shared" si="7"/>
        <v>40059</v>
      </c>
      <c r="P41" s="45">
        <f t="shared" si="1"/>
        <v>2.7039487006412419</v>
      </c>
      <c r="Q41" s="10"/>
    </row>
    <row r="42" spans="1:17">
      <c r="A42" s="13"/>
      <c r="B42" s="39">
        <v>354</v>
      </c>
      <c r="C42" s="21" t="s">
        <v>82</v>
      </c>
      <c r="D42" s="46">
        <v>40059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7"/>
        <v>40059</v>
      </c>
      <c r="P42" s="47">
        <f t="shared" si="1"/>
        <v>2.7039487006412419</v>
      </c>
      <c r="Q42" s="9"/>
    </row>
    <row r="43" spans="1:17" ht="15.75">
      <c r="A43" s="29" t="s">
        <v>3</v>
      </c>
      <c r="B43" s="30"/>
      <c r="C43" s="31"/>
      <c r="D43" s="32">
        <f t="shared" ref="D43:N43" si="10">SUM(D44:D47)</f>
        <v>254974</v>
      </c>
      <c r="E43" s="32">
        <f t="shared" si="10"/>
        <v>5526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1870971</v>
      </c>
      <c r="L43" s="32">
        <f t="shared" si="10"/>
        <v>0</v>
      </c>
      <c r="M43" s="32">
        <f t="shared" si="10"/>
        <v>0</v>
      </c>
      <c r="N43" s="32">
        <f t="shared" si="10"/>
        <v>0</v>
      </c>
      <c r="O43" s="32">
        <f t="shared" si="7"/>
        <v>2131471</v>
      </c>
      <c r="P43" s="45">
        <f t="shared" si="1"/>
        <v>143.87249409382383</v>
      </c>
      <c r="Q43" s="10"/>
    </row>
    <row r="44" spans="1:17">
      <c r="A44" s="12"/>
      <c r="B44" s="25">
        <v>361.1</v>
      </c>
      <c r="C44" s="20" t="s">
        <v>49</v>
      </c>
      <c r="D44" s="46">
        <v>36920</v>
      </c>
      <c r="E44" s="46">
        <v>5526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7"/>
        <v>42446</v>
      </c>
      <c r="P44" s="47">
        <f t="shared" si="1"/>
        <v>2.865069186635167</v>
      </c>
      <c r="Q44" s="9"/>
    </row>
    <row r="45" spans="1:17">
      <c r="A45" s="12"/>
      <c r="B45" s="25">
        <v>366</v>
      </c>
      <c r="C45" s="20" t="s">
        <v>50</v>
      </c>
      <c r="D45" s="46">
        <v>3651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7"/>
        <v>3651</v>
      </c>
      <c r="P45" s="47">
        <f t="shared" si="1"/>
        <v>0.24643941950725615</v>
      </c>
      <c r="Q45" s="9"/>
    </row>
    <row r="46" spans="1:17">
      <c r="A46" s="12"/>
      <c r="B46" s="25">
        <v>368</v>
      </c>
      <c r="C46" s="20" t="s">
        <v>76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1870971</v>
      </c>
      <c r="L46" s="46">
        <v>0</v>
      </c>
      <c r="M46" s="46">
        <v>0</v>
      </c>
      <c r="N46" s="46">
        <v>0</v>
      </c>
      <c r="O46" s="46">
        <f t="shared" si="7"/>
        <v>1870971</v>
      </c>
      <c r="P46" s="47">
        <f t="shared" si="1"/>
        <v>126.2889638879514</v>
      </c>
      <c r="Q46" s="9"/>
    </row>
    <row r="47" spans="1:17">
      <c r="A47" s="12"/>
      <c r="B47" s="25">
        <v>369.9</v>
      </c>
      <c r="C47" s="20" t="s">
        <v>51</v>
      </c>
      <c r="D47" s="46">
        <v>214403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7"/>
        <v>214403</v>
      </c>
      <c r="P47" s="47">
        <f t="shared" si="1"/>
        <v>14.472021599730004</v>
      </c>
      <c r="Q47" s="9"/>
    </row>
    <row r="48" spans="1:17" ht="15.75">
      <c r="A48" s="29" t="s">
        <v>39</v>
      </c>
      <c r="B48" s="30"/>
      <c r="C48" s="31"/>
      <c r="D48" s="32">
        <f t="shared" ref="D48:N48" si="11">SUM(D49:D51)</f>
        <v>11238000</v>
      </c>
      <c r="E48" s="32">
        <f t="shared" si="11"/>
        <v>0</v>
      </c>
      <c r="F48" s="32">
        <f t="shared" si="11"/>
        <v>0</v>
      </c>
      <c r="G48" s="32">
        <f t="shared" si="11"/>
        <v>2175000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11"/>
        <v>0</v>
      </c>
      <c r="O48" s="32">
        <f t="shared" si="7"/>
        <v>13413000</v>
      </c>
      <c r="P48" s="45">
        <f t="shared" si="1"/>
        <v>905.36618292271351</v>
      </c>
      <c r="Q48" s="9"/>
    </row>
    <row r="49" spans="1:120">
      <c r="A49" s="12"/>
      <c r="B49" s="25">
        <v>381</v>
      </c>
      <c r="C49" s="20" t="s">
        <v>52</v>
      </c>
      <c r="D49" s="46">
        <v>0</v>
      </c>
      <c r="E49" s="46">
        <v>0</v>
      </c>
      <c r="F49" s="46">
        <v>0</v>
      </c>
      <c r="G49" s="46">
        <v>1425000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7"/>
        <v>1425000</v>
      </c>
      <c r="P49" s="47">
        <f t="shared" si="1"/>
        <v>96.186297671279107</v>
      </c>
      <c r="Q49" s="9"/>
    </row>
    <row r="50" spans="1:120">
      <c r="A50" s="12"/>
      <c r="B50" s="25">
        <v>384</v>
      </c>
      <c r="C50" s="20" t="s">
        <v>105</v>
      </c>
      <c r="D50" s="46">
        <v>0</v>
      </c>
      <c r="E50" s="46">
        <v>0</v>
      </c>
      <c r="F50" s="46">
        <v>0</v>
      </c>
      <c r="G50" s="46">
        <v>750000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7"/>
        <v>750000</v>
      </c>
      <c r="P50" s="47">
        <f t="shared" si="1"/>
        <v>50.624367195410059</v>
      </c>
      <c r="Q50" s="9"/>
    </row>
    <row r="51" spans="1:120" ht="15.75" thickBot="1">
      <c r="A51" s="12"/>
      <c r="B51" s="25">
        <v>385</v>
      </c>
      <c r="C51" s="20" t="s">
        <v>77</v>
      </c>
      <c r="D51" s="46">
        <v>11238000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7"/>
        <v>11238000</v>
      </c>
      <c r="P51" s="47">
        <f t="shared" si="1"/>
        <v>758.55551805602431</v>
      </c>
      <c r="Q51" s="9"/>
    </row>
    <row r="52" spans="1:120" ht="16.5" thickBot="1">
      <c r="A52" s="14" t="s">
        <v>45</v>
      </c>
      <c r="B52" s="23"/>
      <c r="C52" s="22"/>
      <c r="D52" s="15">
        <f t="shared" ref="D52:N52" si="12">SUM(D5,D16,D20,D35,D41,D43,D48)</f>
        <v>47035232</v>
      </c>
      <c r="E52" s="15">
        <f t="shared" si="12"/>
        <v>1403431</v>
      </c>
      <c r="F52" s="15">
        <f t="shared" si="12"/>
        <v>0</v>
      </c>
      <c r="G52" s="15">
        <f t="shared" si="12"/>
        <v>3665503</v>
      </c>
      <c r="H52" s="15">
        <f t="shared" si="12"/>
        <v>0</v>
      </c>
      <c r="I52" s="15">
        <f t="shared" si="12"/>
        <v>2919060</v>
      </c>
      <c r="J52" s="15">
        <f t="shared" si="12"/>
        <v>0</v>
      </c>
      <c r="K52" s="15">
        <f t="shared" si="12"/>
        <v>1870971</v>
      </c>
      <c r="L52" s="15">
        <f t="shared" si="12"/>
        <v>0</v>
      </c>
      <c r="M52" s="15">
        <f t="shared" si="12"/>
        <v>0</v>
      </c>
      <c r="N52" s="15">
        <f t="shared" si="12"/>
        <v>0</v>
      </c>
      <c r="O52" s="15">
        <f t="shared" si="7"/>
        <v>56894197</v>
      </c>
      <c r="P52" s="38">
        <f t="shared" si="1"/>
        <v>3840.3102936213299</v>
      </c>
      <c r="Q52" s="6"/>
      <c r="R52" s="2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</row>
    <row r="53" spans="1:120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9"/>
    </row>
    <row r="54" spans="1:120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8" t="s">
        <v>144</v>
      </c>
      <c r="N54" s="48"/>
      <c r="O54" s="48"/>
      <c r="P54" s="43">
        <v>14815</v>
      </c>
    </row>
    <row r="55" spans="1:120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1"/>
    </row>
    <row r="56" spans="1:120" ht="15.75" customHeight="1" thickBot="1">
      <c r="A56" s="52" t="s">
        <v>72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4"/>
    </row>
  </sheetData>
  <mergeCells count="10">
    <mergeCell ref="M54:O54"/>
    <mergeCell ref="A55:P55"/>
    <mergeCell ref="A56:P5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54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55</v>
      </c>
      <c r="F4" s="34" t="s">
        <v>56</v>
      </c>
      <c r="G4" s="34" t="s">
        <v>57</v>
      </c>
      <c r="H4" s="34" t="s">
        <v>5</v>
      </c>
      <c r="I4" s="34" t="s">
        <v>6</v>
      </c>
      <c r="J4" s="35" t="s">
        <v>58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28893616</v>
      </c>
      <c r="E5" s="27">
        <f t="shared" si="0"/>
        <v>441966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29335582</v>
      </c>
      <c r="O5" s="33">
        <f t="shared" ref="O5:O49" si="1">(N5/O$51)</f>
        <v>2269.6775241779496</v>
      </c>
      <c r="P5" s="6"/>
    </row>
    <row r="6" spans="1:133">
      <c r="A6" s="12"/>
      <c r="B6" s="25">
        <v>311</v>
      </c>
      <c r="C6" s="20" t="s">
        <v>2</v>
      </c>
      <c r="D6" s="46">
        <v>25276851</v>
      </c>
      <c r="E6" s="46">
        <v>255322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25532173</v>
      </c>
      <c r="O6" s="47">
        <f t="shared" si="1"/>
        <v>1975.4099032882011</v>
      </c>
      <c r="P6" s="9"/>
    </row>
    <row r="7" spans="1:133">
      <c r="A7" s="12"/>
      <c r="B7" s="25">
        <v>312.41000000000003</v>
      </c>
      <c r="C7" s="20" t="s">
        <v>124</v>
      </c>
      <c r="D7" s="46">
        <v>0</v>
      </c>
      <c r="E7" s="46">
        <v>135801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135801</v>
      </c>
      <c r="O7" s="47">
        <f t="shared" si="1"/>
        <v>10.506847195357834</v>
      </c>
      <c r="P7" s="9"/>
    </row>
    <row r="8" spans="1:133">
      <c r="A8" s="12"/>
      <c r="B8" s="25">
        <v>312.42</v>
      </c>
      <c r="C8" s="20" t="s">
        <v>125</v>
      </c>
      <c r="D8" s="46">
        <v>0</v>
      </c>
      <c r="E8" s="46">
        <v>50843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50843</v>
      </c>
      <c r="O8" s="47">
        <f t="shared" si="1"/>
        <v>3.9336943907156674</v>
      </c>
      <c r="P8" s="9"/>
    </row>
    <row r="9" spans="1:133">
      <c r="A9" s="12"/>
      <c r="B9" s="25">
        <v>312.51</v>
      </c>
      <c r="C9" s="20" t="s">
        <v>61</v>
      </c>
      <c r="D9" s="46">
        <v>405304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405304</v>
      </c>
      <c r="O9" s="47">
        <f t="shared" si="1"/>
        <v>31.358143133462281</v>
      </c>
      <c r="P9" s="9"/>
    </row>
    <row r="10" spans="1:133">
      <c r="A10" s="12"/>
      <c r="B10" s="25">
        <v>312.52</v>
      </c>
      <c r="C10" s="20" t="s">
        <v>99</v>
      </c>
      <c r="D10" s="46">
        <v>153785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153785</v>
      </c>
      <c r="O10" s="47">
        <f t="shared" si="1"/>
        <v>11.898259187620889</v>
      </c>
      <c r="P10" s="9"/>
    </row>
    <row r="11" spans="1:133">
      <c r="A11" s="12"/>
      <c r="B11" s="25">
        <v>314.10000000000002</v>
      </c>
      <c r="C11" s="20" t="s">
        <v>11</v>
      </c>
      <c r="D11" s="46">
        <v>1650429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1650429</v>
      </c>
      <c r="O11" s="47">
        <f t="shared" si="1"/>
        <v>127.69276595744681</v>
      </c>
      <c r="P11" s="9"/>
    </row>
    <row r="12" spans="1:133">
      <c r="A12" s="12"/>
      <c r="B12" s="25">
        <v>314.3</v>
      </c>
      <c r="C12" s="20" t="s">
        <v>12</v>
      </c>
      <c r="D12" s="46">
        <v>511890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511890</v>
      </c>
      <c r="O12" s="47">
        <f t="shared" si="1"/>
        <v>39.604642166344291</v>
      </c>
      <c r="P12" s="9"/>
    </row>
    <row r="13" spans="1:133">
      <c r="A13" s="12"/>
      <c r="B13" s="25">
        <v>314.39999999999998</v>
      </c>
      <c r="C13" s="20" t="s">
        <v>13</v>
      </c>
      <c r="D13" s="46">
        <v>62098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62098</v>
      </c>
      <c r="O13" s="47">
        <f t="shared" si="1"/>
        <v>4.8044874274661504</v>
      </c>
      <c r="P13" s="9"/>
    </row>
    <row r="14" spans="1:133">
      <c r="A14" s="12"/>
      <c r="B14" s="25">
        <v>315</v>
      </c>
      <c r="C14" s="20" t="s">
        <v>100</v>
      </c>
      <c r="D14" s="46">
        <v>651615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651615</v>
      </c>
      <c r="O14" s="47">
        <f t="shared" si="1"/>
        <v>50.415087040618957</v>
      </c>
      <c r="P14" s="9"/>
    </row>
    <row r="15" spans="1:133">
      <c r="A15" s="12"/>
      <c r="B15" s="25">
        <v>316</v>
      </c>
      <c r="C15" s="20" t="s">
        <v>101</v>
      </c>
      <c r="D15" s="46">
        <v>181644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181644</v>
      </c>
      <c r="O15" s="47">
        <f t="shared" si="1"/>
        <v>14.053694390715668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SUM(D17:D19)</f>
        <v>1944103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3" si="4">SUM(D16:M16)</f>
        <v>1944103</v>
      </c>
      <c r="O16" s="45">
        <f t="shared" si="1"/>
        <v>150.41415860735009</v>
      </c>
      <c r="P16" s="10"/>
    </row>
    <row r="17" spans="1:16">
      <c r="A17" s="12"/>
      <c r="B17" s="25">
        <v>322</v>
      </c>
      <c r="C17" s="20" t="s">
        <v>0</v>
      </c>
      <c r="D17" s="46">
        <v>1065242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1065242</v>
      </c>
      <c r="O17" s="47">
        <f t="shared" si="1"/>
        <v>82.417176015473885</v>
      </c>
      <c r="P17" s="9"/>
    </row>
    <row r="18" spans="1:16">
      <c r="A18" s="12"/>
      <c r="B18" s="25">
        <v>323.10000000000002</v>
      </c>
      <c r="C18" s="20" t="s">
        <v>17</v>
      </c>
      <c r="D18" s="46">
        <v>837835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837835</v>
      </c>
      <c r="O18" s="47">
        <f t="shared" si="1"/>
        <v>64.82282398452611</v>
      </c>
      <c r="P18" s="9"/>
    </row>
    <row r="19" spans="1:16">
      <c r="A19" s="12"/>
      <c r="B19" s="25">
        <v>329</v>
      </c>
      <c r="C19" s="20" t="s">
        <v>18</v>
      </c>
      <c r="D19" s="46">
        <v>41026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41026</v>
      </c>
      <c r="O19" s="47">
        <f t="shared" si="1"/>
        <v>3.1741586073500967</v>
      </c>
      <c r="P19" s="9"/>
    </row>
    <row r="20" spans="1:16" ht="15.75">
      <c r="A20" s="29" t="s">
        <v>20</v>
      </c>
      <c r="B20" s="30"/>
      <c r="C20" s="31"/>
      <c r="D20" s="32">
        <f t="shared" ref="D20:M20" si="5">SUM(D21:D32)</f>
        <v>3066042</v>
      </c>
      <c r="E20" s="32">
        <f t="shared" si="5"/>
        <v>846895</v>
      </c>
      <c r="F20" s="32">
        <f t="shared" si="5"/>
        <v>0</v>
      </c>
      <c r="G20" s="32">
        <f t="shared" si="5"/>
        <v>1054835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4967772</v>
      </c>
      <c r="O20" s="45">
        <f t="shared" si="1"/>
        <v>384.35373307543523</v>
      </c>
      <c r="P20" s="10"/>
    </row>
    <row r="21" spans="1:16">
      <c r="A21" s="12"/>
      <c r="B21" s="25">
        <v>331.1</v>
      </c>
      <c r="C21" s="20" t="s">
        <v>19</v>
      </c>
      <c r="D21" s="46">
        <v>1466562</v>
      </c>
      <c r="E21" s="46">
        <v>0</v>
      </c>
      <c r="F21" s="46">
        <v>0</v>
      </c>
      <c r="G21" s="46">
        <v>204958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1671520</v>
      </c>
      <c r="O21" s="47">
        <f t="shared" si="1"/>
        <v>129.32456479690524</v>
      </c>
      <c r="P21" s="9"/>
    </row>
    <row r="22" spans="1:16">
      <c r="A22" s="12"/>
      <c r="B22" s="25">
        <v>331.42</v>
      </c>
      <c r="C22" s="20" t="s">
        <v>129</v>
      </c>
      <c r="D22" s="46">
        <v>0</v>
      </c>
      <c r="E22" s="46">
        <v>481895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481895</v>
      </c>
      <c r="O22" s="47">
        <f t="shared" si="1"/>
        <v>37.283945841392651</v>
      </c>
      <c r="P22" s="9"/>
    </row>
    <row r="23" spans="1:16">
      <c r="A23" s="12"/>
      <c r="B23" s="25">
        <v>331.49</v>
      </c>
      <c r="C23" s="20" t="s">
        <v>21</v>
      </c>
      <c r="D23" s="46">
        <v>0</v>
      </c>
      <c r="E23" s="46">
        <v>365000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365000</v>
      </c>
      <c r="O23" s="47">
        <f t="shared" si="1"/>
        <v>28.239845261121857</v>
      </c>
      <c r="P23" s="9"/>
    </row>
    <row r="24" spans="1:16">
      <c r="A24" s="12"/>
      <c r="B24" s="25">
        <v>334.39</v>
      </c>
      <c r="C24" s="20" t="s">
        <v>137</v>
      </c>
      <c r="D24" s="46">
        <v>0</v>
      </c>
      <c r="E24" s="46">
        <v>0</v>
      </c>
      <c r="F24" s="46">
        <v>0</v>
      </c>
      <c r="G24" s="46">
        <v>849877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849877</v>
      </c>
      <c r="O24" s="47">
        <f t="shared" si="1"/>
        <v>65.754506769825923</v>
      </c>
      <c r="P24" s="9"/>
    </row>
    <row r="25" spans="1:16">
      <c r="A25" s="12"/>
      <c r="B25" s="25">
        <v>335.12</v>
      </c>
      <c r="C25" s="20" t="s">
        <v>102</v>
      </c>
      <c r="D25" s="46">
        <v>342498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342498</v>
      </c>
      <c r="O25" s="47">
        <f t="shared" si="1"/>
        <v>26.498878143133464</v>
      </c>
      <c r="P25" s="9"/>
    </row>
    <row r="26" spans="1:16">
      <c r="A26" s="12"/>
      <c r="B26" s="25">
        <v>335.15</v>
      </c>
      <c r="C26" s="20" t="s">
        <v>103</v>
      </c>
      <c r="D26" s="46">
        <v>10353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10353</v>
      </c>
      <c r="O26" s="47">
        <f t="shared" si="1"/>
        <v>0.80100580270793031</v>
      </c>
      <c r="P26" s="9"/>
    </row>
    <row r="27" spans="1:16">
      <c r="A27" s="12"/>
      <c r="B27" s="25">
        <v>335.18</v>
      </c>
      <c r="C27" s="20" t="s">
        <v>104</v>
      </c>
      <c r="D27" s="46">
        <v>872859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872859</v>
      </c>
      <c r="O27" s="47">
        <f t="shared" si="1"/>
        <v>67.532611218568661</v>
      </c>
      <c r="P27" s="9"/>
    </row>
    <row r="28" spans="1:16">
      <c r="A28" s="12"/>
      <c r="B28" s="25">
        <v>335.21</v>
      </c>
      <c r="C28" s="20" t="s">
        <v>27</v>
      </c>
      <c r="D28" s="46">
        <v>33390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33390</v>
      </c>
      <c r="O28" s="47">
        <f t="shared" si="1"/>
        <v>2.583365570599613</v>
      </c>
      <c r="P28" s="9"/>
    </row>
    <row r="29" spans="1:16">
      <c r="A29" s="12"/>
      <c r="B29" s="25">
        <v>337.1</v>
      </c>
      <c r="C29" s="20" t="s">
        <v>111</v>
      </c>
      <c r="D29" s="46">
        <v>289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289</v>
      </c>
      <c r="O29" s="47">
        <f t="shared" si="1"/>
        <v>2.2359767891682786E-2</v>
      </c>
      <c r="P29" s="9"/>
    </row>
    <row r="30" spans="1:16">
      <c r="A30" s="12"/>
      <c r="B30" s="25">
        <v>337.2</v>
      </c>
      <c r="C30" s="20" t="s">
        <v>28</v>
      </c>
      <c r="D30" s="46">
        <v>50408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50408</v>
      </c>
      <c r="O30" s="47">
        <f t="shared" si="1"/>
        <v>3.9000386847195356</v>
      </c>
      <c r="P30" s="9"/>
    </row>
    <row r="31" spans="1:16">
      <c r="A31" s="12"/>
      <c r="B31" s="25">
        <v>337.3</v>
      </c>
      <c r="C31" s="20" t="s">
        <v>119</v>
      </c>
      <c r="D31" s="46">
        <v>261347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261347</v>
      </c>
      <c r="O31" s="47">
        <f t="shared" si="1"/>
        <v>20.22027079303675</v>
      </c>
      <c r="P31" s="9"/>
    </row>
    <row r="32" spans="1:16">
      <c r="A32" s="12"/>
      <c r="B32" s="25">
        <v>338</v>
      </c>
      <c r="C32" s="20" t="s">
        <v>32</v>
      </c>
      <c r="D32" s="46">
        <v>28336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28336</v>
      </c>
      <c r="O32" s="47">
        <f t="shared" si="1"/>
        <v>2.1923404255319148</v>
      </c>
      <c r="P32" s="9"/>
    </row>
    <row r="33" spans="1:16" ht="15.75">
      <c r="A33" s="29" t="s">
        <v>37</v>
      </c>
      <c r="B33" s="30"/>
      <c r="C33" s="31"/>
      <c r="D33" s="32">
        <f t="shared" ref="D33:M33" si="6">SUM(D34:D39)</f>
        <v>1592807</v>
      </c>
      <c r="E33" s="32">
        <f t="shared" si="6"/>
        <v>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2625450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4"/>
        <v>4218257</v>
      </c>
      <c r="O33" s="45">
        <f t="shared" si="1"/>
        <v>326.36417794970987</v>
      </c>
      <c r="P33" s="10"/>
    </row>
    <row r="34" spans="1:16">
      <c r="A34" s="12"/>
      <c r="B34" s="25">
        <v>341.9</v>
      </c>
      <c r="C34" s="20" t="s">
        <v>138</v>
      </c>
      <c r="D34" s="46">
        <v>3200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7">SUM(D34:M34)</f>
        <v>3200</v>
      </c>
      <c r="O34" s="47">
        <f t="shared" si="1"/>
        <v>0.24758220502901354</v>
      </c>
      <c r="P34" s="9"/>
    </row>
    <row r="35" spans="1:16">
      <c r="A35" s="12"/>
      <c r="B35" s="25">
        <v>342.6</v>
      </c>
      <c r="C35" s="20" t="s">
        <v>41</v>
      </c>
      <c r="D35" s="46">
        <v>158857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158857</v>
      </c>
      <c r="O35" s="47">
        <f t="shared" si="1"/>
        <v>12.290676982591876</v>
      </c>
      <c r="P35" s="9"/>
    </row>
    <row r="36" spans="1:16">
      <c r="A36" s="12"/>
      <c r="B36" s="25">
        <v>343.3</v>
      </c>
      <c r="C36" s="20" t="s">
        <v>139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1061921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1061921</v>
      </c>
      <c r="O36" s="47">
        <f t="shared" si="1"/>
        <v>82.160232108317217</v>
      </c>
      <c r="P36" s="9"/>
    </row>
    <row r="37" spans="1:16">
      <c r="A37" s="12"/>
      <c r="B37" s="25">
        <v>343.9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1563529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1563529</v>
      </c>
      <c r="O37" s="47">
        <f t="shared" si="1"/>
        <v>120.96936170212766</v>
      </c>
      <c r="P37" s="9"/>
    </row>
    <row r="38" spans="1:16">
      <c r="A38" s="12"/>
      <c r="B38" s="25">
        <v>347.3</v>
      </c>
      <c r="C38" s="20" t="s">
        <v>132</v>
      </c>
      <c r="D38" s="46">
        <v>1395424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1395424</v>
      </c>
      <c r="O38" s="47">
        <f t="shared" si="1"/>
        <v>107.96317214700193</v>
      </c>
      <c r="P38" s="9"/>
    </row>
    <row r="39" spans="1:16">
      <c r="A39" s="12"/>
      <c r="B39" s="25">
        <v>349</v>
      </c>
      <c r="C39" s="20" t="s">
        <v>81</v>
      </c>
      <c r="D39" s="46">
        <v>35326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35326</v>
      </c>
      <c r="O39" s="47">
        <f t="shared" si="1"/>
        <v>2.7331528046421663</v>
      </c>
      <c r="P39" s="9"/>
    </row>
    <row r="40" spans="1:16" ht="15.75">
      <c r="A40" s="29" t="s">
        <v>38</v>
      </c>
      <c r="B40" s="30"/>
      <c r="C40" s="31"/>
      <c r="D40" s="32">
        <f t="shared" ref="D40:M40" si="8">SUM(D41:D41)</f>
        <v>49399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ref="N40:N49" si="9">SUM(D40:M40)</f>
        <v>49399</v>
      </c>
      <c r="O40" s="45">
        <f t="shared" si="1"/>
        <v>3.8219729206963251</v>
      </c>
      <c r="P40" s="10"/>
    </row>
    <row r="41" spans="1:16">
      <c r="A41" s="13"/>
      <c r="B41" s="39">
        <v>354</v>
      </c>
      <c r="C41" s="21" t="s">
        <v>82</v>
      </c>
      <c r="D41" s="46">
        <v>49399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49399</v>
      </c>
      <c r="O41" s="47">
        <f t="shared" si="1"/>
        <v>3.8219729206963251</v>
      </c>
      <c r="P41" s="9"/>
    </row>
    <row r="42" spans="1:16" ht="15.75">
      <c r="A42" s="29" t="s">
        <v>3</v>
      </c>
      <c r="B42" s="30"/>
      <c r="C42" s="31"/>
      <c r="D42" s="32">
        <f t="shared" ref="D42:M42" si="10">SUM(D43:D46)</f>
        <v>276607</v>
      </c>
      <c r="E42" s="32">
        <f t="shared" si="10"/>
        <v>575</v>
      </c>
      <c r="F42" s="32">
        <f t="shared" si="10"/>
        <v>0</v>
      </c>
      <c r="G42" s="32">
        <f t="shared" si="10"/>
        <v>23034</v>
      </c>
      <c r="H42" s="32">
        <f t="shared" si="10"/>
        <v>0</v>
      </c>
      <c r="I42" s="32">
        <f t="shared" si="10"/>
        <v>9540</v>
      </c>
      <c r="J42" s="32">
        <f t="shared" si="10"/>
        <v>0</v>
      </c>
      <c r="K42" s="32">
        <f t="shared" si="10"/>
        <v>7345010</v>
      </c>
      <c r="L42" s="32">
        <f t="shared" si="10"/>
        <v>0</v>
      </c>
      <c r="M42" s="32">
        <f t="shared" si="10"/>
        <v>0</v>
      </c>
      <c r="N42" s="32">
        <f t="shared" si="9"/>
        <v>7654766</v>
      </c>
      <c r="O42" s="45">
        <f t="shared" si="1"/>
        <v>592.24495164410052</v>
      </c>
      <c r="P42" s="10"/>
    </row>
    <row r="43" spans="1:16">
      <c r="A43" s="12"/>
      <c r="B43" s="25">
        <v>361.1</v>
      </c>
      <c r="C43" s="20" t="s">
        <v>49</v>
      </c>
      <c r="D43" s="46">
        <v>193369</v>
      </c>
      <c r="E43" s="46">
        <v>575</v>
      </c>
      <c r="F43" s="46">
        <v>0</v>
      </c>
      <c r="G43" s="46">
        <v>0</v>
      </c>
      <c r="H43" s="46">
        <v>0</v>
      </c>
      <c r="I43" s="46">
        <v>9540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203484</v>
      </c>
      <c r="O43" s="47">
        <f t="shared" si="1"/>
        <v>15.743442940038685</v>
      </c>
      <c r="P43" s="9"/>
    </row>
    <row r="44" spans="1:16">
      <c r="A44" s="12"/>
      <c r="B44" s="25">
        <v>366</v>
      </c>
      <c r="C44" s="20" t="s">
        <v>50</v>
      </c>
      <c r="D44" s="46">
        <v>1150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1150</v>
      </c>
      <c r="O44" s="47">
        <f t="shared" si="1"/>
        <v>8.8974854932301742E-2</v>
      </c>
      <c r="P44" s="9"/>
    </row>
    <row r="45" spans="1:16">
      <c r="A45" s="12"/>
      <c r="B45" s="25">
        <v>368</v>
      </c>
      <c r="C45" s="20" t="s">
        <v>76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7345010</v>
      </c>
      <c r="L45" s="46">
        <v>0</v>
      </c>
      <c r="M45" s="46">
        <v>0</v>
      </c>
      <c r="N45" s="46">
        <f t="shared" si="9"/>
        <v>7345010</v>
      </c>
      <c r="O45" s="47">
        <f t="shared" si="1"/>
        <v>568.27930367504837</v>
      </c>
      <c r="P45" s="9"/>
    </row>
    <row r="46" spans="1:16">
      <c r="A46" s="12"/>
      <c r="B46" s="25">
        <v>369.9</v>
      </c>
      <c r="C46" s="20" t="s">
        <v>51</v>
      </c>
      <c r="D46" s="46">
        <v>82088</v>
      </c>
      <c r="E46" s="46">
        <v>0</v>
      </c>
      <c r="F46" s="46">
        <v>0</v>
      </c>
      <c r="G46" s="46">
        <v>23034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105122</v>
      </c>
      <c r="O46" s="47">
        <f t="shared" si="1"/>
        <v>8.1332301740812376</v>
      </c>
      <c r="P46" s="9"/>
    </row>
    <row r="47" spans="1:16" ht="15.75">
      <c r="A47" s="29" t="s">
        <v>39</v>
      </c>
      <c r="B47" s="30"/>
      <c r="C47" s="31"/>
      <c r="D47" s="32">
        <f t="shared" ref="D47:M47" si="11">SUM(D48:D48)</f>
        <v>0</v>
      </c>
      <c r="E47" s="32">
        <f t="shared" si="11"/>
        <v>0</v>
      </c>
      <c r="F47" s="32">
        <f t="shared" si="11"/>
        <v>0</v>
      </c>
      <c r="G47" s="32">
        <f t="shared" si="11"/>
        <v>608971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608971</v>
      </c>
      <c r="O47" s="45">
        <f t="shared" si="1"/>
        <v>47.115744680851066</v>
      </c>
      <c r="P47" s="9"/>
    </row>
    <row r="48" spans="1:16" ht="15.75" thickBot="1">
      <c r="A48" s="12"/>
      <c r="B48" s="25">
        <v>381</v>
      </c>
      <c r="C48" s="20" t="s">
        <v>52</v>
      </c>
      <c r="D48" s="46">
        <v>0</v>
      </c>
      <c r="E48" s="46">
        <v>0</v>
      </c>
      <c r="F48" s="46">
        <v>0</v>
      </c>
      <c r="G48" s="46">
        <v>608971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608971</v>
      </c>
      <c r="O48" s="47">
        <f t="shared" si="1"/>
        <v>47.115744680851066</v>
      </c>
      <c r="P48" s="9"/>
    </row>
    <row r="49" spans="1:119" ht="16.5" thickBot="1">
      <c r="A49" s="14" t="s">
        <v>45</v>
      </c>
      <c r="B49" s="23"/>
      <c r="C49" s="22"/>
      <c r="D49" s="15">
        <f t="shared" ref="D49:M49" si="12">SUM(D5,D16,D20,D33,D40,D42,D47)</f>
        <v>35822574</v>
      </c>
      <c r="E49" s="15">
        <f t="shared" si="12"/>
        <v>1289436</v>
      </c>
      <c r="F49" s="15">
        <f t="shared" si="12"/>
        <v>0</v>
      </c>
      <c r="G49" s="15">
        <f t="shared" si="12"/>
        <v>1686840</v>
      </c>
      <c r="H49" s="15">
        <f t="shared" si="12"/>
        <v>0</v>
      </c>
      <c r="I49" s="15">
        <f t="shared" si="12"/>
        <v>2634990</v>
      </c>
      <c r="J49" s="15">
        <f t="shared" si="12"/>
        <v>0</v>
      </c>
      <c r="K49" s="15">
        <f t="shared" si="12"/>
        <v>7345010</v>
      </c>
      <c r="L49" s="15">
        <f t="shared" si="12"/>
        <v>0</v>
      </c>
      <c r="M49" s="15">
        <f t="shared" si="12"/>
        <v>0</v>
      </c>
      <c r="N49" s="15">
        <f t="shared" si="9"/>
        <v>48778850</v>
      </c>
      <c r="O49" s="38">
        <f t="shared" si="1"/>
        <v>3773.9922630560927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140</v>
      </c>
      <c r="M51" s="48"/>
      <c r="N51" s="48"/>
      <c r="O51" s="43">
        <v>12925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72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54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55</v>
      </c>
      <c r="F4" s="34" t="s">
        <v>56</v>
      </c>
      <c r="G4" s="34" t="s">
        <v>57</v>
      </c>
      <c r="H4" s="34" t="s">
        <v>5</v>
      </c>
      <c r="I4" s="34" t="s">
        <v>6</v>
      </c>
      <c r="J4" s="35" t="s">
        <v>58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28721820</v>
      </c>
      <c r="E5" s="27">
        <f t="shared" si="0"/>
        <v>469987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29191807</v>
      </c>
      <c r="O5" s="33">
        <f t="shared" ref="O5:O49" si="1">(N5/O$51)</f>
        <v>2259.0780838879432</v>
      </c>
      <c r="P5" s="6"/>
    </row>
    <row r="6" spans="1:133">
      <c r="A6" s="12"/>
      <c r="B6" s="25">
        <v>311</v>
      </c>
      <c r="C6" s="20" t="s">
        <v>2</v>
      </c>
      <c r="D6" s="46">
        <v>25146639</v>
      </c>
      <c r="E6" s="46">
        <v>254006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25400645</v>
      </c>
      <c r="O6" s="47">
        <f t="shared" si="1"/>
        <v>1965.6899086828664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215981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215981</v>
      </c>
      <c r="O7" s="47">
        <f t="shared" si="1"/>
        <v>16.714208326884382</v>
      </c>
      <c r="P7" s="9"/>
    </row>
    <row r="8" spans="1:133">
      <c r="A8" s="12"/>
      <c r="B8" s="25">
        <v>312.51</v>
      </c>
      <c r="C8" s="20" t="s">
        <v>61</v>
      </c>
      <c r="D8" s="46">
        <v>383912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383912</v>
      </c>
      <c r="O8" s="47">
        <f t="shared" si="1"/>
        <v>29.709952019811176</v>
      </c>
      <c r="P8" s="9"/>
    </row>
    <row r="9" spans="1:133">
      <c r="A9" s="12"/>
      <c r="B9" s="25">
        <v>312.52</v>
      </c>
      <c r="C9" s="20" t="s">
        <v>99</v>
      </c>
      <c r="D9" s="46">
        <v>156922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156922</v>
      </c>
      <c r="O9" s="47">
        <f t="shared" si="1"/>
        <v>12.143785791673116</v>
      </c>
      <c r="P9" s="9"/>
    </row>
    <row r="10" spans="1:133">
      <c r="A10" s="12"/>
      <c r="B10" s="25">
        <v>314.10000000000002</v>
      </c>
      <c r="C10" s="20" t="s">
        <v>11</v>
      </c>
      <c r="D10" s="46">
        <v>1590900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1590900</v>
      </c>
      <c r="O10" s="47">
        <f t="shared" si="1"/>
        <v>123.11561677758861</v>
      </c>
      <c r="P10" s="9"/>
    </row>
    <row r="11" spans="1:133">
      <c r="A11" s="12"/>
      <c r="B11" s="25">
        <v>314.3</v>
      </c>
      <c r="C11" s="20" t="s">
        <v>12</v>
      </c>
      <c r="D11" s="46">
        <v>464294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464294</v>
      </c>
      <c r="O11" s="47">
        <f t="shared" si="1"/>
        <v>35.930506113604707</v>
      </c>
      <c r="P11" s="9"/>
    </row>
    <row r="12" spans="1:133">
      <c r="A12" s="12"/>
      <c r="B12" s="25">
        <v>314.39999999999998</v>
      </c>
      <c r="C12" s="20" t="s">
        <v>13</v>
      </c>
      <c r="D12" s="46">
        <v>73195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73195</v>
      </c>
      <c r="O12" s="47">
        <f t="shared" si="1"/>
        <v>5.6643708404271784</v>
      </c>
      <c r="P12" s="9"/>
    </row>
    <row r="13" spans="1:133">
      <c r="A13" s="12"/>
      <c r="B13" s="25">
        <v>315</v>
      </c>
      <c r="C13" s="20" t="s">
        <v>100</v>
      </c>
      <c r="D13" s="46">
        <v>681648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681648</v>
      </c>
      <c r="O13" s="47">
        <f t="shared" si="1"/>
        <v>52.750967342516638</v>
      </c>
      <c r="P13" s="9"/>
    </row>
    <row r="14" spans="1:133">
      <c r="A14" s="12"/>
      <c r="B14" s="25">
        <v>316</v>
      </c>
      <c r="C14" s="20" t="s">
        <v>101</v>
      </c>
      <c r="D14" s="46">
        <v>224310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224310</v>
      </c>
      <c r="O14" s="47">
        <f t="shared" si="1"/>
        <v>17.358767992570808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SUM(D16:D18)</f>
        <v>1670943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0" si="4">SUM(D15:M15)</f>
        <v>1670943</v>
      </c>
      <c r="O15" s="45">
        <f t="shared" si="1"/>
        <v>129.30993654233092</v>
      </c>
      <c r="P15" s="10"/>
    </row>
    <row r="16" spans="1:133">
      <c r="A16" s="12"/>
      <c r="B16" s="25">
        <v>322</v>
      </c>
      <c r="C16" s="20" t="s">
        <v>0</v>
      </c>
      <c r="D16" s="46">
        <v>1434366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1434366</v>
      </c>
      <c r="O16" s="47">
        <f t="shared" si="1"/>
        <v>111.00185729763194</v>
      </c>
      <c r="P16" s="9"/>
    </row>
    <row r="17" spans="1:16">
      <c r="A17" s="12"/>
      <c r="B17" s="25">
        <v>323.10000000000002</v>
      </c>
      <c r="C17" s="20" t="s">
        <v>17</v>
      </c>
      <c r="D17" s="46">
        <v>192753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192753</v>
      </c>
      <c r="O17" s="47">
        <f t="shared" si="1"/>
        <v>14.916653768766444</v>
      </c>
      <c r="P17" s="9"/>
    </row>
    <row r="18" spans="1:16">
      <c r="A18" s="12"/>
      <c r="B18" s="25">
        <v>329</v>
      </c>
      <c r="C18" s="20" t="s">
        <v>18</v>
      </c>
      <c r="D18" s="46">
        <v>43824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43824</v>
      </c>
      <c r="O18" s="47">
        <f t="shared" si="1"/>
        <v>3.3914254759325182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SUM(D20:D29)</f>
        <v>1539398</v>
      </c>
      <c r="E19" s="32">
        <f t="shared" si="5"/>
        <v>915288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2454686</v>
      </c>
      <c r="O19" s="45">
        <f t="shared" si="1"/>
        <v>189.96177062374247</v>
      </c>
      <c r="P19" s="10"/>
    </row>
    <row r="20" spans="1:16">
      <c r="A20" s="12"/>
      <c r="B20" s="25">
        <v>331.2</v>
      </c>
      <c r="C20" s="20" t="s">
        <v>74</v>
      </c>
      <c r="D20" s="46">
        <v>11407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11407</v>
      </c>
      <c r="O20" s="47">
        <f t="shared" si="1"/>
        <v>0.88275808698343905</v>
      </c>
      <c r="P20" s="9"/>
    </row>
    <row r="21" spans="1:16">
      <c r="A21" s="12"/>
      <c r="B21" s="25">
        <v>331.42</v>
      </c>
      <c r="C21" s="20" t="s">
        <v>129</v>
      </c>
      <c r="D21" s="46">
        <v>0</v>
      </c>
      <c r="E21" s="46">
        <v>915288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915288</v>
      </c>
      <c r="O21" s="47">
        <f t="shared" si="1"/>
        <v>70.831759789506265</v>
      </c>
      <c r="P21" s="9"/>
    </row>
    <row r="22" spans="1:16">
      <c r="A22" s="12"/>
      <c r="B22" s="25">
        <v>334.9</v>
      </c>
      <c r="C22" s="20" t="s">
        <v>130</v>
      </c>
      <c r="D22" s="46">
        <v>24786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24786</v>
      </c>
      <c r="O22" s="47">
        <f t="shared" si="1"/>
        <v>1.918124129391735</v>
      </c>
      <c r="P22" s="9"/>
    </row>
    <row r="23" spans="1:16">
      <c r="A23" s="12"/>
      <c r="B23" s="25">
        <v>335.12</v>
      </c>
      <c r="C23" s="20" t="s">
        <v>102</v>
      </c>
      <c r="D23" s="46">
        <v>348151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348151</v>
      </c>
      <c r="O23" s="47">
        <f t="shared" si="1"/>
        <v>26.94250116081102</v>
      </c>
      <c r="P23" s="9"/>
    </row>
    <row r="24" spans="1:16">
      <c r="A24" s="12"/>
      <c r="B24" s="25">
        <v>335.15</v>
      </c>
      <c r="C24" s="20" t="s">
        <v>103</v>
      </c>
      <c r="D24" s="46">
        <v>19464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19464</v>
      </c>
      <c r="O24" s="47">
        <f t="shared" si="1"/>
        <v>1.5062683795078162</v>
      </c>
      <c r="P24" s="9"/>
    </row>
    <row r="25" spans="1:16">
      <c r="A25" s="12"/>
      <c r="B25" s="25">
        <v>335.18</v>
      </c>
      <c r="C25" s="20" t="s">
        <v>104</v>
      </c>
      <c r="D25" s="46">
        <v>1020608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1020608</v>
      </c>
      <c r="O25" s="47">
        <f t="shared" si="1"/>
        <v>78.982200897693858</v>
      </c>
      <c r="P25" s="9"/>
    </row>
    <row r="26" spans="1:16">
      <c r="A26" s="12"/>
      <c r="B26" s="25">
        <v>335.21</v>
      </c>
      <c r="C26" s="20" t="s">
        <v>27</v>
      </c>
      <c r="D26" s="46">
        <v>10300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10300</v>
      </c>
      <c r="O26" s="47">
        <f t="shared" si="1"/>
        <v>0.79709023370995202</v>
      </c>
      <c r="P26" s="9"/>
    </row>
    <row r="27" spans="1:16">
      <c r="A27" s="12"/>
      <c r="B27" s="25">
        <v>337.1</v>
      </c>
      <c r="C27" s="20" t="s">
        <v>111</v>
      </c>
      <c r="D27" s="46">
        <v>2300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2300</v>
      </c>
      <c r="O27" s="47">
        <f t="shared" si="1"/>
        <v>0.1779910230614456</v>
      </c>
      <c r="P27" s="9"/>
    </row>
    <row r="28" spans="1:16">
      <c r="A28" s="12"/>
      <c r="B28" s="25">
        <v>337.9</v>
      </c>
      <c r="C28" s="20" t="s">
        <v>31</v>
      </c>
      <c r="D28" s="46">
        <v>35088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35088</v>
      </c>
      <c r="O28" s="47">
        <f t="shared" si="1"/>
        <v>2.7153691379043492</v>
      </c>
      <c r="P28" s="9"/>
    </row>
    <row r="29" spans="1:16">
      <c r="A29" s="12"/>
      <c r="B29" s="25">
        <v>338</v>
      </c>
      <c r="C29" s="20" t="s">
        <v>32</v>
      </c>
      <c r="D29" s="46">
        <v>67294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67294</v>
      </c>
      <c r="O29" s="47">
        <f t="shared" si="1"/>
        <v>5.2077077851725742</v>
      </c>
      <c r="P29" s="9"/>
    </row>
    <row r="30" spans="1:16" ht="15.75">
      <c r="A30" s="29" t="s">
        <v>37</v>
      </c>
      <c r="B30" s="30"/>
      <c r="C30" s="31"/>
      <c r="D30" s="32">
        <f t="shared" ref="D30:M30" si="6">SUM(D31:D37)</f>
        <v>2938231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1758116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4696347</v>
      </c>
      <c r="O30" s="45">
        <f t="shared" si="1"/>
        <v>363.43809007893515</v>
      </c>
      <c r="P30" s="10"/>
    </row>
    <row r="31" spans="1:16">
      <c r="A31" s="12"/>
      <c r="B31" s="25">
        <v>342.1</v>
      </c>
      <c r="C31" s="20" t="s">
        <v>40</v>
      </c>
      <c r="D31" s="46">
        <v>21559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7">SUM(D31:M31)</f>
        <v>21559</v>
      </c>
      <c r="O31" s="47">
        <f t="shared" si="1"/>
        <v>1.6683949852963937</v>
      </c>
      <c r="P31" s="9"/>
    </row>
    <row r="32" spans="1:16">
      <c r="A32" s="12"/>
      <c r="B32" s="25">
        <v>342.2</v>
      </c>
      <c r="C32" s="20" t="s">
        <v>131</v>
      </c>
      <c r="D32" s="46">
        <v>161450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161450</v>
      </c>
      <c r="O32" s="47">
        <f t="shared" si="1"/>
        <v>12.49419594490017</v>
      </c>
      <c r="P32" s="9"/>
    </row>
    <row r="33" spans="1:16">
      <c r="A33" s="12"/>
      <c r="B33" s="25">
        <v>343.4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823157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823157</v>
      </c>
      <c r="O33" s="47">
        <f t="shared" si="1"/>
        <v>63.701981117474077</v>
      </c>
      <c r="P33" s="9"/>
    </row>
    <row r="34" spans="1:16">
      <c r="A34" s="12"/>
      <c r="B34" s="25">
        <v>343.9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934959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934959</v>
      </c>
      <c r="O34" s="47">
        <f t="shared" si="1"/>
        <v>72.354047361089613</v>
      </c>
      <c r="P34" s="9"/>
    </row>
    <row r="35" spans="1:16">
      <c r="A35" s="12"/>
      <c r="B35" s="25">
        <v>347.3</v>
      </c>
      <c r="C35" s="20" t="s">
        <v>132</v>
      </c>
      <c r="D35" s="46">
        <v>203927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203927</v>
      </c>
      <c r="O35" s="47">
        <f t="shared" si="1"/>
        <v>15.781380591239746</v>
      </c>
      <c r="P35" s="9"/>
    </row>
    <row r="36" spans="1:16">
      <c r="A36" s="12"/>
      <c r="B36" s="25">
        <v>347.9</v>
      </c>
      <c r="C36" s="20" t="s">
        <v>133</v>
      </c>
      <c r="D36" s="46">
        <v>2550855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2550855</v>
      </c>
      <c r="O36" s="47">
        <f t="shared" si="1"/>
        <v>197.40403962234947</v>
      </c>
      <c r="P36" s="9"/>
    </row>
    <row r="37" spans="1:16">
      <c r="A37" s="12"/>
      <c r="B37" s="25">
        <v>349</v>
      </c>
      <c r="C37" s="20" t="s">
        <v>81</v>
      </c>
      <c r="D37" s="46">
        <v>440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440</v>
      </c>
      <c r="O37" s="47">
        <f t="shared" si="1"/>
        <v>3.4050456585667854E-2</v>
      </c>
      <c r="P37" s="9"/>
    </row>
    <row r="38" spans="1:16" ht="15.75">
      <c r="A38" s="29" t="s">
        <v>38</v>
      </c>
      <c r="B38" s="30"/>
      <c r="C38" s="31"/>
      <c r="D38" s="32">
        <f t="shared" ref="D38:M38" si="8">SUM(D39:D40)</f>
        <v>233845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ref="N38:N49" si="9">SUM(D38:M38)</f>
        <v>233845</v>
      </c>
      <c r="O38" s="45">
        <f t="shared" si="1"/>
        <v>18.096656864262499</v>
      </c>
      <c r="P38" s="10"/>
    </row>
    <row r="39" spans="1:16">
      <c r="A39" s="13"/>
      <c r="B39" s="39">
        <v>351.9</v>
      </c>
      <c r="C39" s="21" t="s">
        <v>134</v>
      </c>
      <c r="D39" s="46">
        <v>72215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72215</v>
      </c>
      <c r="O39" s="47">
        <f t="shared" si="1"/>
        <v>5.5885311871227366</v>
      </c>
      <c r="P39" s="9"/>
    </row>
    <row r="40" spans="1:16">
      <c r="A40" s="13"/>
      <c r="B40" s="39">
        <v>354</v>
      </c>
      <c r="C40" s="21" t="s">
        <v>82</v>
      </c>
      <c r="D40" s="46">
        <v>161630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161630</v>
      </c>
      <c r="O40" s="47">
        <f t="shared" si="1"/>
        <v>12.508125677139761</v>
      </c>
      <c r="P40" s="9"/>
    </row>
    <row r="41" spans="1:16" ht="15.75">
      <c r="A41" s="29" t="s">
        <v>3</v>
      </c>
      <c r="B41" s="30"/>
      <c r="C41" s="31"/>
      <c r="D41" s="32">
        <f t="shared" ref="D41:M41" si="10">SUM(D42:D46)</f>
        <v>336470</v>
      </c>
      <c r="E41" s="32">
        <f t="shared" si="10"/>
        <v>230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22584</v>
      </c>
      <c r="J41" s="32">
        <f t="shared" si="10"/>
        <v>0</v>
      </c>
      <c r="K41" s="32">
        <f t="shared" si="10"/>
        <v>2610908</v>
      </c>
      <c r="L41" s="32">
        <f t="shared" si="10"/>
        <v>0</v>
      </c>
      <c r="M41" s="32">
        <f t="shared" si="10"/>
        <v>0</v>
      </c>
      <c r="N41" s="32">
        <f t="shared" si="9"/>
        <v>2970192</v>
      </c>
      <c r="O41" s="45">
        <f t="shared" si="1"/>
        <v>229.85544033431358</v>
      </c>
      <c r="P41" s="10"/>
    </row>
    <row r="42" spans="1:16">
      <c r="A42" s="12"/>
      <c r="B42" s="25">
        <v>361.1</v>
      </c>
      <c r="C42" s="20" t="s">
        <v>49</v>
      </c>
      <c r="D42" s="46">
        <v>146174</v>
      </c>
      <c r="E42" s="46">
        <v>230</v>
      </c>
      <c r="F42" s="46">
        <v>0</v>
      </c>
      <c r="G42" s="46">
        <v>0</v>
      </c>
      <c r="H42" s="46">
        <v>0</v>
      </c>
      <c r="I42" s="46">
        <v>22584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168988</v>
      </c>
      <c r="O42" s="47">
        <f t="shared" si="1"/>
        <v>13.077542176133726</v>
      </c>
      <c r="P42" s="9"/>
    </row>
    <row r="43" spans="1:16">
      <c r="A43" s="12"/>
      <c r="B43" s="25">
        <v>364</v>
      </c>
      <c r="C43" s="20" t="s">
        <v>112</v>
      </c>
      <c r="D43" s="46">
        <v>110650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110650</v>
      </c>
      <c r="O43" s="47">
        <f t="shared" si="1"/>
        <v>8.5629159572821543</v>
      </c>
      <c r="P43" s="9"/>
    </row>
    <row r="44" spans="1:16">
      <c r="A44" s="12"/>
      <c r="B44" s="25">
        <v>366</v>
      </c>
      <c r="C44" s="20" t="s">
        <v>50</v>
      </c>
      <c r="D44" s="46">
        <v>4700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4700</v>
      </c>
      <c r="O44" s="47">
        <f t="shared" si="1"/>
        <v>0.36372078625599752</v>
      </c>
      <c r="P44" s="9"/>
    </row>
    <row r="45" spans="1:16">
      <c r="A45" s="12"/>
      <c r="B45" s="25">
        <v>368</v>
      </c>
      <c r="C45" s="20" t="s">
        <v>76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2610908</v>
      </c>
      <c r="L45" s="46">
        <v>0</v>
      </c>
      <c r="M45" s="46">
        <v>0</v>
      </c>
      <c r="N45" s="46">
        <f t="shared" si="9"/>
        <v>2610908</v>
      </c>
      <c r="O45" s="47">
        <f t="shared" si="1"/>
        <v>202.05138523448383</v>
      </c>
      <c r="P45" s="9"/>
    </row>
    <row r="46" spans="1:16">
      <c r="A46" s="12"/>
      <c r="B46" s="25">
        <v>369.9</v>
      </c>
      <c r="C46" s="20" t="s">
        <v>51</v>
      </c>
      <c r="D46" s="46">
        <v>74946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74946</v>
      </c>
      <c r="O46" s="47">
        <f t="shared" si="1"/>
        <v>5.7998761801578702</v>
      </c>
      <c r="P46" s="9"/>
    </row>
    <row r="47" spans="1:16" ht="15.75">
      <c r="A47" s="29" t="s">
        <v>39</v>
      </c>
      <c r="B47" s="30"/>
      <c r="C47" s="31"/>
      <c r="D47" s="32">
        <f t="shared" ref="D47:M47" si="11">SUM(D48:D48)</f>
        <v>0</v>
      </c>
      <c r="E47" s="32">
        <f t="shared" si="11"/>
        <v>0</v>
      </c>
      <c r="F47" s="32">
        <f t="shared" si="11"/>
        <v>0</v>
      </c>
      <c r="G47" s="32">
        <f t="shared" si="11"/>
        <v>4292381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4292381</v>
      </c>
      <c r="O47" s="45">
        <f t="shared" si="1"/>
        <v>332.17621111283086</v>
      </c>
      <c r="P47" s="9"/>
    </row>
    <row r="48" spans="1:16" ht="15.75" thickBot="1">
      <c r="A48" s="12"/>
      <c r="B48" s="25">
        <v>381</v>
      </c>
      <c r="C48" s="20" t="s">
        <v>52</v>
      </c>
      <c r="D48" s="46">
        <v>0</v>
      </c>
      <c r="E48" s="46">
        <v>0</v>
      </c>
      <c r="F48" s="46">
        <v>0</v>
      </c>
      <c r="G48" s="46">
        <v>4292381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4292381</v>
      </c>
      <c r="O48" s="47">
        <f t="shared" si="1"/>
        <v>332.17621111283086</v>
      </c>
      <c r="P48" s="9"/>
    </row>
    <row r="49" spans="1:119" ht="16.5" thickBot="1">
      <c r="A49" s="14" t="s">
        <v>45</v>
      </c>
      <c r="B49" s="23"/>
      <c r="C49" s="22"/>
      <c r="D49" s="15">
        <f t="shared" ref="D49:M49" si="12">SUM(D5,D15,D19,D30,D38,D41,D47)</f>
        <v>35440707</v>
      </c>
      <c r="E49" s="15">
        <f t="shared" si="12"/>
        <v>1385505</v>
      </c>
      <c r="F49" s="15">
        <f t="shared" si="12"/>
        <v>0</v>
      </c>
      <c r="G49" s="15">
        <f t="shared" si="12"/>
        <v>4292381</v>
      </c>
      <c r="H49" s="15">
        <f t="shared" si="12"/>
        <v>0</v>
      </c>
      <c r="I49" s="15">
        <f t="shared" si="12"/>
        <v>1780700</v>
      </c>
      <c r="J49" s="15">
        <f t="shared" si="12"/>
        <v>0</v>
      </c>
      <c r="K49" s="15">
        <f t="shared" si="12"/>
        <v>2610908</v>
      </c>
      <c r="L49" s="15">
        <f t="shared" si="12"/>
        <v>0</v>
      </c>
      <c r="M49" s="15">
        <f t="shared" si="12"/>
        <v>0</v>
      </c>
      <c r="N49" s="15">
        <f t="shared" si="9"/>
        <v>45510201</v>
      </c>
      <c r="O49" s="38">
        <f t="shared" si="1"/>
        <v>3521.9161894443587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135</v>
      </c>
      <c r="M51" s="48"/>
      <c r="N51" s="48"/>
      <c r="O51" s="43">
        <v>12922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72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54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55</v>
      </c>
      <c r="F4" s="34" t="s">
        <v>56</v>
      </c>
      <c r="G4" s="34" t="s">
        <v>57</v>
      </c>
      <c r="H4" s="34" t="s">
        <v>5</v>
      </c>
      <c r="I4" s="34" t="s">
        <v>6</v>
      </c>
      <c r="J4" s="35" t="s">
        <v>58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28645756</v>
      </c>
      <c r="E5" s="27">
        <f t="shared" si="0"/>
        <v>463389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29109145</v>
      </c>
      <c r="O5" s="33">
        <f t="shared" ref="O5:O48" si="1">(N5/O$50)</f>
        <v>2258.799177465663</v>
      </c>
      <c r="P5" s="6"/>
    </row>
    <row r="6" spans="1:133">
      <c r="A6" s="12"/>
      <c r="B6" s="25">
        <v>311</v>
      </c>
      <c r="C6" s="20" t="s">
        <v>2</v>
      </c>
      <c r="D6" s="46">
        <v>24742737</v>
      </c>
      <c r="E6" s="46">
        <v>249926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24992663</v>
      </c>
      <c r="O6" s="47">
        <f t="shared" si="1"/>
        <v>1939.370140451618</v>
      </c>
      <c r="P6" s="9"/>
    </row>
    <row r="7" spans="1:133">
      <c r="A7" s="12"/>
      <c r="B7" s="25">
        <v>312.41000000000003</v>
      </c>
      <c r="C7" s="20" t="s">
        <v>124</v>
      </c>
      <c r="D7" s="46">
        <v>0</v>
      </c>
      <c r="E7" s="46">
        <v>154320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154320</v>
      </c>
      <c r="O7" s="47">
        <f t="shared" si="1"/>
        <v>11.974858384418406</v>
      </c>
      <c r="P7" s="9"/>
    </row>
    <row r="8" spans="1:133">
      <c r="A8" s="12"/>
      <c r="B8" s="25">
        <v>312.42</v>
      </c>
      <c r="C8" s="20" t="s">
        <v>125</v>
      </c>
      <c r="D8" s="46">
        <v>0</v>
      </c>
      <c r="E8" s="46">
        <v>59143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59143</v>
      </c>
      <c r="O8" s="47">
        <f t="shared" si="1"/>
        <v>4.5893536121673</v>
      </c>
      <c r="P8" s="9"/>
    </row>
    <row r="9" spans="1:133">
      <c r="A9" s="12"/>
      <c r="B9" s="25">
        <v>312.51</v>
      </c>
      <c r="C9" s="20" t="s">
        <v>61</v>
      </c>
      <c r="D9" s="46">
        <v>870899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870899</v>
      </c>
      <c r="O9" s="47">
        <f t="shared" si="1"/>
        <v>67.579653914797859</v>
      </c>
      <c r="P9" s="9"/>
    </row>
    <row r="10" spans="1:133">
      <c r="A10" s="12"/>
      <c r="B10" s="25">
        <v>314.10000000000002</v>
      </c>
      <c r="C10" s="20" t="s">
        <v>11</v>
      </c>
      <c r="D10" s="46">
        <v>1564560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1564560</v>
      </c>
      <c r="O10" s="47">
        <f t="shared" si="1"/>
        <v>121.40606813067433</v>
      </c>
      <c r="P10" s="9"/>
    </row>
    <row r="11" spans="1:133">
      <c r="A11" s="12"/>
      <c r="B11" s="25">
        <v>314.3</v>
      </c>
      <c r="C11" s="20" t="s">
        <v>12</v>
      </c>
      <c r="D11" s="46">
        <v>471417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471417</v>
      </c>
      <c r="O11" s="47">
        <f t="shared" si="1"/>
        <v>36.580817878482193</v>
      </c>
      <c r="P11" s="9"/>
    </row>
    <row r="12" spans="1:133">
      <c r="A12" s="12"/>
      <c r="B12" s="25">
        <v>314.39999999999998</v>
      </c>
      <c r="C12" s="20" t="s">
        <v>13</v>
      </c>
      <c r="D12" s="46">
        <v>100244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100244</v>
      </c>
      <c r="O12" s="47">
        <f t="shared" si="1"/>
        <v>7.7786917048188098</v>
      </c>
      <c r="P12" s="9"/>
    </row>
    <row r="13" spans="1:133">
      <c r="A13" s="12"/>
      <c r="B13" s="25">
        <v>315</v>
      </c>
      <c r="C13" s="20" t="s">
        <v>100</v>
      </c>
      <c r="D13" s="46">
        <v>734422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734422</v>
      </c>
      <c r="O13" s="47">
        <f t="shared" si="1"/>
        <v>56.989369131683091</v>
      </c>
      <c r="P13" s="9"/>
    </row>
    <row r="14" spans="1:133">
      <c r="A14" s="12"/>
      <c r="B14" s="25">
        <v>316</v>
      </c>
      <c r="C14" s="20" t="s">
        <v>101</v>
      </c>
      <c r="D14" s="46">
        <v>161477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161477</v>
      </c>
      <c r="O14" s="47">
        <f t="shared" si="1"/>
        <v>12.530224257003182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SUM(D16:D18)</f>
        <v>1714134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8" si="4">SUM(D15:M15)</f>
        <v>1714134</v>
      </c>
      <c r="O15" s="45">
        <f t="shared" si="1"/>
        <v>133.01264840536976</v>
      </c>
      <c r="P15" s="10"/>
    </row>
    <row r="16" spans="1:133">
      <c r="A16" s="12"/>
      <c r="B16" s="25">
        <v>322</v>
      </c>
      <c r="C16" s="20" t="s">
        <v>0</v>
      </c>
      <c r="D16" s="46">
        <v>1049632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1049632</v>
      </c>
      <c r="O16" s="47">
        <f t="shared" si="1"/>
        <v>81.448901994257781</v>
      </c>
      <c r="P16" s="9"/>
    </row>
    <row r="17" spans="1:16">
      <c r="A17" s="12"/>
      <c r="B17" s="25">
        <v>323.10000000000002</v>
      </c>
      <c r="C17" s="20" t="s">
        <v>17</v>
      </c>
      <c r="D17" s="46">
        <v>655599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655599</v>
      </c>
      <c r="O17" s="47">
        <f t="shared" si="1"/>
        <v>50.872895165670833</v>
      </c>
      <c r="P17" s="9"/>
    </row>
    <row r="18" spans="1:16">
      <c r="A18" s="12"/>
      <c r="B18" s="25">
        <v>329</v>
      </c>
      <c r="C18" s="20" t="s">
        <v>18</v>
      </c>
      <c r="D18" s="46">
        <v>8903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8903</v>
      </c>
      <c r="O18" s="47">
        <f t="shared" si="1"/>
        <v>0.69085124544114218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SUM(D20:D27)</f>
        <v>1525610</v>
      </c>
      <c r="E19" s="32">
        <f t="shared" si="5"/>
        <v>1368692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2894302</v>
      </c>
      <c r="O19" s="45">
        <f t="shared" si="1"/>
        <v>224.59082796616747</v>
      </c>
      <c r="P19" s="10"/>
    </row>
    <row r="20" spans="1:16">
      <c r="A20" s="12"/>
      <c r="B20" s="25">
        <v>335.12</v>
      </c>
      <c r="C20" s="20" t="s">
        <v>102</v>
      </c>
      <c r="D20" s="46">
        <v>335004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335004</v>
      </c>
      <c r="O20" s="47">
        <f t="shared" si="1"/>
        <v>25.995499340420579</v>
      </c>
      <c r="P20" s="9"/>
    </row>
    <row r="21" spans="1:16">
      <c r="A21" s="12"/>
      <c r="B21" s="25">
        <v>335.15</v>
      </c>
      <c r="C21" s="20" t="s">
        <v>103</v>
      </c>
      <c r="D21" s="46">
        <v>10927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10927</v>
      </c>
      <c r="O21" s="47">
        <f t="shared" si="1"/>
        <v>0.84790874524714832</v>
      </c>
      <c r="P21" s="9"/>
    </row>
    <row r="22" spans="1:16">
      <c r="A22" s="12"/>
      <c r="B22" s="25">
        <v>335.18</v>
      </c>
      <c r="C22" s="20" t="s">
        <v>104</v>
      </c>
      <c r="D22" s="46">
        <v>1018840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1018840</v>
      </c>
      <c r="O22" s="47">
        <f t="shared" si="1"/>
        <v>79.0595173430589</v>
      </c>
      <c r="P22" s="9"/>
    </row>
    <row r="23" spans="1:16">
      <c r="A23" s="12"/>
      <c r="B23" s="25">
        <v>335.21</v>
      </c>
      <c r="C23" s="20" t="s">
        <v>27</v>
      </c>
      <c r="D23" s="46">
        <v>46970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46970</v>
      </c>
      <c r="O23" s="47">
        <f t="shared" si="1"/>
        <v>3.6447582835415533</v>
      </c>
      <c r="P23" s="9"/>
    </row>
    <row r="24" spans="1:16">
      <c r="A24" s="12"/>
      <c r="B24" s="25">
        <v>337.2</v>
      </c>
      <c r="C24" s="20" t="s">
        <v>28</v>
      </c>
      <c r="D24" s="46">
        <v>53210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53210</v>
      </c>
      <c r="O24" s="47">
        <f t="shared" si="1"/>
        <v>4.1289671762241014</v>
      </c>
      <c r="P24" s="9"/>
    </row>
    <row r="25" spans="1:16">
      <c r="A25" s="12"/>
      <c r="B25" s="25">
        <v>337.3</v>
      </c>
      <c r="C25" s="20" t="s">
        <v>119</v>
      </c>
      <c r="D25" s="46">
        <v>0</v>
      </c>
      <c r="E25" s="46">
        <v>828000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828000</v>
      </c>
      <c r="O25" s="47">
        <f t="shared" si="1"/>
        <v>64.250795375184296</v>
      </c>
      <c r="P25" s="9"/>
    </row>
    <row r="26" spans="1:16">
      <c r="A26" s="12"/>
      <c r="B26" s="25">
        <v>337.4</v>
      </c>
      <c r="C26" s="20" t="s">
        <v>29</v>
      </c>
      <c r="D26" s="46">
        <v>0</v>
      </c>
      <c r="E26" s="46">
        <v>540692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540692</v>
      </c>
      <c r="O26" s="47">
        <f t="shared" si="1"/>
        <v>41.956390160626988</v>
      </c>
      <c r="P26" s="9"/>
    </row>
    <row r="27" spans="1:16">
      <c r="A27" s="12"/>
      <c r="B27" s="25">
        <v>338</v>
      </c>
      <c r="C27" s="20" t="s">
        <v>32</v>
      </c>
      <c r="D27" s="46">
        <v>60659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60659</v>
      </c>
      <c r="O27" s="47">
        <f t="shared" si="1"/>
        <v>4.7069915418638937</v>
      </c>
      <c r="P27" s="9"/>
    </row>
    <row r="28" spans="1:16" ht="15.75">
      <c r="A28" s="29" t="s">
        <v>37</v>
      </c>
      <c r="B28" s="30"/>
      <c r="C28" s="31"/>
      <c r="D28" s="32">
        <f t="shared" ref="D28:M28" si="6">SUM(D29:D35)</f>
        <v>3662645</v>
      </c>
      <c r="E28" s="32">
        <f t="shared" si="6"/>
        <v>365000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1782803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5810448</v>
      </c>
      <c r="O28" s="45">
        <f t="shared" si="1"/>
        <v>450.87669744703965</v>
      </c>
      <c r="P28" s="10"/>
    </row>
    <row r="29" spans="1:16">
      <c r="A29" s="12"/>
      <c r="B29" s="25">
        <v>342.1</v>
      </c>
      <c r="C29" s="20" t="s">
        <v>40</v>
      </c>
      <c r="D29" s="46">
        <v>68809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7">SUM(D29:M29)</f>
        <v>68809</v>
      </c>
      <c r="O29" s="47">
        <f t="shared" si="1"/>
        <v>5.3394118103515167</v>
      </c>
      <c r="P29" s="9"/>
    </row>
    <row r="30" spans="1:16">
      <c r="A30" s="12"/>
      <c r="B30" s="25">
        <v>342.6</v>
      </c>
      <c r="C30" s="20" t="s">
        <v>41</v>
      </c>
      <c r="D30" s="46">
        <v>191529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191529</v>
      </c>
      <c r="O30" s="47">
        <f t="shared" si="1"/>
        <v>14.862186699774966</v>
      </c>
      <c r="P30" s="9"/>
    </row>
    <row r="31" spans="1:16">
      <c r="A31" s="12"/>
      <c r="B31" s="25">
        <v>343.4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817991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817991</v>
      </c>
      <c r="O31" s="47">
        <f t="shared" si="1"/>
        <v>63.474121207418328</v>
      </c>
      <c r="P31" s="9"/>
    </row>
    <row r="32" spans="1:16">
      <c r="A32" s="12"/>
      <c r="B32" s="25">
        <v>343.9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941302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941302</v>
      </c>
      <c r="O32" s="47">
        <f t="shared" si="1"/>
        <v>73.042756266004503</v>
      </c>
      <c r="P32" s="9"/>
    </row>
    <row r="33" spans="1:119">
      <c r="A33" s="12"/>
      <c r="B33" s="25">
        <v>344.6</v>
      </c>
      <c r="C33" s="20" t="s">
        <v>115</v>
      </c>
      <c r="D33" s="46">
        <v>0</v>
      </c>
      <c r="E33" s="46">
        <v>365000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365000</v>
      </c>
      <c r="O33" s="47">
        <f t="shared" si="1"/>
        <v>28.323116318770854</v>
      </c>
      <c r="P33" s="9"/>
    </row>
    <row r="34" spans="1:119">
      <c r="A34" s="12"/>
      <c r="B34" s="25">
        <v>347.5</v>
      </c>
      <c r="C34" s="20" t="s">
        <v>116</v>
      </c>
      <c r="D34" s="46">
        <v>3377138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3377138</v>
      </c>
      <c r="O34" s="47">
        <f t="shared" si="1"/>
        <v>262.05773259874292</v>
      </c>
      <c r="P34" s="9"/>
    </row>
    <row r="35" spans="1:119">
      <c r="A35" s="12"/>
      <c r="B35" s="25">
        <v>349</v>
      </c>
      <c r="C35" s="20" t="s">
        <v>81</v>
      </c>
      <c r="D35" s="46">
        <v>25169</v>
      </c>
      <c r="E35" s="46">
        <v>0</v>
      </c>
      <c r="F35" s="46">
        <v>0</v>
      </c>
      <c r="G35" s="46">
        <v>0</v>
      </c>
      <c r="H35" s="46">
        <v>0</v>
      </c>
      <c r="I35" s="46">
        <v>23510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48679</v>
      </c>
      <c r="O35" s="47">
        <f t="shared" si="1"/>
        <v>3.7773725459765655</v>
      </c>
      <c r="P35" s="9"/>
    </row>
    <row r="36" spans="1:119" ht="15.75">
      <c r="A36" s="29" t="s">
        <v>38</v>
      </c>
      <c r="B36" s="30"/>
      <c r="C36" s="31"/>
      <c r="D36" s="32">
        <f t="shared" ref="D36:M36" si="8">SUM(D37:D38)</f>
        <v>252893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48" si="9">SUM(D36:M36)</f>
        <v>252893</v>
      </c>
      <c r="O36" s="45">
        <f t="shared" si="1"/>
        <v>19.623884534802514</v>
      </c>
      <c r="P36" s="10"/>
    </row>
    <row r="37" spans="1:119">
      <c r="A37" s="13"/>
      <c r="B37" s="39">
        <v>351.5</v>
      </c>
      <c r="C37" s="21" t="s">
        <v>47</v>
      </c>
      <c r="D37" s="46">
        <v>94839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94839</v>
      </c>
      <c r="O37" s="47">
        <f t="shared" si="1"/>
        <v>7.3592767905641345</v>
      </c>
      <c r="P37" s="9"/>
    </row>
    <row r="38" spans="1:119">
      <c r="A38" s="13"/>
      <c r="B38" s="39">
        <v>354</v>
      </c>
      <c r="C38" s="21" t="s">
        <v>82</v>
      </c>
      <c r="D38" s="46">
        <v>158054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158054</v>
      </c>
      <c r="O38" s="47">
        <f t="shared" si="1"/>
        <v>12.264607744238379</v>
      </c>
      <c r="P38" s="9"/>
    </row>
    <row r="39" spans="1:119" ht="15.75">
      <c r="A39" s="29" t="s">
        <v>3</v>
      </c>
      <c r="B39" s="30"/>
      <c r="C39" s="31"/>
      <c r="D39" s="32">
        <f t="shared" ref="D39:M39" si="10">SUM(D40:D44)</f>
        <v>200300</v>
      </c>
      <c r="E39" s="32">
        <f t="shared" si="10"/>
        <v>170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23278</v>
      </c>
      <c r="J39" s="32">
        <f t="shared" si="10"/>
        <v>0</v>
      </c>
      <c r="K39" s="32">
        <f t="shared" si="10"/>
        <v>2040487</v>
      </c>
      <c r="L39" s="32">
        <f t="shared" si="10"/>
        <v>0</v>
      </c>
      <c r="M39" s="32">
        <f t="shared" si="10"/>
        <v>0</v>
      </c>
      <c r="N39" s="32">
        <f t="shared" si="9"/>
        <v>2264235</v>
      </c>
      <c r="O39" s="45">
        <f t="shared" si="1"/>
        <v>175.69915418638939</v>
      </c>
      <c r="P39" s="10"/>
    </row>
    <row r="40" spans="1:119">
      <c r="A40" s="12"/>
      <c r="B40" s="25">
        <v>361.1</v>
      </c>
      <c r="C40" s="20" t="s">
        <v>49</v>
      </c>
      <c r="D40" s="46">
        <v>37333</v>
      </c>
      <c r="E40" s="46">
        <v>170</v>
      </c>
      <c r="F40" s="46">
        <v>0</v>
      </c>
      <c r="G40" s="46">
        <v>0</v>
      </c>
      <c r="H40" s="46">
        <v>0</v>
      </c>
      <c r="I40" s="46">
        <v>23278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60781</v>
      </c>
      <c r="O40" s="47">
        <f t="shared" si="1"/>
        <v>4.7164584464964694</v>
      </c>
      <c r="P40" s="9"/>
    </row>
    <row r="41" spans="1:119">
      <c r="A41" s="12"/>
      <c r="B41" s="25">
        <v>364</v>
      </c>
      <c r="C41" s="20" t="s">
        <v>112</v>
      </c>
      <c r="D41" s="46">
        <v>36350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36350</v>
      </c>
      <c r="O41" s="47">
        <f t="shared" si="1"/>
        <v>2.8206719950337549</v>
      </c>
      <c r="P41" s="9"/>
    </row>
    <row r="42" spans="1:119">
      <c r="A42" s="12"/>
      <c r="B42" s="25">
        <v>366</v>
      </c>
      <c r="C42" s="20" t="s">
        <v>50</v>
      </c>
      <c r="D42" s="46">
        <v>38325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38325</v>
      </c>
      <c r="O42" s="47">
        <f t="shared" si="1"/>
        <v>2.9739272134709398</v>
      </c>
      <c r="P42" s="9"/>
    </row>
    <row r="43" spans="1:119">
      <c r="A43" s="12"/>
      <c r="B43" s="25">
        <v>368</v>
      </c>
      <c r="C43" s="20" t="s">
        <v>76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2040487</v>
      </c>
      <c r="L43" s="46">
        <v>0</v>
      </c>
      <c r="M43" s="46">
        <v>0</v>
      </c>
      <c r="N43" s="46">
        <f t="shared" si="9"/>
        <v>2040487</v>
      </c>
      <c r="O43" s="47">
        <f t="shared" si="1"/>
        <v>158.33685109024597</v>
      </c>
      <c r="P43" s="9"/>
    </row>
    <row r="44" spans="1:119">
      <c r="A44" s="12"/>
      <c r="B44" s="25">
        <v>369.9</v>
      </c>
      <c r="C44" s="20" t="s">
        <v>51</v>
      </c>
      <c r="D44" s="46">
        <v>88292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88292</v>
      </c>
      <c r="O44" s="47">
        <f t="shared" si="1"/>
        <v>6.8512454411422361</v>
      </c>
      <c r="P44" s="9"/>
    </row>
    <row r="45" spans="1:119" ht="15.75">
      <c r="A45" s="29" t="s">
        <v>39</v>
      </c>
      <c r="B45" s="30"/>
      <c r="C45" s="31"/>
      <c r="D45" s="32">
        <f t="shared" ref="D45:M45" si="11">SUM(D46:D47)</f>
        <v>0</v>
      </c>
      <c r="E45" s="32">
        <f t="shared" si="11"/>
        <v>6136730</v>
      </c>
      <c r="F45" s="32">
        <f t="shared" si="11"/>
        <v>0</v>
      </c>
      <c r="G45" s="32">
        <f t="shared" si="11"/>
        <v>9467668</v>
      </c>
      <c r="H45" s="32">
        <f t="shared" si="11"/>
        <v>0</v>
      </c>
      <c r="I45" s="32">
        <f t="shared" si="11"/>
        <v>3323356</v>
      </c>
      <c r="J45" s="32">
        <f t="shared" si="11"/>
        <v>0</v>
      </c>
      <c r="K45" s="32">
        <f t="shared" si="11"/>
        <v>3576145</v>
      </c>
      <c r="L45" s="32">
        <f t="shared" si="11"/>
        <v>0</v>
      </c>
      <c r="M45" s="32">
        <f t="shared" si="11"/>
        <v>0</v>
      </c>
      <c r="N45" s="32">
        <f t="shared" si="9"/>
        <v>22503899</v>
      </c>
      <c r="O45" s="45">
        <f t="shared" si="1"/>
        <v>1746.2480794599207</v>
      </c>
      <c r="P45" s="9"/>
    </row>
    <row r="46" spans="1:119">
      <c r="A46" s="12"/>
      <c r="B46" s="25">
        <v>381</v>
      </c>
      <c r="C46" s="20" t="s">
        <v>52</v>
      </c>
      <c r="D46" s="46">
        <v>0</v>
      </c>
      <c r="E46" s="46">
        <v>6136730</v>
      </c>
      <c r="F46" s="46">
        <v>0</v>
      </c>
      <c r="G46" s="46">
        <v>9467668</v>
      </c>
      <c r="H46" s="46">
        <v>0</v>
      </c>
      <c r="I46" s="46">
        <v>0</v>
      </c>
      <c r="J46" s="46">
        <v>0</v>
      </c>
      <c r="K46" s="46">
        <v>3576145</v>
      </c>
      <c r="L46" s="46">
        <v>0</v>
      </c>
      <c r="M46" s="46">
        <v>0</v>
      </c>
      <c r="N46" s="46">
        <f t="shared" si="9"/>
        <v>19180543</v>
      </c>
      <c r="O46" s="47">
        <f t="shared" si="1"/>
        <v>1488.3636998525647</v>
      </c>
      <c r="P46" s="9"/>
    </row>
    <row r="47" spans="1:119" ht="15.75" thickBot="1">
      <c r="A47" s="12"/>
      <c r="B47" s="25">
        <v>389.9</v>
      </c>
      <c r="C47" s="20" t="s">
        <v>126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3323356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3323356</v>
      </c>
      <c r="O47" s="47">
        <f t="shared" si="1"/>
        <v>257.88437960735627</v>
      </c>
      <c r="P47" s="9"/>
    </row>
    <row r="48" spans="1:119" ht="16.5" thickBot="1">
      <c r="A48" s="14" t="s">
        <v>45</v>
      </c>
      <c r="B48" s="23"/>
      <c r="C48" s="22"/>
      <c r="D48" s="15">
        <f t="shared" ref="D48:M48" si="12">SUM(D5,D15,D19,D28,D36,D39,D45)</f>
        <v>36001338</v>
      </c>
      <c r="E48" s="15">
        <f t="shared" si="12"/>
        <v>8333981</v>
      </c>
      <c r="F48" s="15">
        <f t="shared" si="12"/>
        <v>0</v>
      </c>
      <c r="G48" s="15">
        <f t="shared" si="12"/>
        <v>9467668</v>
      </c>
      <c r="H48" s="15">
        <f t="shared" si="12"/>
        <v>0</v>
      </c>
      <c r="I48" s="15">
        <f t="shared" si="12"/>
        <v>5129437</v>
      </c>
      <c r="J48" s="15">
        <f t="shared" si="12"/>
        <v>0</v>
      </c>
      <c r="K48" s="15">
        <f t="shared" si="12"/>
        <v>5616632</v>
      </c>
      <c r="L48" s="15">
        <f t="shared" si="12"/>
        <v>0</v>
      </c>
      <c r="M48" s="15">
        <f t="shared" si="12"/>
        <v>0</v>
      </c>
      <c r="N48" s="15">
        <f t="shared" si="9"/>
        <v>64549056</v>
      </c>
      <c r="O48" s="38">
        <f t="shared" si="1"/>
        <v>5008.8504694653529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127</v>
      </c>
      <c r="M50" s="48"/>
      <c r="N50" s="48"/>
      <c r="O50" s="43">
        <v>12887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72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54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55</v>
      </c>
      <c r="F4" s="34" t="s">
        <v>56</v>
      </c>
      <c r="G4" s="34" t="s">
        <v>57</v>
      </c>
      <c r="H4" s="34" t="s">
        <v>5</v>
      </c>
      <c r="I4" s="34" t="s">
        <v>6</v>
      </c>
      <c r="J4" s="35" t="s">
        <v>58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27195383</v>
      </c>
      <c r="E5" s="27">
        <f t="shared" si="0"/>
        <v>221106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27416489</v>
      </c>
      <c r="O5" s="33">
        <f t="shared" ref="O5:O46" si="1">(N5/O$48)</f>
        <v>2132.9149681033141</v>
      </c>
      <c r="P5" s="6"/>
    </row>
    <row r="6" spans="1:133">
      <c r="A6" s="12"/>
      <c r="B6" s="25">
        <v>311</v>
      </c>
      <c r="C6" s="20" t="s">
        <v>2</v>
      </c>
      <c r="D6" s="46">
        <v>24202255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24202255</v>
      </c>
      <c r="O6" s="47">
        <f t="shared" si="1"/>
        <v>1882.8578652559515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221106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221106</v>
      </c>
      <c r="O7" s="47">
        <f t="shared" si="1"/>
        <v>17.201338104870079</v>
      </c>
      <c r="P7" s="9"/>
    </row>
    <row r="8" spans="1:133">
      <c r="A8" s="12"/>
      <c r="B8" s="25">
        <v>314.10000000000002</v>
      </c>
      <c r="C8" s="20" t="s">
        <v>11</v>
      </c>
      <c r="D8" s="46">
        <v>1545124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1545124</v>
      </c>
      <c r="O8" s="47">
        <f t="shared" si="1"/>
        <v>120.20569472537731</v>
      </c>
      <c r="P8" s="9"/>
    </row>
    <row r="9" spans="1:133">
      <c r="A9" s="12"/>
      <c r="B9" s="25">
        <v>314.3</v>
      </c>
      <c r="C9" s="20" t="s">
        <v>12</v>
      </c>
      <c r="D9" s="46">
        <v>492550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492550</v>
      </c>
      <c r="O9" s="47">
        <f t="shared" si="1"/>
        <v>38.318811264975885</v>
      </c>
      <c r="P9" s="9"/>
    </row>
    <row r="10" spans="1:133">
      <c r="A10" s="12"/>
      <c r="B10" s="25">
        <v>314.39999999999998</v>
      </c>
      <c r="C10" s="20" t="s">
        <v>13</v>
      </c>
      <c r="D10" s="46">
        <v>72820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72820</v>
      </c>
      <c r="O10" s="47">
        <f t="shared" si="1"/>
        <v>5.6651625953010738</v>
      </c>
      <c r="P10" s="9"/>
    </row>
    <row r="11" spans="1:133">
      <c r="A11" s="12"/>
      <c r="B11" s="25">
        <v>315</v>
      </c>
      <c r="C11" s="20" t="s">
        <v>100</v>
      </c>
      <c r="D11" s="46">
        <v>698927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698927</v>
      </c>
      <c r="O11" s="47">
        <f t="shared" si="1"/>
        <v>54.374280379648361</v>
      </c>
      <c r="P11" s="9"/>
    </row>
    <row r="12" spans="1:133">
      <c r="A12" s="12"/>
      <c r="B12" s="25">
        <v>316</v>
      </c>
      <c r="C12" s="20" t="s">
        <v>101</v>
      </c>
      <c r="D12" s="46">
        <v>183707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183707</v>
      </c>
      <c r="O12" s="47">
        <f t="shared" si="1"/>
        <v>14.29181577718998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1540462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5" si="4">SUM(D13:M13)</f>
        <v>1540462</v>
      </c>
      <c r="O13" s="45">
        <f t="shared" si="1"/>
        <v>119.84300606814999</v>
      </c>
      <c r="P13" s="10"/>
    </row>
    <row r="14" spans="1:133">
      <c r="A14" s="12"/>
      <c r="B14" s="25">
        <v>322</v>
      </c>
      <c r="C14" s="20" t="s">
        <v>0</v>
      </c>
      <c r="D14" s="46">
        <v>1055215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1055215</v>
      </c>
      <c r="O14" s="47">
        <f t="shared" si="1"/>
        <v>82.092344795394425</v>
      </c>
      <c r="P14" s="9"/>
    </row>
    <row r="15" spans="1:133">
      <c r="A15" s="12"/>
      <c r="B15" s="25">
        <v>323.10000000000002</v>
      </c>
      <c r="C15" s="20" t="s">
        <v>17</v>
      </c>
      <c r="D15" s="46">
        <v>479194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479194</v>
      </c>
      <c r="O15" s="47">
        <f t="shared" si="1"/>
        <v>37.27975727400031</v>
      </c>
      <c r="P15" s="9"/>
    </row>
    <row r="16" spans="1:133">
      <c r="A16" s="12"/>
      <c r="B16" s="25">
        <v>329</v>
      </c>
      <c r="C16" s="20" t="s">
        <v>18</v>
      </c>
      <c r="D16" s="46">
        <v>6053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6053</v>
      </c>
      <c r="O16" s="47">
        <f t="shared" si="1"/>
        <v>0.4709039987552513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SUM(D18:D24)</f>
        <v>1393521</v>
      </c>
      <c r="E17" s="32">
        <f t="shared" si="5"/>
        <v>508734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1902255</v>
      </c>
      <c r="O17" s="45">
        <f t="shared" si="1"/>
        <v>147.98934183911624</v>
      </c>
      <c r="P17" s="10"/>
    </row>
    <row r="18" spans="1:16">
      <c r="A18" s="12"/>
      <c r="B18" s="25">
        <v>335.12</v>
      </c>
      <c r="C18" s="20" t="s">
        <v>102</v>
      </c>
      <c r="D18" s="46">
        <v>323844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323844</v>
      </c>
      <c r="O18" s="47">
        <f t="shared" si="1"/>
        <v>25.194025206161506</v>
      </c>
      <c r="P18" s="9"/>
    </row>
    <row r="19" spans="1:16">
      <c r="A19" s="12"/>
      <c r="B19" s="25">
        <v>335.15</v>
      </c>
      <c r="C19" s="20" t="s">
        <v>103</v>
      </c>
      <c r="D19" s="46">
        <v>10576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10576</v>
      </c>
      <c r="O19" s="47">
        <f t="shared" si="1"/>
        <v>0.82277890150925781</v>
      </c>
      <c r="P19" s="9"/>
    </row>
    <row r="20" spans="1:16">
      <c r="A20" s="12"/>
      <c r="B20" s="25">
        <v>335.18</v>
      </c>
      <c r="C20" s="20" t="s">
        <v>104</v>
      </c>
      <c r="D20" s="46">
        <v>963270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963270</v>
      </c>
      <c r="O20" s="47">
        <f t="shared" si="1"/>
        <v>74.939318500077803</v>
      </c>
      <c r="P20" s="9"/>
    </row>
    <row r="21" spans="1:16">
      <c r="A21" s="12"/>
      <c r="B21" s="25">
        <v>337.2</v>
      </c>
      <c r="C21" s="20" t="s">
        <v>28</v>
      </c>
      <c r="D21" s="46">
        <v>34677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34677</v>
      </c>
      <c r="O21" s="47">
        <f t="shared" si="1"/>
        <v>2.697759452310565</v>
      </c>
      <c r="P21" s="9"/>
    </row>
    <row r="22" spans="1:16">
      <c r="A22" s="12"/>
      <c r="B22" s="25">
        <v>337.3</v>
      </c>
      <c r="C22" s="20" t="s">
        <v>119</v>
      </c>
      <c r="D22" s="46">
        <v>24735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24735</v>
      </c>
      <c r="O22" s="47">
        <f t="shared" si="1"/>
        <v>1.9243037186867902</v>
      </c>
      <c r="P22" s="9"/>
    </row>
    <row r="23" spans="1:16">
      <c r="A23" s="12"/>
      <c r="B23" s="25">
        <v>337.4</v>
      </c>
      <c r="C23" s="20" t="s">
        <v>29</v>
      </c>
      <c r="D23" s="46">
        <v>0</v>
      </c>
      <c r="E23" s="46">
        <v>508734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508734</v>
      </c>
      <c r="O23" s="47">
        <f t="shared" si="1"/>
        <v>39.577874591566825</v>
      </c>
      <c r="P23" s="9"/>
    </row>
    <row r="24" spans="1:16">
      <c r="A24" s="12"/>
      <c r="B24" s="25">
        <v>338</v>
      </c>
      <c r="C24" s="20" t="s">
        <v>32</v>
      </c>
      <c r="D24" s="46">
        <v>36419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36419</v>
      </c>
      <c r="O24" s="47">
        <f t="shared" si="1"/>
        <v>2.8332814688034853</v>
      </c>
      <c r="P24" s="9"/>
    </row>
    <row r="25" spans="1:16" ht="15.75">
      <c r="A25" s="29" t="s">
        <v>37</v>
      </c>
      <c r="B25" s="30"/>
      <c r="C25" s="31"/>
      <c r="D25" s="32">
        <f t="shared" ref="D25:M25" si="6">SUM(D26:D32)</f>
        <v>3328114</v>
      </c>
      <c r="E25" s="32">
        <f t="shared" si="6"/>
        <v>365000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1585027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5278141</v>
      </c>
      <c r="O25" s="45">
        <f t="shared" si="1"/>
        <v>410.6224521549712</v>
      </c>
      <c r="P25" s="10"/>
    </row>
    <row r="26" spans="1:16">
      <c r="A26" s="12"/>
      <c r="B26" s="25">
        <v>342.1</v>
      </c>
      <c r="C26" s="20" t="s">
        <v>40</v>
      </c>
      <c r="D26" s="46">
        <v>3571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7">SUM(D26:M26)</f>
        <v>3571</v>
      </c>
      <c r="O26" s="47">
        <f t="shared" si="1"/>
        <v>0.2778123541310098</v>
      </c>
      <c r="P26" s="9"/>
    </row>
    <row r="27" spans="1:16">
      <c r="A27" s="12"/>
      <c r="B27" s="25">
        <v>342.6</v>
      </c>
      <c r="C27" s="20" t="s">
        <v>41</v>
      </c>
      <c r="D27" s="46">
        <v>162683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162683</v>
      </c>
      <c r="O27" s="47">
        <f t="shared" si="1"/>
        <v>12.656215963902287</v>
      </c>
      <c r="P27" s="9"/>
    </row>
    <row r="28" spans="1:16">
      <c r="A28" s="12"/>
      <c r="B28" s="25">
        <v>343.4</v>
      </c>
      <c r="C28" s="20" t="s">
        <v>42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651344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651344</v>
      </c>
      <c r="O28" s="47">
        <f t="shared" si="1"/>
        <v>50.672475494009646</v>
      </c>
      <c r="P28" s="9"/>
    </row>
    <row r="29" spans="1:16">
      <c r="A29" s="12"/>
      <c r="B29" s="25">
        <v>343.9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933683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933683</v>
      </c>
      <c r="O29" s="47">
        <f t="shared" si="1"/>
        <v>72.637544733157</v>
      </c>
      <c r="P29" s="9"/>
    </row>
    <row r="30" spans="1:16">
      <c r="A30" s="12"/>
      <c r="B30" s="25">
        <v>344.6</v>
      </c>
      <c r="C30" s="20" t="s">
        <v>115</v>
      </c>
      <c r="D30" s="46">
        <v>0</v>
      </c>
      <c r="E30" s="46">
        <v>365000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365000</v>
      </c>
      <c r="O30" s="47">
        <f t="shared" si="1"/>
        <v>28.395830091800217</v>
      </c>
      <c r="P30" s="9"/>
    </row>
    <row r="31" spans="1:16">
      <c r="A31" s="12"/>
      <c r="B31" s="25">
        <v>347.5</v>
      </c>
      <c r="C31" s="20" t="s">
        <v>116</v>
      </c>
      <c r="D31" s="46">
        <v>3142475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3142475</v>
      </c>
      <c r="O31" s="47">
        <f t="shared" si="1"/>
        <v>244.47448265131476</v>
      </c>
      <c r="P31" s="9"/>
    </row>
    <row r="32" spans="1:16">
      <c r="A32" s="12"/>
      <c r="B32" s="25">
        <v>349</v>
      </c>
      <c r="C32" s="20" t="s">
        <v>81</v>
      </c>
      <c r="D32" s="46">
        <v>19385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19385</v>
      </c>
      <c r="O32" s="47">
        <f t="shared" si="1"/>
        <v>1.5080908666562938</v>
      </c>
      <c r="P32" s="9"/>
    </row>
    <row r="33" spans="1:119" ht="15.75">
      <c r="A33" s="29" t="s">
        <v>38</v>
      </c>
      <c r="B33" s="30"/>
      <c r="C33" s="31"/>
      <c r="D33" s="32">
        <f t="shared" ref="D33:M33" si="8">SUM(D34:D35)</f>
        <v>302137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ref="N33:N46" si="9">SUM(D33:M33)</f>
        <v>302137</v>
      </c>
      <c r="O33" s="45">
        <f t="shared" si="1"/>
        <v>23.505290182044501</v>
      </c>
      <c r="P33" s="10"/>
    </row>
    <row r="34" spans="1:119">
      <c r="A34" s="13"/>
      <c r="B34" s="39">
        <v>351.5</v>
      </c>
      <c r="C34" s="21" t="s">
        <v>47</v>
      </c>
      <c r="D34" s="46">
        <v>24726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24726</v>
      </c>
      <c r="O34" s="47">
        <f t="shared" si="1"/>
        <v>1.9236035475338416</v>
      </c>
      <c r="P34" s="9"/>
    </row>
    <row r="35" spans="1:119">
      <c r="A35" s="13"/>
      <c r="B35" s="39">
        <v>354</v>
      </c>
      <c r="C35" s="21" t="s">
        <v>82</v>
      </c>
      <c r="D35" s="46">
        <v>277411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277411</v>
      </c>
      <c r="O35" s="47">
        <f t="shared" si="1"/>
        <v>21.581686634510657</v>
      </c>
      <c r="P35" s="9"/>
    </row>
    <row r="36" spans="1:119" ht="15.75">
      <c r="A36" s="29" t="s">
        <v>3</v>
      </c>
      <c r="B36" s="30"/>
      <c r="C36" s="31"/>
      <c r="D36" s="32">
        <f t="shared" ref="D36:M36" si="10">SUM(D37:D41)</f>
        <v>218702</v>
      </c>
      <c r="E36" s="32">
        <f t="shared" si="10"/>
        <v>95</v>
      </c>
      <c r="F36" s="32">
        <f t="shared" si="10"/>
        <v>0</v>
      </c>
      <c r="G36" s="32">
        <f t="shared" si="10"/>
        <v>24</v>
      </c>
      <c r="H36" s="32">
        <f t="shared" si="10"/>
        <v>0</v>
      </c>
      <c r="I36" s="32">
        <f t="shared" si="10"/>
        <v>24282</v>
      </c>
      <c r="J36" s="32">
        <f t="shared" si="10"/>
        <v>0</v>
      </c>
      <c r="K36" s="32">
        <f t="shared" si="10"/>
        <v>5648651</v>
      </c>
      <c r="L36" s="32">
        <f t="shared" si="10"/>
        <v>0</v>
      </c>
      <c r="M36" s="32">
        <f t="shared" si="10"/>
        <v>0</v>
      </c>
      <c r="N36" s="32">
        <f t="shared" si="9"/>
        <v>5891754</v>
      </c>
      <c r="O36" s="45">
        <f t="shared" si="1"/>
        <v>458.35957678543645</v>
      </c>
      <c r="P36" s="10"/>
    </row>
    <row r="37" spans="1:119">
      <c r="A37" s="12"/>
      <c r="B37" s="25">
        <v>361.1</v>
      </c>
      <c r="C37" s="20" t="s">
        <v>49</v>
      </c>
      <c r="D37" s="46">
        <v>78324</v>
      </c>
      <c r="E37" s="46">
        <v>95</v>
      </c>
      <c r="F37" s="46">
        <v>0</v>
      </c>
      <c r="G37" s="46">
        <v>24</v>
      </c>
      <c r="H37" s="46">
        <v>0</v>
      </c>
      <c r="I37" s="46">
        <v>24282</v>
      </c>
      <c r="J37" s="46">
        <v>0</v>
      </c>
      <c r="K37" s="46">
        <v>4111940</v>
      </c>
      <c r="L37" s="46">
        <v>0</v>
      </c>
      <c r="M37" s="46">
        <v>0</v>
      </c>
      <c r="N37" s="46">
        <f t="shared" si="9"/>
        <v>4214665</v>
      </c>
      <c r="O37" s="47">
        <f t="shared" si="1"/>
        <v>327.88742803796481</v>
      </c>
      <c r="P37" s="9"/>
    </row>
    <row r="38" spans="1:119">
      <c r="A38" s="12"/>
      <c r="B38" s="25">
        <v>364</v>
      </c>
      <c r="C38" s="20" t="s">
        <v>112</v>
      </c>
      <c r="D38" s="46">
        <v>8625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8625</v>
      </c>
      <c r="O38" s="47">
        <f t="shared" si="1"/>
        <v>0.67099735490897772</v>
      </c>
      <c r="P38" s="9"/>
    </row>
    <row r="39" spans="1:119">
      <c r="A39" s="12"/>
      <c r="B39" s="25">
        <v>368</v>
      </c>
      <c r="C39" s="20" t="s">
        <v>76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1536711</v>
      </c>
      <c r="L39" s="46">
        <v>0</v>
      </c>
      <c r="M39" s="46">
        <v>0</v>
      </c>
      <c r="N39" s="46">
        <f t="shared" si="9"/>
        <v>1536711</v>
      </c>
      <c r="O39" s="47">
        <f t="shared" si="1"/>
        <v>119.55119029096001</v>
      </c>
      <c r="P39" s="9"/>
    </row>
    <row r="40" spans="1:119">
      <c r="A40" s="12"/>
      <c r="B40" s="25">
        <v>369.3</v>
      </c>
      <c r="C40" s="20" t="s">
        <v>120</v>
      </c>
      <c r="D40" s="46">
        <v>93000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93000</v>
      </c>
      <c r="O40" s="47">
        <f t="shared" si="1"/>
        <v>7.2351019138011514</v>
      </c>
      <c r="P40" s="9"/>
    </row>
    <row r="41" spans="1:119">
      <c r="A41" s="12"/>
      <c r="B41" s="25">
        <v>369.9</v>
      </c>
      <c r="C41" s="20" t="s">
        <v>51</v>
      </c>
      <c r="D41" s="46">
        <v>38753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38753</v>
      </c>
      <c r="O41" s="47">
        <f t="shared" si="1"/>
        <v>3.0148591878014628</v>
      </c>
      <c r="P41" s="9"/>
    </row>
    <row r="42" spans="1:119" ht="15.75">
      <c r="A42" s="29" t="s">
        <v>39</v>
      </c>
      <c r="B42" s="30"/>
      <c r="C42" s="31"/>
      <c r="D42" s="32">
        <f t="shared" ref="D42:M42" si="11">SUM(D43:D45)</f>
        <v>1964959</v>
      </c>
      <c r="E42" s="32">
        <f t="shared" si="11"/>
        <v>0</v>
      </c>
      <c r="F42" s="32">
        <f t="shared" si="11"/>
        <v>0</v>
      </c>
      <c r="G42" s="32">
        <f t="shared" si="11"/>
        <v>2267543</v>
      </c>
      <c r="H42" s="32">
        <f t="shared" si="11"/>
        <v>0</v>
      </c>
      <c r="I42" s="32">
        <f t="shared" si="11"/>
        <v>249605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4482107</v>
      </c>
      <c r="O42" s="45">
        <f t="shared" si="1"/>
        <v>348.69355842539289</v>
      </c>
      <c r="P42" s="9"/>
    </row>
    <row r="43" spans="1:119">
      <c r="A43" s="12"/>
      <c r="B43" s="25">
        <v>381</v>
      </c>
      <c r="C43" s="20" t="s">
        <v>52</v>
      </c>
      <c r="D43" s="46">
        <v>59938</v>
      </c>
      <c r="E43" s="46">
        <v>0</v>
      </c>
      <c r="F43" s="46">
        <v>0</v>
      </c>
      <c r="G43" s="46">
        <v>2267543</v>
      </c>
      <c r="H43" s="46">
        <v>0</v>
      </c>
      <c r="I43" s="46">
        <v>28133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2355614</v>
      </c>
      <c r="O43" s="47">
        <f t="shared" si="1"/>
        <v>183.2592189201805</v>
      </c>
      <c r="P43" s="9"/>
    </row>
    <row r="44" spans="1:119">
      <c r="A44" s="12"/>
      <c r="B44" s="25">
        <v>383</v>
      </c>
      <c r="C44" s="20" t="s">
        <v>68</v>
      </c>
      <c r="D44" s="46">
        <v>1905021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1905021</v>
      </c>
      <c r="O44" s="47">
        <f t="shared" si="1"/>
        <v>148.20452777345574</v>
      </c>
      <c r="P44" s="9"/>
    </row>
    <row r="45" spans="1:119" ht="15.75" thickBot="1">
      <c r="A45" s="12"/>
      <c r="B45" s="25">
        <v>389.8</v>
      </c>
      <c r="C45" s="20" t="s">
        <v>121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221472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221472</v>
      </c>
      <c r="O45" s="47">
        <f t="shared" si="1"/>
        <v>17.229811731756651</v>
      </c>
      <c r="P45" s="9"/>
    </row>
    <row r="46" spans="1:119" ht="16.5" thickBot="1">
      <c r="A46" s="14" t="s">
        <v>45</v>
      </c>
      <c r="B46" s="23"/>
      <c r="C46" s="22"/>
      <c r="D46" s="15">
        <f t="shared" ref="D46:M46" si="12">SUM(D5,D13,D17,D25,D33,D36,D42)</f>
        <v>35943278</v>
      </c>
      <c r="E46" s="15">
        <f t="shared" si="12"/>
        <v>1094935</v>
      </c>
      <c r="F46" s="15">
        <f t="shared" si="12"/>
        <v>0</v>
      </c>
      <c r="G46" s="15">
        <f t="shared" si="12"/>
        <v>2267567</v>
      </c>
      <c r="H46" s="15">
        <f t="shared" si="12"/>
        <v>0</v>
      </c>
      <c r="I46" s="15">
        <f t="shared" si="12"/>
        <v>1858914</v>
      </c>
      <c r="J46" s="15">
        <f t="shared" si="12"/>
        <v>0</v>
      </c>
      <c r="K46" s="15">
        <f t="shared" si="12"/>
        <v>5648651</v>
      </c>
      <c r="L46" s="15">
        <f t="shared" si="12"/>
        <v>0</v>
      </c>
      <c r="M46" s="15">
        <f t="shared" si="12"/>
        <v>0</v>
      </c>
      <c r="N46" s="15">
        <f t="shared" si="9"/>
        <v>46813345</v>
      </c>
      <c r="O46" s="38">
        <f t="shared" si="1"/>
        <v>3641.9281935584254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122</v>
      </c>
      <c r="M48" s="48"/>
      <c r="N48" s="48"/>
      <c r="O48" s="43">
        <v>12854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72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54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55</v>
      </c>
      <c r="F4" s="34" t="s">
        <v>56</v>
      </c>
      <c r="G4" s="34" t="s">
        <v>57</v>
      </c>
      <c r="H4" s="34" t="s">
        <v>5</v>
      </c>
      <c r="I4" s="34" t="s">
        <v>6</v>
      </c>
      <c r="J4" s="35" t="s">
        <v>58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25516371</v>
      </c>
      <c r="E5" s="27">
        <f t="shared" si="0"/>
        <v>217618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25733989</v>
      </c>
      <c r="O5" s="33">
        <f t="shared" ref="O5:O47" si="1">(N5/O$49)</f>
        <v>2013.1415943049362</v>
      </c>
      <c r="P5" s="6"/>
    </row>
    <row r="6" spans="1:133">
      <c r="A6" s="12"/>
      <c r="B6" s="25">
        <v>311</v>
      </c>
      <c r="C6" s="20" t="s">
        <v>2</v>
      </c>
      <c r="D6" s="46">
        <v>22249642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22249642</v>
      </c>
      <c r="O6" s="47">
        <f t="shared" si="1"/>
        <v>1740.5649690995854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217618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217618</v>
      </c>
      <c r="O7" s="47">
        <f t="shared" si="1"/>
        <v>17.024016271610733</v>
      </c>
      <c r="P7" s="9"/>
    </row>
    <row r="8" spans="1:133">
      <c r="A8" s="12"/>
      <c r="B8" s="25">
        <v>312.51</v>
      </c>
      <c r="C8" s="20" t="s">
        <v>61</v>
      </c>
      <c r="D8" s="46">
        <v>225893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225893</v>
      </c>
      <c r="O8" s="47">
        <f t="shared" si="1"/>
        <v>17.671360400531956</v>
      </c>
      <c r="P8" s="9"/>
    </row>
    <row r="9" spans="1:133">
      <c r="A9" s="12"/>
      <c r="B9" s="25">
        <v>312.52</v>
      </c>
      <c r="C9" s="20" t="s">
        <v>99</v>
      </c>
      <c r="D9" s="46">
        <v>137178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137178</v>
      </c>
      <c r="O9" s="47">
        <f t="shared" si="1"/>
        <v>10.731283736212157</v>
      </c>
      <c r="P9" s="9"/>
    </row>
    <row r="10" spans="1:133">
      <c r="A10" s="12"/>
      <c r="B10" s="25">
        <v>314.10000000000002</v>
      </c>
      <c r="C10" s="20" t="s">
        <v>11</v>
      </c>
      <c r="D10" s="46">
        <v>1500230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1500230</v>
      </c>
      <c r="O10" s="47">
        <f t="shared" si="1"/>
        <v>117.36133927872956</v>
      </c>
      <c r="P10" s="9"/>
    </row>
    <row r="11" spans="1:133">
      <c r="A11" s="12"/>
      <c r="B11" s="25">
        <v>314.3</v>
      </c>
      <c r="C11" s="20" t="s">
        <v>12</v>
      </c>
      <c r="D11" s="46">
        <v>440491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440491</v>
      </c>
      <c r="O11" s="47">
        <f t="shared" si="1"/>
        <v>34.459125400923099</v>
      </c>
      <c r="P11" s="9"/>
    </row>
    <row r="12" spans="1:133">
      <c r="A12" s="12"/>
      <c r="B12" s="25">
        <v>314.39999999999998</v>
      </c>
      <c r="C12" s="20" t="s">
        <v>13</v>
      </c>
      <c r="D12" s="46">
        <v>66374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66374</v>
      </c>
      <c r="O12" s="47">
        <f t="shared" si="1"/>
        <v>5.1923648595791283</v>
      </c>
      <c r="P12" s="9"/>
    </row>
    <row r="13" spans="1:133">
      <c r="A13" s="12"/>
      <c r="B13" s="25">
        <v>315</v>
      </c>
      <c r="C13" s="20" t="s">
        <v>100</v>
      </c>
      <c r="D13" s="46">
        <v>753385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753385</v>
      </c>
      <c r="O13" s="47">
        <f t="shared" si="1"/>
        <v>58.93647813502308</v>
      </c>
      <c r="P13" s="9"/>
    </row>
    <row r="14" spans="1:133">
      <c r="A14" s="12"/>
      <c r="B14" s="25">
        <v>316</v>
      </c>
      <c r="C14" s="20" t="s">
        <v>101</v>
      </c>
      <c r="D14" s="46">
        <v>143178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143178</v>
      </c>
      <c r="O14" s="47">
        <f t="shared" si="1"/>
        <v>11.200657122741141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SUM(D16:D18)</f>
        <v>2952079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8" si="4">SUM(D15:M15)</f>
        <v>2952079</v>
      </c>
      <c r="O15" s="45">
        <f t="shared" si="1"/>
        <v>230.93788625518266</v>
      </c>
      <c r="P15" s="10"/>
    </row>
    <row r="16" spans="1:133">
      <c r="A16" s="12"/>
      <c r="B16" s="25">
        <v>322</v>
      </c>
      <c r="C16" s="20" t="s">
        <v>0</v>
      </c>
      <c r="D16" s="46">
        <v>2337179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2337179</v>
      </c>
      <c r="O16" s="47">
        <f t="shared" si="1"/>
        <v>182.8349370257373</v>
      </c>
      <c r="P16" s="9"/>
    </row>
    <row r="17" spans="1:16">
      <c r="A17" s="12"/>
      <c r="B17" s="25">
        <v>323.10000000000002</v>
      </c>
      <c r="C17" s="20" t="s">
        <v>17</v>
      </c>
      <c r="D17" s="46">
        <v>603889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603889</v>
      </c>
      <c r="O17" s="47">
        <f t="shared" si="1"/>
        <v>47.241570836266916</v>
      </c>
      <c r="P17" s="9"/>
    </row>
    <row r="18" spans="1:16">
      <c r="A18" s="12"/>
      <c r="B18" s="25">
        <v>329</v>
      </c>
      <c r="C18" s="20" t="s">
        <v>18</v>
      </c>
      <c r="D18" s="46">
        <v>11011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11011</v>
      </c>
      <c r="O18" s="47">
        <f t="shared" si="1"/>
        <v>0.86137839317844012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SUM(D20:D27)</f>
        <v>1428825</v>
      </c>
      <c r="E19" s="32">
        <f t="shared" si="5"/>
        <v>502197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164176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2095198</v>
      </c>
      <c r="O19" s="45">
        <f t="shared" si="1"/>
        <v>163.90503011812564</v>
      </c>
      <c r="P19" s="10"/>
    </row>
    <row r="20" spans="1:16">
      <c r="A20" s="12"/>
      <c r="B20" s="25">
        <v>331.39</v>
      </c>
      <c r="C20" s="20" t="s">
        <v>66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164176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164176</v>
      </c>
      <c r="O20" s="47">
        <f t="shared" si="1"/>
        <v>12.843307517797074</v>
      </c>
      <c r="P20" s="9"/>
    </row>
    <row r="21" spans="1:16">
      <c r="A21" s="12"/>
      <c r="B21" s="25">
        <v>334.7</v>
      </c>
      <c r="C21" s="20" t="s">
        <v>108</v>
      </c>
      <c r="D21" s="46">
        <v>54331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54331</v>
      </c>
      <c r="O21" s="47">
        <f t="shared" si="1"/>
        <v>4.2502542439177029</v>
      </c>
      <c r="P21" s="9"/>
    </row>
    <row r="22" spans="1:16">
      <c r="A22" s="12"/>
      <c r="B22" s="25">
        <v>335.12</v>
      </c>
      <c r="C22" s="20" t="s">
        <v>102</v>
      </c>
      <c r="D22" s="46">
        <v>306790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306790</v>
      </c>
      <c r="O22" s="47">
        <f t="shared" si="1"/>
        <v>23.999843542204491</v>
      </c>
      <c r="P22" s="9"/>
    </row>
    <row r="23" spans="1:16">
      <c r="A23" s="12"/>
      <c r="B23" s="25">
        <v>335.15</v>
      </c>
      <c r="C23" s="20" t="s">
        <v>103</v>
      </c>
      <c r="D23" s="46">
        <v>10923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10923</v>
      </c>
      <c r="O23" s="47">
        <f t="shared" si="1"/>
        <v>0.85449425017601499</v>
      </c>
      <c r="P23" s="9"/>
    </row>
    <row r="24" spans="1:16">
      <c r="A24" s="12"/>
      <c r="B24" s="25">
        <v>335.18</v>
      </c>
      <c r="C24" s="20" t="s">
        <v>104</v>
      </c>
      <c r="D24" s="46">
        <v>962955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962955</v>
      </c>
      <c r="O24" s="47">
        <f t="shared" si="1"/>
        <v>75.330908237502939</v>
      </c>
      <c r="P24" s="9"/>
    </row>
    <row r="25" spans="1:16">
      <c r="A25" s="12"/>
      <c r="B25" s="25">
        <v>335.21</v>
      </c>
      <c r="C25" s="20" t="s">
        <v>27</v>
      </c>
      <c r="D25" s="46">
        <v>59861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59861</v>
      </c>
      <c r="O25" s="47">
        <f t="shared" si="1"/>
        <v>4.6828600485019169</v>
      </c>
      <c r="P25" s="9"/>
    </row>
    <row r="26" spans="1:16">
      <c r="A26" s="12"/>
      <c r="B26" s="25">
        <v>337.4</v>
      </c>
      <c r="C26" s="20" t="s">
        <v>29</v>
      </c>
      <c r="D26" s="46">
        <v>0</v>
      </c>
      <c r="E26" s="46">
        <v>502197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502197</v>
      </c>
      <c r="O26" s="47">
        <f t="shared" si="1"/>
        <v>39.286317765782677</v>
      </c>
      <c r="P26" s="9"/>
    </row>
    <row r="27" spans="1:16">
      <c r="A27" s="12"/>
      <c r="B27" s="25">
        <v>338</v>
      </c>
      <c r="C27" s="20" t="s">
        <v>32</v>
      </c>
      <c r="D27" s="46">
        <v>33965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33965</v>
      </c>
      <c r="O27" s="47">
        <f t="shared" si="1"/>
        <v>2.6570445122428223</v>
      </c>
      <c r="P27" s="9"/>
    </row>
    <row r="28" spans="1:16" ht="15.75">
      <c r="A28" s="29" t="s">
        <v>37</v>
      </c>
      <c r="B28" s="30"/>
      <c r="C28" s="31"/>
      <c r="D28" s="32">
        <f t="shared" ref="D28:M28" si="6">SUM(D29:D35)</f>
        <v>3195264</v>
      </c>
      <c r="E28" s="32">
        <f t="shared" si="6"/>
        <v>365000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1560724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5120988</v>
      </c>
      <c r="O28" s="45">
        <f t="shared" si="1"/>
        <v>400.60924665571463</v>
      </c>
      <c r="P28" s="10"/>
    </row>
    <row r="29" spans="1:16">
      <c r="A29" s="12"/>
      <c r="B29" s="25">
        <v>342.1</v>
      </c>
      <c r="C29" s="20" t="s">
        <v>40</v>
      </c>
      <c r="D29" s="46">
        <v>-26663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7">SUM(D29:M29)</f>
        <v>-26663</v>
      </c>
      <c r="O29" s="47">
        <f t="shared" si="1"/>
        <v>-2.0858171008370494</v>
      </c>
      <c r="P29" s="9"/>
    </row>
    <row r="30" spans="1:16">
      <c r="A30" s="12"/>
      <c r="B30" s="25">
        <v>342.6</v>
      </c>
      <c r="C30" s="20" t="s">
        <v>41</v>
      </c>
      <c r="D30" s="46">
        <v>165106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165106</v>
      </c>
      <c r="O30" s="47">
        <f t="shared" si="1"/>
        <v>12.916060392709067</v>
      </c>
      <c r="P30" s="9"/>
    </row>
    <row r="31" spans="1:16">
      <c r="A31" s="12"/>
      <c r="B31" s="25">
        <v>343.4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652455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652455</v>
      </c>
      <c r="O31" s="47">
        <f t="shared" si="1"/>
        <v>51.040835484628019</v>
      </c>
      <c r="P31" s="9"/>
    </row>
    <row r="32" spans="1:16">
      <c r="A32" s="12"/>
      <c r="B32" s="25">
        <v>343.9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908269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908269</v>
      </c>
      <c r="O32" s="47">
        <f t="shared" si="1"/>
        <v>71.05288273488226</v>
      </c>
      <c r="P32" s="9"/>
    </row>
    <row r="33" spans="1:119">
      <c r="A33" s="12"/>
      <c r="B33" s="25">
        <v>344.6</v>
      </c>
      <c r="C33" s="20" t="s">
        <v>115</v>
      </c>
      <c r="D33" s="46">
        <v>0</v>
      </c>
      <c r="E33" s="46">
        <v>365000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365000</v>
      </c>
      <c r="O33" s="47">
        <f t="shared" si="1"/>
        <v>28.55354768051318</v>
      </c>
      <c r="P33" s="9"/>
    </row>
    <row r="34" spans="1:119">
      <c r="A34" s="12"/>
      <c r="B34" s="25">
        <v>347.5</v>
      </c>
      <c r="C34" s="20" t="s">
        <v>116</v>
      </c>
      <c r="D34" s="46">
        <v>3033636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3033636</v>
      </c>
      <c r="O34" s="47">
        <f t="shared" si="1"/>
        <v>237.31800046937337</v>
      </c>
      <c r="P34" s="9"/>
    </row>
    <row r="35" spans="1:119">
      <c r="A35" s="12"/>
      <c r="B35" s="25">
        <v>349</v>
      </c>
      <c r="C35" s="20" t="s">
        <v>81</v>
      </c>
      <c r="D35" s="46">
        <v>23185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23185</v>
      </c>
      <c r="O35" s="47">
        <f t="shared" si="1"/>
        <v>1.8137369944457482</v>
      </c>
      <c r="P35" s="9"/>
    </row>
    <row r="36" spans="1:119" ht="15.75">
      <c r="A36" s="29" t="s">
        <v>38</v>
      </c>
      <c r="B36" s="30"/>
      <c r="C36" s="31"/>
      <c r="D36" s="32">
        <f t="shared" ref="D36:M36" si="8">SUM(D37:D38)</f>
        <v>392763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47" si="9">SUM(D36:M36)</f>
        <v>392763</v>
      </c>
      <c r="O36" s="45">
        <f t="shared" si="1"/>
        <v>30.725416568880544</v>
      </c>
      <c r="P36" s="10"/>
    </row>
    <row r="37" spans="1:119">
      <c r="A37" s="13"/>
      <c r="B37" s="39">
        <v>351.5</v>
      </c>
      <c r="C37" s="21" t="s">
        <v>47</v>
      </c>
      <c r="D37" s="46">
        <v>22353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22353</v>
      </c>
      <c r="O37" s="47">
        <f t="shared" si="1"/>
        <v>1.7486505515137292</v>
      </c>
      <c r="P37" s="9"/>
    </row>
    <row r="38" spans="1:119">
      <c r="A38" s="13"/>
      <c r="B38" s="39">
        <v>354</v>
      </c>
      <c r="C38" s="21" t="s">
        <v>82</v>
      </c>
      <c r="D38" s="46">
        <v>370410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370410</v>
      </c>
      <c r="O38" s="47">
        <f t="shared" si="1"/>
        <v>28.976766017366817</v>
      </c>
      <c r="P38" s="9"/>
    </row>
    <row r="39" spans="1:119" ht="15.75">
      <c r="A39" s="29" t="s">
        <v>3</v>
      </c>
      <c r="B39" s="30"/>
      <c r="C39" s="31"/>
      <c r="D39" s="32">
        <f t="shared" ref="D39:M39" si="10">SUM(D40:D44)</f>
        <v>138923</v>
      </c>
      <c r="E39" s="32">
        <f t="shared" si="10"/>
        <v>184</v>
      </c>
      <c r="F39" s="32">
        <f t="shared" si="10"/>
        <v>0</v>
      </c>
      <c r="G39" s="32">
        <f t="shared" si="10"/>
        <v>8355</v>
      </c>
      <c r="H39" s="32">
        <f t="shared" si="10"/>
        <v>0</v>
      </c>
      <c r="I39" s="32">
        <f t="shared" si="10"/>
        <v>5986</v>
      </c>
      <c r="J39" s="32">
        <f t="shared" si="10"/>
        <v>0</v>
      </c>
      <c r="K39" s="32">
        <f t="shared" si="10"/>
        <v>3979956</v>
      </c>
      <c r="L39" s="32">
        <f t="shared" si="10"/>
        <v>0</v>
      </c>
      <c r="M39" s="32">
        <f t="shared" si="10"/>
        <v>0</v>
      </c>
      <c r="N39" s="32">
        <f t="shared" si="9"/>
        <v>4133404</v>
      </c>
      <c r="O39" s="45">
        <f t="shared" si="1"/>
        <v>323.35163889540797</v>
      </c>
      <c r="P39" s="10"/>
    </row>
    <row r="40" spans="1:119">
      <c r="A40" s="12"/>
      <c r="B40" s="25">
        <v>361.1</v>
      </c>
      <c r="C40" s="20" t="s">
        <v>49</v>
      </c>
      <c r="D40" s="46">
        <v>102945</v>
      </c>
      <c r="E40" s="46">
        <v>184</v>
      </c>
      <c r="F40" s="46">
        <v>0</v>
      </c>
      <c r="G40" s="46">
        <v>8355</v>
      </c>
      <c r="H40" s="46">
        <v>0</v>
      </c>
      <c r="I40" s="46">
        <v>5986</v>
      </c>
      <c r="J40" s="46">
        <v>0</v>
      </c>
      <c r="K40" s="46">
        <v>1064180</v>
      </c>
      <c r="L40" s="46">
        <v>0</v>
      </c>
      <c r="M40" s="46">
        <v>0</v>
      </c>
      <c r="N40" s="46">
        <f t="shared" si="9"/>
        <v>1181650</v>
      </c>
      <c r="O40" s="47">
        <f t="shared" si="1"/>
        <v>92.439177031995612</v>
      </c>
      <c r="P40" s="9"/>
    </row>
    <row r="41" spans="1:119">
      <c r="A41" s="12"/>
      <c r="B41" s="25">
        <v>361.3</v>
      </c>
      <c r="C41" s="20" t="s">
        <v>83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1588937</v>
      </c>
      <c r="L41" s="46">
        <v>0</v>
      </c>
      <c r="M41" s="46">
        <v>0</v>
      </c>
      <c r="N41" s="46">
        <f t="shared" si="9"/>
        <v>1588937</v>
      </c>
      <c r="O41" s="47">
        <f t="shared" si="1"/>
        <v>124.30079011186733</v>
      </c>
      <c r="P41" s="9"/>
    </row>
    <row r="42" spans="1:119">
      <c r="A42" s="12"/>
      <c r="B42" s="25">
        <v>364</v>
      </c>
      <c r="C42" s="20" t="s">
        <v>112</v>
      </c>
      <c r="D42" s="46">
        <v>7705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7705</v>
      </c>
      <c r="O42" s="47">
        <f t="shared" si="1"/>
        <v>0.60275365720097007</v>
      </c>
      <c r="P42" s="9"/>
    </row>
    <row r="43" spans="1:119">
      <c r="A43" s="12"/>
      <c r="B43" s="25">
        <v>368</v>
      </c>
      <c r="C43" s="20" t="s">
        <v>76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1326839</v>
      </c>
      <c r="L43" s="46">
        <v>0</v>
      </c>
      <c r="M43" s="46">
        <v>0</v>
      </c>
      <c r="N43" s="46">
        <f t="shared" si="9"/>
        <v>1326839</v>
      </c>
      <c r="O43" s="47">
        <f t="shared" si="1"/>
        <v>103.79715246812172</v>
      </c>
      <c r="P43" s="9"/>
    </row>
    <row r="44" spans="1:119">
      <c r="A44" s="12"/>
      <c r="B44" s="25">
        <v>369.9</v>
      </c>
      <c r="C44" s="20" t="s">
        <v>51</v>
      </c>
      <c r="D44" s="46">
        <v>28273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28273</v>
      </c>
      <c r="O44" s="47">
        <f t="shared" si="1"/>
        <v>2.2117656262223266</v>
      </c>
      <c r="P44" s="9"/>
    </row>
    <row r="45" spans="1:119" ht="15.75">
      <c r="A45" s="29" t="s">
        <v>39</v>
      </c>
      <c r="B45" s="30"/>
      <c r="C45" s="31"/>
      <c r="D45" s="32">
        <f t="shared" ref="D45:M45" si="11">SUM(D46:D46)</f>
        <v>0</v>
      </c>
      <c r="E45" s="32">
        <f t="shared" si="11"/>
        <v>0</v>
      </c>
      <c r="F45" s="32">
        <f t="shared" si="11"/>
        <v>0</v>
      </c>
      <c r="G45" s="32">
        <f t="shared" si="11"/>
        <v>4260203</v>
      </c>
      <c r="H45" s="32">
        <f t="shared" si="11"/>
        <v>0</v>
      </c>
      <c r="I45" s="32">
        <f t="shared" si="11"/>
        <v>382883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4643086</v>
      </c>
      <c r="O45" s="45">
        <f t="shared" si="1"/>
        <v>363.22349996088553</v>
      </c>
      <c r="P45" s="9"/>
    </row>
    <row r="46" spans="1:119" ht="15.75" thickBot="1">
      <c r="A46" s="12"/>
      <c r="B46" s="25">
        <v>381</v>
      </c>
      <c r="C46" s="20" t="s">
        <v>52</v>
      </c>
      <c r="D46" s="46">
        <v>0</v>
      </c>
      <c r="E46" s="46">
        <v>0</v>
      </c>
      <c r="F46" s="46">
        <v>0</v>
      </c>
      <c r="G46" s="46">
        <v>4260203</v>
      </c>
      <c r="H46" s="46">
        <v>0</v>
      </c>
      <c r="I46" s="46">
        <v>382883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4643086</v>
      </c>
      <c r="O46" s="47">
        <f t="shared" si="1"/>
        <v>363.22349996088553</v>
      </c>
      <c r="P46" s="9"/>
    </row>
    <row r="47" spans="1:119" ht="16.5" thickBot="1">
      <c r="A47" s="14" t="s">
        <v>45</v>
      </c>
      <c r="B47" s="23"/>
      <c r="C47" s="22"/>
      <c r="D47" s="15">
        <f t="shared" ref="D47:M47" si="12">SUM(D5,D15,D19,D28,D36,D39,D45)</f>
        <v>33624225</v>
      </c>
      <c r="E47" s="15">
        <f t="shared" si="12"/>
        <v>1084999</v>
      </c>
      <c r="F47" s="15">
        <f t="shared" si="12"/>
        <v>0</v>
      </c>
      <c r="G47" s="15">
        <f t="shared" si="12"/>
        <v>4268558</v>
      </c>
      <c r="H47" s="15">
        <f t="shared" si="12"/>
        <v>0</v>
      </c>
      <c r="I47" s="15">
        <f t="shared" si="12"/>
        <v>2113769</v>
      </c>
      <c r="J47" s="15">
        <f t="shared" si="12"/>
        <v>0</v>
      </c>
      <c r="K47" s="15">
        <f t="shared" si="12"/>
        <v>3979956</v>
      </c>
      <c r="L47" s="15">
        <f t="shared" si="12"/>
        <v>0</v>
      </c>
      <c r="M47" s="15">
        <f t="shared" si="12"/>
        <v>0</v>
      </c>
      <c r="N47" s="15">
        <f t="shared" si="9"/>
        <v>45071507</v>
      </c>
      <c r="O47" s="38">
        <f t="shared" si="1"/>
        <v>3525.8943127591333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117</v>
      </c>
      <c r="M49" s="48"/>
      <c r="N49" s="48"/>
      <c r="O49" s="43">
        <v>12783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72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54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55</v>
      </c>
      <c r="F4" s="34" t="s">
        <v>56</v>
      </c>
      <c r="G4" s="34" t="s">
        <v>57</v>
      </c>
      <c r="H4" s="34" t="s">
        <v>5</v>
      </c>
      <c r="I4" s="34" t="s">
        <v>6</v>
      </c>
      <c r="J4" s="35" t="s">
        <v>58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22763396</v>
      </c>
      <c r="E5" s="27">
        <f t="shared" si="0"/>
        <v>214904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22978300</v>
      </c>
      <c r="O5" s="33">
        <f t="shared" ref="O5:O46" si="1">(N5/O$48)</f>
        <v>1811.5972879217911</v>
      </c>
      <c r="P5" s="6"/>
    </row>
    <row r="6" spans="1:133">
      <c r="A6" s="12"/>
      <c r="B6" s="25">
        <v>311</v>
      </c>
      <c r="C6" s="20" t="s">
        <v>2</v>
      </c>
      <c r="D6" s="46">
        <v>19353288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19353288</v>
      </c>
      <c r="O6" s="47">
        <f t="shared" si="1"/>
        <v>1525.8032166508988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214904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214904</v>
      </c>
      <c r="O7" s="47">
        <f t="shared" si="1"/>
        <v>16.942920214443394</v>
      </c>
      <c r="P7" s="9"/>
    </row>
    <row r="8" spans="1:133">
      <c r="A8" s="12"/>
      <c r="B8" s="25">
        <v>312.51</v>
      </c>
      <c r="C8" s="20" t="s">
        <v>61</v>
      </c>
      <c r="D8" s="46">
        <v>131055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131055</v>
      </c>
      <c r="O8" s="47">
        <f t="shared" si="1"/>
        <v>10.332308420056764</v>
      </c>
      <c r="P8" s="9"/>
    </row>
    <row r="9" spans="1:133">
      <c r="A9" s="12"/>
      <c r="B9" s="25">
        <v>312.52</v>
      </c>
      <c r="C9" s="20" t="s">
        <v>99</v>
      </c>
      <c r="D9" s="46">
        <v>279287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279287</v>
      </c>
      <c r="O9" s="47">
        <f t="shared" si="1"/>
        <v>22.018842636392304</v>
      </c>
      <c r="P9" s="9"/>
    </row>
    <row r="10" spans="1:133">
      <c r="A10" s="12"/>
      <c r="B10" s="25">
        <v>314.10000000000002</v>
      </c>
      <c r="C10" s="20" t="s">
        <v>11</v>
      </c>
      <c r="D10" s="46">
        <v>1478999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1478999</v>
      </c>
      <c r="O10" s="47">
        <f t="shared" si="1"/>
        <v>116.60351624093346</v>
      </c>
      <c r="P10" s="9"/>
    </row>
    <row r="11" spans="1:133">
      <c r="A11" s="12"/>
      <c r="B11" s="25">
        <v>314.3</v>
      </c>
      <c r="C11" s="20" t="s">
        <v>12</v>
      </c>
      <c r="D11" s="46">
        <v>426664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426664</v>
      </c>
      <c r="O11" s="47">
        <f t="shared" si="1"/>
        <v>33.637969094922738</v>
      </c>
      <c r="P11" s="9"/>
    </row>
    <row r="12" spans="1:133">
      <c r="A12" s="12"/>
      <c r="B12" s="25">
        <v>314.39999999999998</v>
      </c>
      <c r="C12" s="20" t="s">
        <v>13</v>
      </c>
      <c r="D12" s="46">
        <v>74070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74070</v>
      </c>
      <c r="O12" s="47">
        <f t="shared" si="1"/>
        <v>5.8396404919583729</v>
      </c>
      <c r="P12" s="9"/>
    </row>
    <row r="13" spans="1:133">
      <c r="A13" s="12"/>
      <c r="B13" s="25">
        <v>315</v>
      </c>
      <c r="C13" s="20" t="s">
        <v>100</v>
      </c>
      <c r="D13" s="46">
        <v>862165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862165</v>
      </c>
      <c r="O13" s="47">
        <f t="shared" si="1"/>
        <v>67.97264269946389</v>
      </c>
      <c r="P13" s="9"/>
    </row>
    <row r="14" spans="1:133">
      <c r="A14" s="12"/>
      <c r="B14" s="25">
        <v>316</v>
      </c>
      <c r="C14" s="20" t="s">
        <v>101</v>
      </c>
      <c r="D14" s="46">
        <v>157868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157868</v>
      </c>
      <c r="O14" s="47">
        <f t="shared" si="1"/>
        <v>12.446231472721539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SUM(D16:D17)</f>
        <v>3513742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7" si="4">SUM(D15:M15)</f>
        <v>3513742</v>
      </c>
      <c r="O15" s="45">
        <f t="shared" si="1"/>
        <v>277.02160201829076</v>
      </c>
      <c r="P15" s="10"/>
    </row>
    <row r="16" spans="1:133">
      <c r="A16" s="12"/>
      <c r="B16" s="25">
        <v>322</v>
      </c>
      <c r="C16" s="20" t="s">
        <v>0</v>
      </c>
      <c r="D16" s="46">
        <v>2918546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2918546</v>
      </c>
      <c r="O16" s="47">
        <f t="shared" si="1"/>
        <v>230.09665720592872</v>
      </c>
      <c r="P16" s="9"/>
    </row>
    <row r="17" spans="1:16">
      <c r="A17" s="12"/>
      <c r="B17" s="25">
        <v>323.10000000000002</v>
      </c>
      <c r="C17" s="20" t="s">
        <v>17</v>
      </c>
      <c r="D17" s="46">
        <v>595196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595196</v>
      </c>
      <c r="O17" s="47">
        <f t="shared" si="1"/>
        <v>46.924944812362028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SUM(D19:D26)</f>
        <v>1361843</v>
      </c>
      <c r="E18" s="32">
        <f t="shared" si="5"/>
        <v>854679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47872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2264394</v>
      </c>
      <c r="O18" s="45">
        <f t="shared" si="1"/>
        <v>178.5236518448439</v>
      </c>
      <c r="P18" s="10"/>
    </row>
    <row r="19" spans="1:16">
      <c r="A19" s="12"/>
      <c r="B19" s="25">
        <v>334.36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47872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47872</v>
      </c>
      <c r="O19" s="47">
        <f t="shared" si="1"/>
        <v>3.7742037212235888</v>
      </c>
      <c r="P19" s="9"/>
    </row>
    <row r="20" spans="1:16">
      <c r="A20" s="12"/>
      <c r="B20" s="25">
        <v>335.12</v>
      </c>
      <c r="C20" s="20" t="s">
        <v>102</v>
      </c>
      <c r="D20" s="46">
        <v>297140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297140</v>
      </c>
      <c r="O20" s="47">
        <f t="shared" si="1"/>
        <v>23.426363923052666</v>
      </c>
      <c r="P20" s="9"/>
    </row>
    <row r="21" spans="1:16">
      <c r="A21" s="12"/>
      <c r="B21" s="25">
        <v>335.15</v>
      </c>
      <c r="C21" s="20" t="s">
        <v>103</v>
      </c>
      <c r="D21" s="46">
        <v>15140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15140</v>
      </c>
      <c r="O21" s="47">
        <f t="shared" si="1"/>
        <v>1.1936297697887102</v>
      </c>
      <c r="P21" s="9"/>
    </row>
    <row r="22" spans="1:16">
      <c r="A22" s="12"/>
      <c r="B22" s="25">
        <v>335.18</v>
      </c>
      <c r="C22" s="20" t="s">
        <v>104</v>
      </c>
      <c r="D22" s="46">
        <v>938513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938513</v>
      </c>
      <c r="O22" s="47">
        <f t="shared" si="1"/>
        <v>73.991879533270264</v>
      </c>
      <c r="P22" s="9"/>
    </row>
    <row r="23" spans="1:16">
      <c r="A23" s="12"/>
      <c r="B23" s="25">
        <v>335.21</v>
      </c>
      <c r="C23" s="20" t="s">
        <v>27</v>
      </c>
      <c r="D23" s="46">
        <v>18780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18780</v>
      </c>
      <c r="O23" s="47">
        <f t="shared" si="1"/>
        <v>1.4806054872280039</v>
      </c>
      <c r="P23" s="9"/>
    </row>
    <row r="24" spans="1:16">
      <c r="A24" s="12"/>
      <c r="B24" s="25">
        <v>337.1</v>
      </c>
      <c r="C24" s="20" t="s">
        <v>111</v>
      </c>
      <c r="D24" s="46">
        <v>85315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85315</v>
      </c>
      <c r="O24" s="47">
        <f t="shared" si="1"/>
        <v>6.7261904761904763</v>
      </c>
      <c r="P24" s="9"/>
    </row>
    <row r="25" spans="1:16">
      <c r="A25" s="12"/>
      <c r="B25" s="25">
        <v>337.4</v>
      </c>
      <c r="C25" s="20" t="s">
        <v>29</v>
      </c>
      <c r="D25" s="46">
        <v>0</v>
      </c>
      <c r="E25" s="46">
        <v>489679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489679</v>
      </c>
      <c r="O25" s="47">
        <f t="shared" si="1"/>
        <v>38.606039104383477</v>
      </c>
      <c r="P25" s="9"/>
    </row>
    <row r="26" spans="1:16">
      <c r="A26" s="12"/>
      <c r="B26" s="25">
        <v>338</v>
      </c>
      <c r="C26" s="20" t="s">
        <v>32</v>
      </c>
      <c r="D26" s="46">
        <v>6955</v>
      </c>
      <c r="E26" s="46">
        <v>365000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371955</v>
      </c>
      <c r="O26" s="47">
        <f t="shared" si="1"/>
        <v>29.324739829706719</v>
      </c>
      <c r="P26" s="9"/>
    </row>
    <row r="27" spans="1:16" ht="15.75">
      <c r="A27" s="29" t="s">
        <v>37</v>
      </c>
      <c r="B27" s="30"/>
      <c r="C27" s="31"/>
      <c r="D27" s="32">
        <f t="shared" ref="D27:M27" si="6">SUM(D28:D33)</f>
        <v>2943485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1540486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4483971</v>
      </c>
      <c r="O27" s="45">
        <f t="shared" si="1"/>
        <v>353.51395458845792</v>
      </c>
      <c r="P27" s="10"/>
    </row>
    <row r="28" spans="1:16">
      <c r="A28" s="12"/>
      <c r="B28" s="25">
        <v>342.1</v>
      </c>
      <c r="C28" s="20" t="s">
        <v>40</v>
      </c>
      <c r="D28" s="46">
        <v>9387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7">SUM(D28:M28)</f>
        <v>9387</v>
      </c>
      <c r="O28" s="47">
        <f t="shared" si="1"/>
        <v>0.74006622516556286</v>
      </c>
      <c r="P28" s="9"/>
    </row>
    <row r="29" spans="1:16">
      <c r="A29" s="12"/>
      <c r="B29" s="25">
        <v>342.5</v>
      </c>
      <c r="C29" s="20" t="s">
        <v>75</v>
      </c>
      <c r="D29" s="46">
        <v>30260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30260</v>
      </c>
      <c r="O29" s="47">
        <f t="shared" si="1"/>
        <v>2.3856827499211604</v>
      </c>
      <c r="P29" s="9"/>
    </row>
    <row r="30" spans="1:16">
      <c r="A30" s="12"/>
      <c r="B30" s="25">
        <v>342.6</v>
      </c>
      <c r="C30" s="20" t="s">
        <v>41</v>
      </c>
      <c r="D30" s="46">
        <v>193442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193442</v>
      </c>
      <c r="O30" s="47">
        <f t="shared" si="1"/>
        <v>15.250867234310943</v>
      </c>
      <c r="P30" s="9"/>
    </row>
    <row r="31" spans="1:16">
      <c r="A31" s="12"/>
      <c r="B31" s="25">
        <v>343.4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600688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600688</v>
      </c>
      <c r="O31" s="47">
        <f t="shared" si="1"/>
        <v>47.357931251970989</v>
      </c>
      <c r="P31" s="9"/>
    </row>
    <row r="32" spans="1:16">
      <c r="A32" s="12"/>
      <c r="B32" s="25">
        <v>343.9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939798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939798</v>
      </c>
      <c r="O32" s="47">
        <f t="shared" si="1"/>
        <v>74.093188268684955</v>
      </c>
      <c r="P32" s="9"/>
    </row>
    <row r="33" spans="1:119">
      <c r="A33" s="12"/>
      <c r="B33" s="25">
        <v>347.2</v>
      </c>
      <c r="C33" s="20" t="s">
        <v>44</v>
      </c>
      <c r="D33" s="46">
        <v>2710396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2710396</v>
      </c>
      <c r="O33" s="47">
        <f t="shared" si="1"/>
        <v>213.68621885840429</v>
      </c>
      <c r="P33" s="9"/>
    </row>
    <row r="34" spans="1:119" ht="15.75">
      <c r="A34" s="29" t="s">
        <v>38</v>
      </c>
      <c r="B34" s="30"/>
      <c r="C34" s="31"/>
      <c r="D34" s="32">
        <f t="shared" ref="D34:M34" si="8">SUM(D35:D35)</f>
        <v>218370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ref="N34:N46" si="9">SUM(D34:M34)</f>
        <v>218370</v>
      </c>
      <c r="O34" s="45">
        <f t="shared" si="1"/>
        <v>17.216177861873227</v>
      </c>
      <c r="P34" s="10"/>
    </row>
    <row r="35" spans="1:119">
      <c r="A35" s="13"/>
      <c r="B35" s="39">
        <v>354</v>
      </c>
      <c r="C35" s="21" t="s">
        <v>82</v>
      </c>
      <c r="D35" s="46">
        <v>218370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218370</v>
      </c>
      <c r="O35" s="47">
        <f t="shared" si="1"/>
        <v>17.216177861873227</v>
      </c>
      <c r="P35" s="9"/>
    </row>
    <row r="36" spans="1:119" ht="15.75">
      <c r="A36" s="29" t="s">
        <v>3</v>
      </c>
      <c r="B36" s="30"/>
      <c r="C36" s="31"/>
      <c r="D36" s="32">
        <f t="shared" ref="D36:M36" si="10">SUM(D37:D42)</f>
        <v>7162363</v>
      </c>
      <c r="E36" s="32">
        <f t="shared" si="10"/>
        <v>130</v>
      </c>
      <c r="F36" s="32">
        <f t="shared" si="10"/>
        <v>0</v>
      </c>
      <c r="G36" s="32">
        <f t="shared" si="10"/>
        <v>4071</v>
      </c>
      <c r="H36" s="32">
        <f t="shared" si="10"/>
        <v>0</v>
      </c>
      <c r="I36" s="32">
        <f t="shared" si="10"/>
        <v>3911</v>
      </c>
      <c r="J36" s="32">
        <f t="shared" si="10"/>
        <v>0</v>
      </c>
      <c r="K36" s="32">
        <f t="shared" si="10"/>
        <v>1414108</v>
      </c>
      <c r="L36" s="32">
        <f t="shared" si="10"/>
        <v>0</v>
      </c>
      <c r="M36" s="32">
        <f t="shared" si="10"/>
        <v>0</v>
      </c>
      <c r="N36" s="32">
        <f t="shared" si="9"/>
        <v>8584583</v>
      </c>
      <c r="O36" s="45">
        <f t="shared" si="1"/>
        <v>676.80408388520971</v>
      </c>
      <c r="P36" s="10"/>
    </row>
    <row r="37" spans="1:119">
      <c r="A37" s="12"/>
      <c r="B37" s="25">
        <v>361.1</v>
      </c>
      <c r="C37" s="20" t="s">
        <v>49</v>
      </c>
      <c r="D37" s="46">
        <v>42803</v>
      </c>
      <c r="E37" s="46">
        <v>130</v>
      </c>
      <c r="F37" s="46">
        <v>0</v>
      </c>
      <c r="G37" s="46">
        <v>4071</v>
      </c>
      <c r="H37" s="46">
        <v>0</v>
      </c>
      <c r="I37" s="46">
        <v>3911</v>
      </c>
      <c r="J37" s="46">
        <v>0</v>
      </c>
      <c r="K37" s="46">
        <v>1214603</v>
      </c>
      <c r="L37" s="46">
        <v>0</v>
      </c>
      <c r="M37" s="46">
        <v>0</v>
      </c>
      <c r="N37" s="46">
        <f t="shared" si="9"/>
        <v>1265518</v>
      </c>
      <c r="O37" s="47">
        <f t="shared" si="1"/>
        <v>99.772784610532952</v>
      </c>
      <c r="P37" s="9"/>
    </row>
    <row r="38" spans="1:119">
      <c r="A38" s="12"/>
      <c r="B38" s="25">
        <v>361.3</v>
      </c>
      <c r="C38" s="20" t="s">
        <v>83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-1236334</v>
      </c>
      <c r="L38" s="46">
        <v>0</v>
      </c>
      <c r="M38" s="46">
        <v>0</v>
      </c>
      <c r="N38" s="46">
        <f t="shared" si="9"/>
        <v>-1236334</v>
      </c>
      <c r="O38" s="47">
        <f t="shared" si="1"/>
        <v>-97.47193314411858</v>
      </c>
      <c r="P38" s="9"/>
    </row>
    <row r="39" spans="1:119">
      <c r="A39" s="12"/>
      <c r="B39" s="25">
        <v>364</v>
      </c>
      <c r="C39" s="20" t="s">
        <v>112</v>
      </c>
      <c r="D39" s="46">
        <v>12100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12100</v>
      </c>
      <c r="O39" s="47">
        <f t="shared" si="1"/>
        <v>0.95395774203721229</v>
      </c>
      <c r="P39" s="9"/>
    </row>
    <row r="40" spans="1:119">
      <c r="A40" s="12"/>
      <c r="B40" s="25">
        <v>366</v>
      </c>
      <c r="C40" s="20" t="s">
        <v>50</v>
      </c>
      <c r="D40" s="46">
        <v>7000000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7000000</v>
      </c>
      <c r="O40" s="47">
        <f t="shared" si="1"/>
        <v>551.87637969094919</v>
      </c>
      <c r="P40" s="9"/>
    </row>
    <row r="41" spans="1:119">
      <c r="A41" s="12"/>
      <c r="B41" s="25">
        <v>368</v>
      </c>
      <c r="C41" s="20" t="s">
        <v>76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1418859</v>
      </c>
      <c r="L41" s="46">
        <v>0</v>
      </c>
      <c r="M41" s="46">
        <v>0</v>
      </c>
      <c r="N41" s="46">
        <f t="shared" si="9"/>
        <v>1418859</v>
      </c>
      <c r="O41" s="47">
        <f t="shared" si="1"/>
        <v>111.86210974456007</v>
      </c>
      <c r="P41" s="9"/>
    </row>
    <row r="42" spans="1:119">
      <c r="A42" s="12"/>
      <c r="B42" s="25">
        <v>369.9</v>
      </c>
      <c r="C42" s="20" t="s">
        <v>51</v>
      </c>
      <c r="D42" s="46">
        <v>107460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16980</v>
      </c>
      <c r="L42" s="46">
        <v>0</v>
      </c>
      <c r="M42" s="46">
        <v>0</v>
      </c>
      <c r="N42" s="46">
        <f t="shared" si="9"/>
        <v>124440</v>
      </c>
      <c r="O42" s="47">
        <f t="shared" si="1"/>
        <v>9.8107852412488175</v>
      </c>
      <c r="P42" s="9"/>
    </row>
    <row r="43" spans="1:119" ht="15.75">
      <c r="A43" s="29" t="s">
        <v>39</v>
      </c>
      <c r="B43" s="30"/>
      <c r="C43" s="31"/>
      <c r="D43" s="32">
        <f t="shared" ref="D43:M43" si="11">SUM(D44:D45)</f>
        <v>0</v>
      </c>
      <c r="E43" s="32">
        <f t="shared" si="11"/>
        <v>0</v>
      </c>
      <c r="F43" s="32">
        <f t="shared" si="11"/>
        <v>0</v>
      </c>
      <c r="G43" s="32">
        <f t="shared" si="11"/>
        <v>1985623</v>
      </c>
      <c r="H43" s="32">
        <f t="shared" si="11"/>
        <v>0</v>
      </c>
      <c r="I43" s="32">
        <f t="shared" si="11"/>
        <v>343884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2329507</v>
      </c>
      <c r="O43" s="45">
        <f t="shared" si="1"/>
        <v>183.6571270892463</v>
      </c>
      <c r="P43" s="9"/>
    </row>
    <row r="44" spans="1:119">
      <c r="A44" s="12"/>
      <c r="B44" s="25">
        <v>381</v>
      </c>
      <c r="C44" s="20" t="s">
        <v>52</v>
      </c>
      <c r="D44" s="46">
        <v>0</v>
      </c>
      <c r="E44" s="46">
        <v>0</v>
      </c>
      <c r="F44" s="46">
        <v>0</v>
      </c>
      <c r="G44" s="46">
        <v>1855623</v>
      </c>
      <c r="H44" s="46">
        <v>0</v>
      </c>
      <c r="I44" s="46">
        <v>343884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2199507</v>
      </c>
      <c r="O44" s="47">
        <f t="shared" si="1"/>
        <v>173.40799432355723</v>
      </c>
      <c r="P44" s="9"/>
    </row>
    <row r="45" spans="1:119" ht="15.75" thickBot="1">
      <c r="A45" s="12"/>
      <c r="B45" s="25">
        <v>383</v>
      </c>
      <c r="C45" s="20" t="s">
        <v>68</v>
      </c>
      <c r="D45" s="46">
        <v>0</v>
      </c>
      <c r="E45" s="46">
        <v>0</v>
      </c>
      <c r="F45" s="46">
        <v>0</v>
      </c>
      <c r="G45" s="46">
        <v>130000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130000</v>
      </c>
      <c r="O45" s="47">
        <f t="shared" si="1"/>
        <v>10.249132765689057</v>
      </c>
      <c r="P45" s="9"/>
    </row>
    <row r="46" spans="1:119" ht="16.5" thickBot="1">
      <c r="A46" s="14" t="s">
        <v>45</v>
      </c>
      <c r="B46" s="23"/>
      <c r="C46" s="22"/>
      <c r="D46" s="15">
        <f t="shared" ref="D46:M46" si="12">SUM(D5,D15,D18,D27,D34,D36,D43)</f>
        <v>37963199</v>
      </c>
      <c r="E46" s="15">
        <f t="shared" si="12"/>
        <v>1069713</v>
      </c>
      <c r="F46" s="15">
        <f t="shared" si="12"/>
        <v>0</v>
      </c>
      <c r="G46" s="15">
        <f t="shared" si="12"/>
        <v>1989694</v>
      </c>
      <c r="H46" s="15">
        <f t="shared" si="12"/>
        <v>0</v>
      </c>
      <c r="I46" s="15">
        <f t="shared" si="12"/>
        <v>1936153</v>
      </c>
      <c r="J46" s="15">
        <f t="shared" si="12"/>
        <v>0</v>
      </c>
      <c r="K46" s="15">
        <f t="shared" si="12"/>
        <v>1414108</v>
      </c>
      <c r="L46" s="15">
        <f t="shared" si="12"/>
        <v>0</v>
      </c>
      <c r="M46" s="15">
        <f t="shared" si="12"/>
        <v>0</v>
      </c>
      <c r="N46" s="15">
        <f t="shared" si="9"/>
        <v>44372867</v>
      </c>
      <c r="O46" s="38">
        <f t="shared" si="1"/>
        <v>3498.3338852097131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113</v>
      </c>
      <c r="M48" s="48"/>
      <c r="N48" s="48"/>
      <c r="O48" s="43">
        <v>12684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72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54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55</v>
      </c>
      <c r="F4" s="34" t="s">
        <v>56</v>
      </c>
      <c r="G4" s="34" t="s">
        <v>57</v>
      </c>
      <c r="H4" s="34" t="s">
        <v>5</v>
      </c>
      <c r="I4" s="34" t="s">
        <v>6</v>
      </c>
      <c r="J4" s="35" t="s">
        <v>58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21378730</v>
      </c>
      <c r="E5" s="27">
        <f t="shared" si="0"/>
        <v>205722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21584452</v>
      </c>
      <c r="O5" s="33">
        <f t="shared" ref="O5:O47" si="1">(N5/O$49)</f>
        <v>1723.3095409181637</v>
      </c>
      <c r="P5" s="6"/>
    </row>
    <row r="6" spans="1:133">
      <c r="A6" s="12"/>
      <c r="B6" s="25">
        <v>311</v>
      </c>
      <c r="C6" s="20" t="s">
        <v>2</v>
      </c>
      <c r="D6" s="46">
        <v>17857711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17857711</v>
      </c>
      <c r="O6" s="47">
        <f t="shared" si="1"/>
        <v>1425.7653493013972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205722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205722</v>
      </c>
      <c r="O7" s="47">
        <f t="shared" si="1"/>
        <v>16.424910179640719</v>
      </c>
      <c r="P7" s="9"/>
    </row>
    <row r="8" spans="1:133">
      <c r="A8" s="12"/>
      <c r="B8" s="25">
        <v>312.51</v>
      </c>
      <c r="C8" s="20" t="s">
        <v>61</v>
      </c>
      <c r="D8" s="46">
        <v>338921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338921</v>
      </c>
      <c r="O8" s="47">
        <f t="shared" si="1"/>
        <v>27.059560878243513</v>
      </c>
      <c r="P8" s="9"/>
    </row>
    <row r="9" spans="1:133">
      <c r="A9" s="12"/>
      <c r="B9" s="25">
        <v>312.52</v>
      </c>
      <c r="C9" s="20" t="s">
        <v>99</v>
      </c>
      <c r="D9" s="46">
        <v>136788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136788</v>
      </c>
      <c r="O9" s="47">
        <f t="shared" si="1"/>
        <v>10.92119760479042</v>
      </c>
      <c r="P9" s="9"/>
    </row>
    <row r="10" spans="1:133">
      <c r="A10" s="12"/>
      <c r="B10" s="25">
        <v>314.10000000000002</v>
      </c>
      <c r="C10" s="20" t="s">
        <v>11</v>
      </c>
      <c r="D10" s="46">
        <v>1504108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1504108</v>
      </c>
      <c r="O10" s="47">
        <f t="shared" si="1"/>
        <v>120.0884630738523</v>
      </c>
      <c r="P10" s="9"/>
    </row>
    <row r="11" spans="1:133">
      <c r="A11" s="12"/>
      <c r="B11" s="25">
        <v>314.3</v>
      </c>
      <c r="C11" s="20" t="s">
        <v>12</v>
      </c>
      <c r="D11" s="46">
        <v>371857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371857</v>
      </c>
      <c r="O11" s="47">
        <f t="shared" si="1"/>
        <v>29.689181636726548</v>
      </c>
      <c r="P11" s="9"/>
    </row>
    <row r="12" spans="1:133">
      <c r="A12" s="12"/>
      <c r="B12" s="25">
        <v>314.39999999999998</v>
      </c>
      <c r="C12" s="20" t="s">
        <v>13</v>
      </c>
      <c r="D12" s="46">
        <v>91096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91096</v>
      </c>
      <c r="O12" s="47">
        <f t="shared" si="1"/>
        <v>7.2731337325349301</v>
      </c>
      <c r="P12" s="9"/>
    </row>
    <row r="13" spans="1:133">
      <c r="A13" s="12"/>
      <c r="B13" s="25">
        <v>315</v>
      </c>
      <c r="C13" s="20" t="s">
        <v>100</v>
      </c>
      <c r="D13" s="46">
        <v>917449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917449</v>
      </c>
      <c r="O13" s="47">
        <f t="shared" si="1"/>
        <v>73.249421157684637</v>
      </c>
      <c r="P13" s="9"/>
    </row>
    <row r="14" spans="1:133">
      <c r="A14" s="12"/>
      <c r="B14" s="25">
        <v>316</v>
      </c>
      <c r="C14" s="20" t="s">
        <v>101</v>
      </c>
      <c r="D14" s="46">
        <v>160800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160800</v>
      </c>
      <c r="O14" s="47">
        <f t="shared" si="1"/>
        <v>12.838323353293413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SUM(D16:D17)</f>
        <v>2504755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8" si="4">SUM(D15:M15)</f>
        <v>2504755</v>
      </c>
      <c r="O15" s="45">
        <f t="shared" si="1"/>
        <v>199.98043912175649</v>
      </c>
      <c r="P15" s="10"/>
    </row>
    <row r="16" spans="1:133">
      <c r="A16" s="12"/>
      <c r="B16" s="25">
        <v>322</v>
      </c>
      <c r="C16" s="20" t="s">
        <v>0</v>
      </c>
      <c r="D16" s="46">
        <v>1930116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1930116</v>
      </c>
      <c r="O16" s="47">
        <f t="shared" si="1"/>
        <v>154.10107784431139</v>
      </c>
      <c r="P16" s="9"/>
    </row>
    <row r="17" spans="1:16">
      <c r="A17" s="12"/>
      <c r="B17" s="25">
        <v>323.10000000000002</v>
      </c>
      <c r="C17" s="20" t="s">
        <v>17</v>
      </c>
      <c r="D17" s="46">
        <v>574639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574639</v>
      </c>
      <c r="O17" s="47">
        <f t="shared" si="1"/>
        <v>45.879361277445106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SUM(D19:D27)</f>
        <v>1318716</v>
      </c>
      <c r="E18" s="32">
        <f t="shared" si="5"/>
        <v>826282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2144998</v>
      </c>
      <c r="O18" s="45">
        <f t="shared" si="1"/>
        <v>171.2573253493014</v>
      </c>
      <c r="P18" s="10"/>
    </row>
    <row r="19" spans="1:16">
      <c r="A19" s="12"/>
      <c r="B19" s="25">
        <v>334.1</v>
      </c>
      <c r="C19" s="20" t="s">
        <v>91</v>
      </c>
      <c r="D19" s="46">
        <v>1708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1708</v>
      </c>
      <c r="O19" s="47">
        <f t="shared" si="1"/>
        <v>0.13636726546906189</v>
      </c>
      <c r="P19" s="9"/>
    </row>
    <row r="20" spans="1:16">
      <c r="A20" s="12"/>
      <c r="B20" s="25">
        <v>334.7</v>
      </c>
      <c r="C20" s="20" t="s">
        <v>108</v>
      </c>
      <c r="D20" s="46">
        <v>50000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50000</v>
      </c>
      <c r="O20" s="47">
        <f t="shared" si="1"/>
        <v>3.992015968063872</v>
      </c>
      <c r="P20" s="9"/>
    </row>
    <row r="21" spans="1:16">
      <c r="A21" s="12"/>
      <c r="B21" s="25">
        <v>335.12</v>
      </c>
      <c r="C21" s="20" t="s">
        <v>102</v>
      </c>
      <c r="D21" s="46">
        <v>270503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270503</v>
      </c>
      <c r="O21" s="47">
        <f t="shared" si="1"/>
        <v>21.597045908183631</v>
      </c>
      <c r="P21" s="9"/>
    </row>
    <row r="22" spans="1:16">
      <c r="A22" s="12"/>
      <c r="B22" s="25">
        <v>335.15</v>
      </c>
      <c r="C22" s="20" t="s">
        <v>103</v>
      </c>
      <c r="D22" s="46">
        <v>15282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15282</v>
      </c>
      <c r="O22" s="47">
        <f t="shared" si="1"/>
        <v>1.2201197604790419</v>
      </c>
      <c r="P22" s="9"/>
    </row>
    <row r="23" spans="1:16">
      <c r="A23" s="12"/>
      <c r="B23" s="25">
        <v>335.18</v>
      </c>
      <c r="C23" s="20" t="s">
        <v>104</v>
      </c>
      <c r="D23" s="46">
        <v>891933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891933</v>
      </c>
      <c r="O23" s="47">
        <f t="shared" si="1"/>
        <v>71.212215568862277</v>
      </c>
      <c r="P23" s="9"/>
    </row>
    <row r="24" spans="1:16">
      <c r="A24" s="12"/>
      <c r="B24" s="25">
        <v>335.21</v>
      </c>
      <c r="C24" s="20" t="s">
        <v>27</v>
      </c>
      <c r="D24" s="46">
        <v>21928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21928</v>
      </c>
      <c r="O24" s="47">
        <f t="shared" si="1"/>
        <v>1.7507385229540917</v>
      </c>
      <c r="P24" s="9"/>
    </row>
    <row r="25" spans="1:16">
      <c r="A25" s="12"/>
      <c r="B25" s="25">
        <v>337.2</v>
      </c>
      <c r="C25" s="20" t="s">
        <v>28</v>
      </c>
      <c r="D25" s="46">
        <v>46262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46262</v>
      </c>
      <c r="O25" s="47">
        <f t="shared" si="1"/>
        <v>3.6935728542914172</v>
      </c>
      <c r="P25" s="9"/>
    </row>
    <row r="26" spans="1:16">
      <c r="A26" s="12"/>
      <c r="B26" s="25">
        <v>337.4</v>
      </c>
      <c r="C26" s="20" t="s">
        <v>29</v>
      </c>
      <c r="D26" s="46">
        <v>0</v>
      </c>
      <c r="E26" s="46">
        <v>461282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461282</v>
      </c>
      <c r="O26" s="47">
        <f t="shared" si="1"/>
        <v>36.828902195608784</v>
      </c>
      <c r="P26" s="9"/>
    </row>
    <row r="27" spans="1:16">
      <c r="A27" s="12"/>
      <c r="B27" s="25">
        <v>338</v>
      </c>
      <c r="C27" s="20" t="s">
        <v>32</v>
      </c>
      <c r="D27" s="46">
        <v>21100</v>
      </c>
      <c r="E27" s="46">
        <v>365000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386100</v>
      </c>
      <c r="O27" s="47">
        <f t="shared" si="1"/>
        <v>30.82634730538922</v>
      </c>
      <c r="P27" s="9"/>
    </row>
    <row r="28" spans="1:16" ht="15.75">
      <c r="A28" s="29" t="s">
        <v>37</v>
      </c>
      <c r="B28" s="30"/>
      <c r="C28" s="31"/>
      <c r="D28" s="32">
        <f t="shared" ref="D28:M28" si="6">SUM(D29:D34)</f>
        <v>3070138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1498403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4568541</v>
      </c>
      <c r="O28" s="45">
        <f t="shared" si="1"/>
        <v>364.7537724550898</v>
      </c>
      <c r="P28" s="10"/>
    </row>
    <row r="29" spans="1:16">
      <c r="A29" s="12"/>
      <c r="B29" s="25">
        <v>342.1</v>
      </c>
      <c r="C29" s="20" t="s">
        <v>40</v>
      </c>
      <c r="D29" s="46">
        <v>4700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7">SUM(D29:M29)</f>
        <v>4700</v>
      </c>
      <c r="O29" s="47">
        <f t="shared" si="1"/>
        <v>0.37524950099800397</v>
      </c>
      <c r="P29" s="9"/>
    </row>
    <row r="30" spans="1:16">
      <c r="A30" s="12"/>
      <c r="B30" s="25">
        <v>342.5</v>
      </c>
      <c r="C30" s="20" t="s">
        <v>75</v>
      </c>
      <c r="D30" s="46">
        <v>48835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48835</v>
      </c>
      <c r="O30" s="47">
        <f t="shared" si="1"/>
        <v>3.8990019960079842</v>
      </c>
      <c r="P30" s="9"/>
    </row>
    <row r="31" spans="1:16">
      <c r="A31" s="12"/>
      <c r="B31" s="25">
        <v>342.6</v>
      </c>
      <c r="C31" s="20" t="s">
        <v>41</v>
      </c>
      <c r="D31" s="46">
        <v>210678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210678</v>
      </c>
      <c r="O31" s="47">
        <f t="shared" si="1"/>
        <v>16.82059880239521</v>
      </c>
      <c r="P31" s="9"/>
    </row>
    <row r="32" spans="1:16">
      <c r="A32" s="12"/>
      <c r="B32" s="25">
        <v>343.4</v>
      </c>
      <c r="C32" s="20" t="s">
        <v>42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591079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591079</v>
      </c>
      <c r="O32" s="47">
        <f t="shared" si="1"/>
        <v>47.191936127744512</v>
      </c>
      <c r="P32" s="9"/>
    </row>
    <row r="33" spans="1:119">
      <c r="A33" s="12"/>
      <c r="B33" s="25">
        <v>343.9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907324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907324</v>
      </c>
      <c r="O33" s="47">
        <f t="shared" si="1"/>
        <v>72.441037924151701</v>
      </c>
      <c r="P33" s="9"/>
    </row>
    <row r="34" spans="1:119">
      <c r="A34" s="12"/>
      <c r="B34" s="25">
        <v>347.2</v>
      </c>
      <c r="C34" s="20" t="s">
        <v>44</v>
      </c>
      <c r="D34" s="46">
        <v>2805925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2805925</v>
      </c>
      <c r="O34" s="47">
        <f t="shared" si="1"/>
        <v>224.02594810379242</v>
      </c>
      <c r="P34" s="9"/>
    </row>
    <row r="35" spans="1:119" ht="15.75">
      <c r="A35" s="29" t="s">
        <v>38</v>
      </c>
      <c r="B35" s="30"/>
      <c r="C35" s="31"/>
      <c r="D35" s="32">
        <f t="shared" ref="D35:M35" si="8">SUM(D36:D37)</f>
        <v>277200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ref="N35:N47" si="9">SUM(D35:M35)</f>
        <v>277200</v>
      </c>
      <c r="O35" s="45">
        <f t="shared" si="1"/>
        <v>22.131736526946106</v>
      </c>
      <c r="P35" s="10"/>
    </row>
    <row r="36" spans="1:119">
      <c r="A36" s="13"/>
      <c r="B36" s="39">
        <v>354</v>
      </c>
      <c r="C36" s="21" t="s">
        <v>82</v>
      </c>
      <c r="D36" s="46">
        <v>211233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211233</v>
      </c>
      <c r="O36" s="47">
        <f t="shared" si="1"/>
        <v>16.86491017964072</v>
      </c>
      <c r="P36" s="9"/>
    </row>
    <row r="37" spans="1:119">
      <c r="A37" s="13"/>
      <c r="B37" s="39">
        <v>359</v>
      </c>
      <c r="C37" s="21" t="s">
        <v>48</v>
      </c>
      <c r="D37" s="46">
        <v>65967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65967</v>
      </c>
      <c r="O37" s="47">
        <f t="shared" si="1"/>
        <v>5.2668263473053889</v>
      </c>
      <c r="P37" s="9"/>
    </row>
    <row r="38" spans="1:119" ht="15.75">
      <c r="A38" s="29" t="s">
        <v>3</v>
      </c>
      <c r="B38" s="30"/>
      <c r="C38" s="31"/>
      <c r="D38" s="32">
        <f t="shared" ref="D38:M38" si="10">SUM(D39:D42)</f>
        <v>177012</v>
      </c>
      <c r="E38" s="32">
        <f t="shared" si="10"/>
        <v>13</v>
      </c>
      <c r="F38" s="32">
        <f t="shared" si="10"/>
        <v>0</v>
      </c>
      <c r="G38" s="32">
        <f t="shared" si="10"/>
        <v>6106</v>
      </c>
      <c r="H38" s="32">
        <f t="shared" si="10"/>
        <v>0</v>
      </c>
      <c r="I38" s="32">
        <f t="shared" si="10"/>
        <v>5551</v>
      </c>
      <c r="J38" s="32">
        <f t="shared" si="10"/>
        <v>0</v>
      </c>
      <c r="K38" s="32">
        <f t="shared" si="10"/>
        <v>4656041</v>
      </c>
      <c r="L38" s="32">
        <f t="shared" si="10"/>
        <v>0</v>
      </c>
      <c r="M38" s="32">
        <f t="shared" si="10"/>
        <v>0</v>
      </c>
      <c r="N38" s="32">
        <f t="shared" si="9"/>
        <v>4844723</v>
      </c>
      <c r="O38" s="45">
        <f t="shared" si="1"/>
        <v>386.80423153692612</v>
      </c>
      <c r="P38" s="10"/>
    </row>
    <row r="39" spans="1:119">
      <c r="A39" s="12"/>
      <c r="B39" s="25">
        <v>361.1</v>
      </c>
      <c r="C39" s="20" t="s">
        <v>49</v>
      </c>
      <c r="D39" s="46">
        <v>28872</v>
      </c>
      <c r="E39" s="46">
        <v>13</v>
      </c>
      <c r="F39" s="46">
        <v>0</v>
      </c>
      <c r="G39" s="46">
        <v>6106</v>
      </c>
      <c r="H39" s="46">
        <v>0</v>
      </c>
      <c r="I39" s="46">
        <v>5551</v>
      </c>
      <c r="J39" s="46">
        <v>0</v>
      </c>
      <c r="K39" s="46">
        <v>673096</v>
      </c>
      <c r="L39" s="46">
        <v>0</v>
      </c>
      <c r="M39" s="46">
        <v>0</v>
      </c>
      <c r="N39" s="46">
        <f t="shared" si="9"/>
        <v>713638</v>
      </c>
      <c r="O39" s="47">
        <f t="shared" si="1"/>
        <v>56.977085828343313</v>
      </c>
      <c r="P39" s="9"/>
    </row>
    <row r="40" spans="1:119">
      <c r="A40" s="12"/>
      <c r="B40" s="25">
        <v>361.3</v>
      </c>
      <c r="C40" s="20" t="s">
        <v>83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2020004</v>
      </c>
      <c r="L40" s="46">
        <v>0</v>
      </c>
      <c r="M40" s="46">
        <v>0</v>
      </c>
      <c r="N40" s="46">
        <f t="shared" si="9"/>
        <v>2020004</v>
      </c>
      <c r="O40" s="47">
        <f t="shared" si="1"/>
        <v>161.27776447105788</v>
      </c>
      <c r="P40" s="9"/>
    </row>
    <row r="41" spans="1:119">
      <c r="A41" s="12"/>
      <c r="B41" s="25">
        <v>368</v>
      </c>
      <c r="C41" s="20" t="s">
        <v>76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1959824</v>
      </c>
      <c r="L41" s="46">
        <v>0</v>
      </c>
      <c r="M41" s="46">
        <v>0</v>
      </c>
      <c r="N41" s="46">
        <f t="shared" si="9"/>
        <v>1959824</v>
      </c>
      <c r="O41" s="47">
        <f t="shared" si="1"/>
        <v>156.47297405189622</v>
      </c>
      <c r="P41" s="9"/>
    </row>
    <row r="42" spans="1:119">
      <c r="A42" s="12"/>
      <c r="B42" s="25">
        <v>369.9</v>
      </c>
      <c r="C42" s="20" t="s">
        <v>51</v>
      </c>
      <c r="D42" s="46">
        <v>148140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3117</v>
      </c>
      <c r="L42" s="46">
        <v>0</v>
      </c>
      <c r="M42" s="46">
        <v>0</v>
      </c>
      <c r="N42" s="46">
        <f t="shared" si="9"/>
        <v>151257</v>
      </c>
      <c r="O42" s="47">
        <f t="shared" si="1"/>
        <v>12.076407185628742</v>
      </c>
      <c r="P42" s="9"/>
    </row>
    <row r="43" spans="1:119" ht="15.75">
      <c r="A43" s="29" t="s">
        <v>39</v>
      </c>
      <c r="B43" s="30"/>
      <c r="C43" s="31"/>
      <c r="D43" s="32">
        <f t="shared" ref="D43:M43" si="11">SUM(D44:D46)</f>
        <v>191820</v>
      </c>
      <c r="E43" s="32">
        <f t="shared" si="11"/>
        <v>0</v>
      </c>
      <c r="F43" s="32">
        <f t="shared" si="11"/>
        <v>0</v>
      </c>
      <c r="G43" s="32">
        <f t="shared" si="11"/>
        <v>5307273</v>
      </c>
      <c r="H43" s="32">
        <f t="shared" si="11"/>
        <v>0</v>
      </c>
      <c r="I43" s="32">
        <f t="shared" si="11"/>
        <v>257134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5756227</v>
      </c>
      <c r="O43" s="45">
        <f t="shared" si="1"/>
        <v>459.579001996008</v>
      </c>
      <c r="P43" s="9"/>
    </row>
    <row r="44" spans="1:119">
      <c r="A44" s="12"/>
      <c r="B44" s="25">
        <v>381</v>
      </c>
      <c r="C44" s="20" t="s">
        <v>52</v>
      </c>
      <c r="D44" s="46">
        <v>191820</v>
      </c>
      <c r="E44" s="46">
        <v>0</v>
      </c>
      <c r="F44" s="46">
        <v>0</v>
      </c>
      <c r="G44" s="46">
        <v>712273</v>
      </c>
      <c r="H44" s="46">
        <v>0</v>
      </c>
      <c r="I44" s="46">
        <v>257134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1161227</v>
      </c>
      <c r="O44" s="47">
        <f t="shared" si="1"/>
        <v>92.712734530938121</v>
      </c>
      <c r="P44" s="9"/>
    </row>
    <row r="45" spans="1:119">
      <c r="A45" s="12"/>
      <c r="B45" s="25">
        <v>383</v>
      </c>
      <c r="C45" s="20" t="s">
        <v>68</v>
      </c>
      <c r="D45" s="46">
        <v>0</v>
      </c>
      <c r="E45" s="46">
        <v>0</v>
      </c>
      <c r="F45" s="46">
        <v>0</v>
      </c>
      <c r="G45" s="46">
        <v>20000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20000</v>
      </c>
      <c r="O45" s="47">
        <f t="shared" si="1"/>
        <v>1.5968063872255489</v>
      </c>
      <c r="P45" s="9"/>
    </row>
    <row r="46" spans="1:119" ht="15.75" thickBot="1">
      <c r="A46" s="12"/>
      <c r="B46" s="25">
        <v>384</v>
      </c>
      <c r="C46" s="20" t="s">
        <v>105</v>
      </c>
      <c r="D46" s="46">
        <v>0</v>
      </c>
      <c r="E46" s="46">
        <v>0</v>
      </c>
      <c r="F46" s="46">
        <v>0</v>
      </c>
      <c r="G46" s="46">
        <v>4575000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4575000</v>
      </c>
      <c r="O46" s="47">
        <f t="shared" si="1"/>
        <v>365.26946107784431</v>
      </c>
      <c r="P46" s="9"/>
    </row>
    <row r="47" spans="1:119" ht="16.5" thickBot="1">
      <c r="A47" s="14" t="s">
        <v>45</v>
      </c>
      <c r="B47" s="23"/>
      <c r="C47" s="22"/>
      <c r="D47" s="15">
        <f t="shared" ref="D47:M47" si="12">SUM(D5,D15,D18,D28,D35,D38,D43)</f>
        <v>28918371</v>
      </c>
      <c r="E47" s="15">
        <f t="shared" si="12"/>
        <v>1032017</v>
      </c>
      <c r="F47" s="15">
        <f t="shared" si="12"/>
        <v>0</v>
      </c>
      <c r="G47" s="15">
        <f t="shared" si="12"/>
        <v>5313379</v>
      </c>
      <c r="H47" s="15">
        <f t="shared" si="12"/>
        <v>0</v>
      </c>
      <c r="I47" s="15">
        <f t="shared" si="12"/>
        <v>1761088</v>
      </c>
      <c r="J47" s="15">
        <f t="shared" si="12"/>
        <v>0</v>
      </c>
      <c r="K47" s="15">
        <f t="shared" si="12"/>
        <v>4656041</v>
      </c>
      <c r="L47" s="15">
        <f t="shared" si="12"/>
        <v>0</v>
      </c>
      <c r="M47" s="15">
        <f t="shared" si="12"/>
        <v>0</v>
      </c>
      <c r="N47" s="15">
        <f t="shared" si="9"/>
        <v>41680896</v>
      </c>
      <c r="O47" s="38">
        <f t="shared" si="1"/>
        <v>3327.8160479041917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109</v>
      </c>
      <c r="M49" s="48"/>
      <c r="N49" s="48"/>
      <c r="O49" s="43">
        <v>12525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72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2023-08-21T19:19:59Z</cp:lastPrinted>
  <dcterms:created xsi:type="dcterms:W3CDTF">2000-08-31T21:26:31Z</dcterms:created>
  <dcterms:modified xsi:type="dcterms:W3CDTF">2023-08-21T19:20:03Z</dcterms:modified>
</cp:coreProperties>
</file>