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'2007'!$A$1:$O$39</definedName>
    <definedName name="_xlnm.Print_Area" localSheetId="14">'2008'!$A$1:$O$40</definedName>
    <definedName name="_xlnm.Print_Area" localSheetId="13">'2009'!$A$1:$O$40</definedName>
    <definedName name="_xlnm.Print_Area" localSheetId="12">'2010'!$A$1:$O$42</definedName>
    <definedName name="_xlnm.Print_Area" localSheetId="11">'2011'!$A$1:$O$42</definedName>
    <definedName name="_xlnm.Print_Area" localSheetId="10">'2012'!$A$1:$O$40</definedName>
    <definedName name="_xlnm.Print_Area" localSheetId="9">'2013'!$A$1:$O$40</definedName>
    <definedName name="_xlnm.Print_Area" localSheetId="8">'2014'!$A$1:$O$40</definedName>
    <definedName name="_xlnm.Print_Area" localSheetId="7">'2015'!$A$1:$O$40</definedName>
    <definedName name="_xlnm.Print_Area" localSheetId="6">'2016'!$A$1:$O$40</definedName>
    <definedName name="_xlnm.Print_Area" localSheetId="5">'2017'!$A$1:$O$41</definedName>
    <definedName name="_xlnm.Print_Area" localSheetId="4">'2018'!$A$1:$O$41</definedName>
    <definedName name="_xlnm.Print_Area" localSheetId="3">'2019'!$A$1:$O$41</definedName>
    <definedName name="_xlnm.Print_Area" localSheetId="2">'2020'!$A$1:$O$40</definedName>
    <definedName name="_xlnm.Print_Area" localSheetId="1">'2021'!$A$1:$P$40</definedName>
    <definedName name="_xlnm.Print_Area" localSheetId="0">'2022'!$A$1:$P$39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8" l="1"/>
  <c r="F35" i="48"/>
  <c r="G35" i="48"/>
  <c r="H35" i="48"/>
  <c r="I35" i="48"/>
  <c r="J35" i="48"/>
  <c r="K35" i="48"/>
  <c r="L35" i="48"/>
  <c r="M35" i="48"/>
  <c r="N35" i="48"/>
  <c r="D35" i="48"/>
  <c r="O34" i="48" l="1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3" i="48" l="1"/>
  <c r="P33" i="48" s="1"/>
  <c r="O30" i="48"/>
  <c r="P30" i="48" s="1"/>
  <c r="O27" i="48"/>
  <c r="P27" i="48" s="1"/>
  <c r="O25" i="48"/>
  <c r="P25" i="48" s="1"/>
  <c r="O22" i="48"/>
  <c r="P22" i="48" s="1"/>
  <c r="O18" i="48"/>
  <c r="P18" i="48" s="1"/>
  <c r="O13" i="48"/>
  <c r="P13" i="48" s="1"/>
  <c r="O5" i="48"/>
  <c r="P5" i="48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/>
  <c r="O32" i="47"/>
  <c r="P32" i="47" s="1"/>
  <c r="O31" i="47"/>
  <c r="P31" i="47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/>
  <c r="O28" i="47"/>
  <c r="P28" i="47"/>
  <c r="N27" i="47"/>
  <c r="M27" i="47"/>
  <c r="L27" i="47"/>
  <c r="O27" i="47" s="1"/>
  <c r="P27" i="47" s="1"/>
  <c r="K27" i="47"/>
  <c r="J27" i="47"/>
  <c r="I27" i="47"/>
  <c r="H27" i="47"/>
  <c r="G27" i="47"/>
  <c r="F27" i="47"/>
  <c r="E27" i="47"/>
  <c r="D27" i="47"/>
  <c r="O26" i="47"/>
  <c r="P26" i="47"/>
  <c r="N25" i="47"/>
  <c r="N36" i="47" s="1"/>
  <c r="M25" i="47"/>
  <c r="L25" i="47"/>
  <c r="K25" i="47"/>
  <c r="J25" i="47"/>
  <c r="I25" i="47"/>
  <c r="H25" i="47"/>
  <c r="G25" i="47"/>
  <c r="F25" i="47"/>
  <c r="E25" i="47"/>
  <c r="D25" i="47"/>
  <c r="O24" i="47"/>
  <c r="P24" i="47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2" i="47" s="1"/>
  <c r="P22" i="47" s="1"/>
  <c r="O21" i="47"/>
  <c r="P21" i="47"/>
  <c r="O20" i="47"/>
  <c r="P20" i="47" s="1"/>
  <c r="O19" i="47"/>
  <c r="P19" i="47"/>
  <c r="N18" i="47"/>
  <c r="M18" i="47"/>
  <c r="L18" i="47"/>
  <c r="K18" i="47"/>
  <c r="J18" i="47"/>
  <c r="I18" i="47"/>
  <c r="O18" i="47" s="1"/>
  <c r="P18" i="47" s="1"/>
  <c r="H18" i="47"/>
  <c r="G18" i="47"/>
  <c r="F18" i="47"/>
  <c r="E18" i="47"/>
  <c r="D18" i="47"/>
  <c r="O17" i="47"/>
  <c r="P17" i="47"/>
  <c r="O16" i="47"/>
  <c r="P16" i="47"/>
  <c r="O15" i="47"/>
  <c r="P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D36" i="47" s="1"/>
  <c r="O12" i="47"/>
  <c r="P12" i="47"/>
  <c r="O11" i="47"/>
  <c r="P11" i="47" s="1"/>
  <c r="O10" i="47"/>
  <c r="P10" i="47"/>
  <c r="O9" i="47"/>
  <c r="P9" i="47" s="1"/>
  <c r="O8" i="47"/>
  <c r="P8" i="47"/>
  <c r="O7" i="47"/>
  <c r="P7" i="47" s="1"/>
  <c r="O6" i="47"/>
  <c r="P6" i="47"/>
  <c r="N5" i="47"/>
  <c r="M5" i="47"/>
  <c r="L5" i="47"/>
  <c r="L36" i="47" s="1"/>
  <c r="K5" i="47"/>
  <c r="J5" i="47"/>
  <c r="I5" i="47"/>
  <c r="H5" i="47"/>
  <c r="H36" i="47" s="1"/>
  <c r="G5" i="47"/>
  <c r="G36" i="47" s="1"/>
  <c r="F5" i="47"/>
  <c r="E5" i="47"/>
  <c r="D5" i="47"/>
  <c r="N35" i="46"/>
  <c r="O35" i="46" s="1"/>
  <c r="M34" i="46"/>
  <c r="L34" i="46"/>
  <c r="K34" i="46"/>
  <c r="J34" i="46"/>
  <c r="I34" i="46"/>
  <c r="H34" i="46"/>
  <c r="G34" i="46"/>
  <c r="N34" i="46" s="1"/>
  <c r="O34" i="46" s="1"/>
  <c r="F34" i="46"/>
  <c r="E34" i="46"/>
  <c r="D34" i="46"/>
  <c r="N33" i="46"/>
  <c r="O33" i="46" s="1"/>
  <c r="N32" i="46"/>
  <c r="O32" i="46" s="1"/>
  <c r="N31" i="46"/>
  <c r="O31" i="46"/>
  <c r="M30" i="46"/>
  <c r="L30" i="46"/>
  <c r="K30" i="46"/>
  <c r="J30" i="46"/>
  <c r="J36" i="46" s="1"/>
  <c r="I30" i="46"/>
  <c r="I36" i="46" s="1"/>
  <c r="H30" i="46"/>
  <c r="G30" i="46"/>
  <c r="F30" i="46"/>
  <c r="E30" i="46"/>
  <c r="D30" i="46"/>
  <c r="N29" i="46"/>
  <c r="O29" i="46"/>
  <c r="N28" i="46"/>
  <c r="O28" i="46"/>
  <c r="M27" i="46"/>
  <c r="L27" i="46"/>
  <c r="K27" i="46"/>
  <c r="N27" i="46" s="1"/>
  <c r="O27" i="46" s="1"/>
  <c r="J27" i="46"/>
  <c r="I27" i="46"/>
  <c r="H27" i="46"/>
  <c r="G27" i="46"/>
  <c r="F27" i="46"/>
  <c r="E27" i="46"/>
  <c r="D27" i="46"/>
  <c r="N26" i="46"/>
  <c r="O26" i="46"/>
  <c r="M25" i="46"/>
  <c r="L25" i="46"/>
  <c r="K25" i="46"/>
  <c r="N25" i="46" s="1"/>
  <c r="O25" i="46" s="1"/>
  <c r="J25" i="46"/>
  <c r="I25" i="46"/>
  <c r="H25" i="46"/>
  <c r="G25" i="46"/>
  <c r="F25" i="46"/>
  <c r="E25" i="46"/>
  <c r="D25" i="46"/>
  <c r="N24" i="46"/>
  <c r="O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D36" i="46" s="1"/>
  <c r="N21" i="46"/>
  <c r="O21" i="46"/>
  <c r="N20" i="46"/>
  <c r="O20" i="46" s="1"/>
  <c r="N19" i="46"/>
  <c r="O19" i="46" s="1"/>
  <c r="M18" i="46"/>
  <c r="L18" i="46"/>
  <c r="K18" i="46"/>
  <c r="J18" i="46"/>
  <c r="I18" i="46"/>
  <c r="H18" i="46"/>
  <c r="G18" i="46"/>
  <c r="G36" i="46" s="1"/>
  <c r="F18" i="46"/>
  <c r="E18" i="46"/>
  <c r="D18" i="46"/>
  <c r="N17" i="46"/>
  <c r="O17" i="46" s="1"/>
  <c r="N16" i="46"/>
  <c r="O16" i="46" s="1"/>
  <c r="N15" i="46"/>
  <c r="O15" i="46"/>
  <c r="N14" i="46"/>
  <c r="O14" i="46"/>
  <c r="M13" i="46"/>
  <c r="M36" i="46" s="1"/>
  <c r="L13" i="46"/>
  <c r="K13" i="46"/>
  <c r="N13" i="46" s="1"/>
  <c r="O13" i="46" s="1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 s="1"/>
  <c r="N9" i="46"/>
  <c r="O9" i="46" s="1"/>
  <c r="N8" i="46"/>
  <c r="O8" i="46" s="1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36" i="45"/>
  <c r="O36" i="45"/>
  <c r="M35" i="45"/>
  <c r="L35" i="45"/>
  <c r="K35" i="45"/>
  <c r="N35" i="45" s="1"/>
  <c r="O35" i="45" s="1"/>
  <c r="J35" i="45"/>
  <c r="I35" i="45"/>
  <c r="H35" i="45"/>
  <c r="G35" i="45"/>
  <c r="F35" i="45"/>
  <c r="E35" i="45"/>
  <c r="D35" i="45"/>
  <c r="N34" i="45"/>
  <c r="O34" i="45"/>
  <c r="N33" i="45"/>
  <c r="O33" i="45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F37" i="45" s="1"/>
  <c r="E28" i="45"/>
  <c r="D28" i="45"/>
  <c r="N27" i="45"/>
  <c r="O27" i="45" s="1"/>
  <c r="N26" i="45"/>
  <c r="O26" i="45"/>
  <c r="M25" i="45"/>
  <c r="L25" i="45"/>
  <c r="K25" i="45"/>
  <c r="J25" i="45"/>
  <c r="I25" i="45"/>
  <c r="H25" i="45"/>
  <c r="N25" i="45" s="1"/>
  <c r="O25" i="45" s="1"/>
  <c r="G25" i="45"/>
  <c r="F25" i="45"/>
  <c r="E25" i="45"/>
  <c r="D25" i="45"/>
  <c r="N24" i="45"/>
  <c r="O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D37" i="45" s="1"/>
  <c r="N17" i="45"/>
  <c r="O17" i="45" s="1"/>
  <c r="N16" i="45"/>
  <c r="O16" i="45" s="1"/>
  <c r="N15" i="45"/>
  <c r="O15" i="45" s="1"/>
  <c r="N14" i="45"/>
  <c r="O14" i="45"/>
  <c r="M13" i="45"/>
  <c r="L13" i="45"/>
  <c r="K13" i="45"/>
  <c r="J13" i="45"/>
  <c r="I13" i="45"/>
  <c r="I37" i="45" s="1"/>
  <c r="H13" i="45"/>
  <c r="G13" i="45"/>
  <c r="F13" i="45"/>
  <c r="E13" i="45"/>
  <c r="D13" i="45"/>
  <c r="N12" i="45"/>
  <c r="O12" i="45"/>
  <c r="N11" i="45"/>
  <c r="O11" i="45" s="1"/>
  <c r="N10" i="45"/>
  <c r="O10" i="45"/>
  <c r="N9" i="45"/>
  <c r="O9" i="45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N5" i="45" s="1"/>
  <c r="O5" i="45" s="1"/>
  <c r="F5" i="45"/>
  <c r="E5" i="45"/>
  <c r="D5" i="45"/>
  <c r="N36" i="44"/>
  <c r="O36" i="44"/>
  <c r="M35" i="44"/>
  <c r="L35" i="44"/>
  <c r="K35" i="44"/>
  <c r="J35" i="44"/>
  <c r="I35" i="44"/>
  <c r="H35" i="44"/>
  <c r="G35" i="44"/>
  <c r="N35" i="44" s="1"/>
  <c r="O35" i="44" s="1"/>
  <c r="F35" i="44"/>
  <c r="E35" i="44"/>
  <c r="D35" i="44"/>
  <c r="N34" i="44"/>
  <c r="O34" i="44"/>
  <c r="N33" i="44"/>
  <c r="O33" i="44" s="1"/>
  <c r="N32" i="44"/>
  <c r="O32" i="44"/>
  <c r="M31" i="44"/>
  <c r="L31" i="44"/>
  <c r="K31" i="44"/>
  <c r="N31" i="44" s="1"/>
  <c r="O31" i="44" s="1"/>
  <c r="J31" i="44"/>
  <c r="I31" i="44"/>
  <c r="H31" i="44"/>
  <c r="G31" i="44"/>
  <c r="F31" i="44"/>
  <c r="E31" i="44"/>
  <c r="D31" i="44"/>
  <c r="N30" i="44"/>
  <c r="O30" i="44"/>
  <c r="N29" i="44"/>
  <c r="O29" i="44"/>
  <c r="M28" i="44"/>
  <c r="N28" i="44" s="1"/>
  <c r="O28" i="44" s="1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/>
  <c r="N19" i="44"/>
  <c r="O19" i="44" s="1"/>
  <c r="M18" i="44"/>
  <c r="L18" i="44"/>
  <c r="K18" i="44"/>
  <c r="J18" i="44"/>
  <c r="I18" i="44"/>
  <c r="N18" i="44" s="1"/>
  <c r="O18" i="44" s="1"/>
  <c r="H18" i="44"/>
  <c r="G18" i="44"/>
  <c r="F18" i="44"/>
  <c r="E18" i="44"/>
  <c r="D18" i="44"/>
  <c r="N17" i="44"/>
  <c r="O17" i="44" s="1"/>
  <c r="N16" i="44"/>
  <c r="O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F37" i="44" s="1"/>
  <c r="E5" i="44"/>
  <c r="D5" i="44"/>
  <c r="D37" i="44" s="1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5" i="43" s="1"/>
  <c r="O35" i="43" s="1"/>
  <c r="N34" i="43"/>
  <c r="O34" i="43" s="1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 s="1"/>
  <c r="M28" i="43"/>
  <c r="L28" i="43"/>
  <c r="K28" i="43"/>
  <c r="J28" i="43"/>
  <c r="J37" i="43" s="1"/>
  <c r="I28" i="43"/>
  <c r="H28" i="43"/>
  <c r="G28" i="43"/>
  <c r="F28" i="43"/>
  <c r="E28" i="43"/>
  <c r="D28" i="43"/>
  <c r="N27" i="43"/>
  <c r="O27" i="43" s="1"/>
  <c r="N26" i="43"/>
  <c r="O26" i="43"/>
  <c r="M25" i="43"/>
  <c r="L25" i="43"/>
  <c r="K25" i="43"/>
  <c r="N25" i="43" s="1"/>
  <c r="O25" i="43" s="1"/>
  <c r="J25" i="43"/>
  <c r="I25" i="43"/>
  <c r="H25" i="43"/>
  <c r="G25" i="43"/>
  <c r="F25" i="43"/>
  <c r="E25" i="43"/>
  <c r="D25" i="43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D37" i="43" s="1"/>
  <c r="N21" i="43"/>
  <c r="O21" i="43" s="1"/>
  <c r="N20" i="43"/>
  <c r="O20" i="43" s="1"/>
  <c r="N19" i="43"/>
  <c r="O19" i="43" s="1"/>
  <c r="M18" i="43"/>
  <c r="L18" i="43"/>
  <c r="K18" i="43"/>
  <c r="J18" i="43"/>
  <c r="I18" i="43"/>
  <c r="H18" i="43"/>
  <c r="H37" i="43" s="1"/>
  <c r="G18" i="43"/>
  <c r="G37" i="43" s="1"/>
  <c r="F18" i="43"/>
  <c r="F37" i="43" s="1"/>
  <c r="E18" i="43"/>
  <c r="D18" i="43"/>
  <c r="N17" i="43"/>
  <c r="O17" i="43" s="1"/>
  <c r="N16" i="43"/>
  <c r="O16" i="43" s="1"/>
  <c r="N15" i="43"/>
  <c r="O15" i="43" s="1"/>
  <c r="N14" i="43"/>
  <c r="O14" i="43"/>
  <c r="M13" i="43"/>
  <c r="L13" i="43"/>
  <c r="K13" i="43"/>
  <c r="N13" i="43" s="1"/>
  <c r="O13" i="43" s="1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M37" i="43" s="1"/>
  <c r="L5" i="43"/>
  <c r="K5" i="43"/>
  <c r="J5" i="43"/>
  <c r="I5" i="43"/>
  <c r="H5" i="43"/>
  <c r="G5" i="43"/>
  <c r="F5" i="43"/>
  <c r="E5" i="43"/>
  <c r="D5" i="43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N27" i="42" s="1"/>
  <c r="D27" i="42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M22" i="42"/>
  <c r="L22" i="42"/>
  <c r="K22" i="42"/>
  <c r="J22" i="42"/>
  <c r="J36" i="42" s="1"/>
  <c r="I22" i="42"/>
  <c r="I36" i="42" s="1"/>
  <c r="H22" i="42"/>
  <c r="H36" i="42" s="1"/>
  <c r="G22" i="42"/>
  <c r="N22" i="42" s="1"/>
  <c r="O22" i="42" s="1"/>
  <c r="F22" i="42"/>
  <c r="E22" i="42"/>
  <c r="D22" i="42"/>
  <c r="N21" i="42"/>
  <c r="O21" i="42" s="1"/>
  <c r="N20" i="42"/>
  <c r="O20" i="42" s="1"/>
  <c r="N19" i="42"/>
  <c r="O19" i="42"/>
  <c r="M18" i="42"/>
  <c r="M36" i="42" s="1"/>
  <c r="L18" i="42"/>
  <c r="L36" i="42" s="1"/>
  <c r="K18" i="42"/>
  <c r="J18" i="42"/>
  <c r="I18" i="42"/>
  <c r="H18" i="42"/>
  <c r="G18" i="42"/>
  <c r="F18" i="42"/>
  <c r="E18" i="42"/>
  <c r="D18" i="42"/>
  <c r="N17" i="42"/>
  <c r="O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N13" i="42" s="1"/>
  <c r="O13" i="42" s="1"/>
  <c r="D13" i="42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N5" i="42" s="1"/>
  <c r="O5" i="42" s="1"/>
  <c r="D5" i="42"/>
  <c r="N34" i="41"/>
  <c r="O34" i="41" s="1"/>
  <c r="M33" i="41"/>
  <c r="L33" i="41"/>
  <c r="K33" i="41"/>
  <c r="J33" i="41"/>
  <c r="I33" i="41"/>
  <c r="H33" i="41"/>
  <c r="G33" i="41"/>
  <c r="N33" i="41" s="1"/>
  <c r="O33" i="41" s="1"/>
  <c r="F33" i="41"/>
  <c r="E33" i="41"/>
  <c r="D33" i="41"/>
  <c r="N32" i="41"/>
  <c r="O32" i="41" s="1"/>
  <c r="N31" i="41"/>
  <c r="O31" i="41" s="1"/>
  <c r="N30" i="41"/>
  <c r="O30" i="41" s="1"/>
  <c r="M29" i="41"/>
  <c r="L29" i="41"/>
  <c r="K29" i="41"/>
  <c r="J29" i="41"/>
  <c r="I29" i="41"/>
  <c r="N29" i="41" s="1"/>
  <c r="O29" i="41" s="1"/>
  <c r="H29" i="41"/>
  <c r="G29" i="41"/>
  <c r="F29" i="41"/>
  <c r="E29" i="41"/>
  <c r="D29" i="41"/>
  <c r="N28" i="41"/>
  <c r="O28" i="41" s="1"/>
  <c r="N27" i="41"/>
  <c r="O27" i="41"/>
  <c r="M26" i="41"/>
  <c r="L26" i="41"/>
  <c r="K26" i="41"/>
  <c r="N26" i="41" s="1"/>
  <c r="O26" i="41" s="1"/>
  <c r="J26" i="41"/>
  <c r="I26" i="41"/>
  <c r="H26" i="41"/>
  <c r="G26" i="41"/>
  <c r="F26" i="41"/>
  <c r="E26" i="41"/>
  <c r="D26" i="41"/>
  <c r="N25" i="41"/>
  <c r="O25" i="41"/>
  <c r="M24" i="41"/>
  <c r="L24" i="41"/>
  <c r="L35" i="41" s="1"/>
  <c r="K24" i="41"/>
  <c r="N24" i="41" s="1"/>
  <c r="O24" i="41" s="1"/>
  <c r="J24" i="41"/>
  <c r="I24" i="41"/>
  <c r="H24" i="41"/>
  <c r="G24" i="41"/>
  <c r="F24" i="41"/>
  <c r="E24" i="41"/>
  <c r="D24" i="41"/>
  <c r="N23" i="41"/>
  <c r="O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D35" i="41" s="1"/>
  <c r="N20" i="41"/>
  <c r="O20" i="4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F35" i="41" s="1"/>
  <c r="E17" i="41"/>
  <c r="N17" i="41" s="1"/>
  <c r="O17" i="41" s="1"/>
  <c r="D17" i="41"/>
  <c r="N16" i="41"/>
  <c r="O16" i="41" s="1"/>
  <c r="N15" i="41"/>
  <c r="O15" i="41" s="1"/>
  <c r="N13" i="41"/>
  <c r="O13" i="41" s="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K35" i="41" s="1"/>
  <c r="J5" i="41"/>
  <c r="N5" i="41" s="1"/>
  <c r="O5" i="41" s="1"/>
  <c r="I5" i="41"/>
  <c r="H5" i="41"/>
  <c r="G5" i="41"/>
  <c r="F5" i="41"/>
  <c r="E5" i="41"/>
  <c r="D5" i="41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3" i="40"/>
  <c r="O33" i="40" s="1"/>
  <c r="N32" i="40"/>
  <c r="O32" i="40"/>
  <c r="N31" i="40"/>
  <c r="O31" i="40"/>
  <c r="M30" i="40"/>
  <c r="M36" i="40" s="1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 s="1"/>
  <c r="N23" i="40"/>
  <c r="O23" i="40" s="1"/>
  <c r="M22" i="40"/>
  <c r="L22" i="40"/>
  <c r="K22" i="40"/>
  <c r="J22" i="40"/>
  <c r="I22" i="40"/>
  <c r="H22" i="40"/>
  <c r="G22" i="40"/>
  <c r="G36" i="40" s="1"/>
  <c r="F22" i="40"/>
  <c r="E22" i="40"/>
  <c r="D22" i="40"/>
  <c r="N21" i="40"/>
  <c r="O21" i="40" s="1"/>
  <c r="N20" i="40"/>
  <c r="O20" i="40" s="1"/>
  <c r="N19" i="40"/>
  <c r="O19" i="40" s="1"/>
  <c r="M18" i="40"/>
  <c r="L18" i="40"/>
  <c r="L36" i="40" s="1"/>
  <c r="K18" i="40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E36" i="40" s="1"/>
  <c r="D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F36" i="40" s="1"/>
  <c r="E5" i="40"/>
  <c r="D5" i="40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3" i="39"/>
  <c r="O33" i="39" s="1"/>
  <c r="N32" i="39"/>
  <c r="O32" i="39" s="1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/>
  <c r="M25" i="39"/>
  <c r="L25" i="39"/>
  <c r="K25" i="39"/>
  <c r="J25" i="39"/>
  <c r="I25" i="39"/>
  <c r="H25" i="39"/>
  <c r="G25" i="39"/>
  <c r="F25" i="39"/>
  <c r="E25" i="39"/>
  <c r="D25" i="39"/>
  <c r="N24" i="39"/>
  <c r="O24" i="39"/>
  <c r="N23" i="39"/>
  <c r="O23" i="39" s="1"/>
  <c r="M22" i="39"/>
  <c r="L22" i="39"/>
  <c r="K22" i="39"/>
  <c r="J22" i="39"/>
  <c r="I22" i="39"/>
  <c r="H22" i="39"/>
  <c r="G22" i="39"/>
  <c r="F22" i="39"/>
  <c r="E22" i="39"/>
  <c r="E36" i="39" s="1"/>
  <c r="D22" i="39"/>
  <c r="N21" i="39"/>
  <c r="O21" i="39" s="1"/>
  <c r="N20" i="39"/>
  <c r="O20" i="39"/>
  <c r="N19" i="39"/>
  <c r="O19" i="39" s="1"/>
  <c r="M18" i="39"/>
  <c r="L18" i="39"/>
  <c r="K18" i="39"/>
  <c r="J18" i="39"/>
  <c r="I18" i="39"/>
  <c r="I36" i="39" s="1"/>
  <c r="H18" i="39"/>
  <c r="H36" i="39" s="1"/>
  <c r="G18" i="39"/>
  <c r="G36" i="39" s="1"/>
  <c r="F18" i="39"/>
  <c r="F36" i="39" s="1"/>
  <c r="E18" i="39"/>
  <c r="D18" i="39"/>
  <c r="N17" i="39"/>
  <c r="O17" i="39" s="1"/>
  <c r="N16" i="39"/>
  <c r="O16" i="39"/>
  <c r="N15" i="39"/>
  <c r="O15" i="39" s="1"/>
  <c r="N14" i="39"/>
  <c r="O14" i="39"/>
  <c r="M13" i="39"/>
  <c r="L13" i="39"/>
  <c r="N13" i="39" s="1"/>
  <c r="O13" i="39" s="1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 s="1"/>
  <c r="N9" i="39"/>
  <c r="O9" i="39" s="1"/>
  <c r="N8" i="39"/>
  <c r="O8" i="39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35" i="38"/>
  <c r="O35" i="38"/>
  <c r="M34" i="38"/>
  <c r="L34" i="38"/>
  <c r="K34" i="38"/>
  <c r="J34" i="38"/>
  <c r="I34" i="38"/>
  <c r="H34" i="38"/>
  <c r="G34" i="38"/>
  <c r="F34" i="38"/>
  <c r="E34" i="38"/>
  <c r="D34" i="38"/>
  <c r="N33" i="38"/>
  <c r="O33" i="38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N28" i="38"/>
  <c r="O28" i="38"/>
  <c r="M27" i="38"/>
  <c r="L27" i="38"/>
  <c r="K27" i="38"/>
  <c r="J27" i="38"/>
  <c r="J36" i="38" s="1"/>
  <c r="I27" i="38"/>
  <c r="H27" i="38"/>
  <c r="G27" i="38"/>
  <c r="F27" i="38"/>
  <c r="E27" i="38"/>
  <c r="D27" i="38"/>
  <c r="N26" i="38"/>
  <c r="O26" i="38" s="1"/>
  <c r="N25" i="38"/>
  <c r="O25" i="38"/>
  <c r="M24" i="38"/>
  <c r="M36" i="38" s="1"/>
  <c r="L24" i="38"/>
  <c r="L36" i="38" s="1"/>
  <c r="K24" i="38"/>
  <c r="J24" i="38"/>
  <c r="I24" i="38"/>
  <c r="H24" i="38"/>
  <c r="G24" i="38"/>
  <c r="F24" i="38"/>
  <c r="E24" i="38"/>
  <c r="D24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0" i="38"/>
  <c r="O20" i="38" s="1"/>
  <c r="N19" i="38"/>
  <c r="O19" i="38" s="1"/>
  <c r="N18" i="38"/>
  <c r="O18" i="38" s="1"/>
  <c r="M17" i="38"/>
  <c r="L17" i="38"/>
  <c r="K17" i="38"/>
  <c r="K36" i="38" s="1"/>
  <c r="J17" i="38"/>
  <c r="N17" i="38" s="1"/>
  <c r="O17" i="38" s="1"/>
  <c r="I17" i="38"/>
  <c r="H17" i="38"/>
  <c r="G17" i="38"/>
  <c r="F17" i="38"/>
  <c r="E17" i="38"/>
  <c r="D17" i="38"/>
  <c r="N16" i="38"/>
  <c r="O16" i="38" s="1"/>
  <c r="N15" i="38"/>
  <c r="O15" i="38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 s="1"/>
  <c r="N9" i="38"/>
  <c r="O9" i="38" s="1"/>
  <c r="N8" i="38"/>
  <c r="O8" i="38"/>
  <c r="N7" i="38"/>
  <c r="O7" i="38"/>
  <c r="N6" i="38"/>
  <c r="O6" i="38" s="1"/>
  <c r="M5" i="38"/>
  <c r="L5" i="38"/>
  <c r="K5" i="38"/>
  <c r="J5" i="38"/>
  <c r="I5" i="38"/>
  <c r="H5" i="38"/>
  <c r="G5" i="38"/>
  <c r="G36" i="38" s="1"/>
  <c r="F5" i="38"/>
  <c r="F36" i="38" s="1"/>
  <c r="E5" i="38"/>
  <c r="D5" i="38"/>
  <c r="N35" i="37"/>
  <c r="O35" i="37" s="1"/>
  <c r="M34" i="37"/>
  <c r="L34" i="37"/>
  <c r="K34" i="37"/>
  <c r="J34" i="37"/>
  <c r="I34" i="37"/>
  <c r="H34" i="37"/>
  <c r="G34" i="37"/>
  <c r="F34" i="37"/>
  <c r="N34" i="37" s="1"/>
  <c r="O34" i="37" s="1"/>
  <c r="E34" i="37"/>
  <c r="D34" i="37"/>
  <c r="N33" i="37"/>
  <c r="O33" i="37" s="1"/>
  <c r="N32" i="37"/>
  <c r="O32" i="37" s="1"/>
  <c r="N31" i="37"/>
  <c r="O31" i="37"/>
  <c r="M30" i="37"/>
  <c r="L30" i="37"/>
  <c r="K30" i="37"/>
  <c r="N30" i="37" s="1"/>
  <c r="O30" i="37" s="1"/>
  <c r="J30" i="37"/>
  <c r="I30" i="37"/>
  <c r="H30" i="37"/>
  <c r="G30" i="37"/>
  <c r="F30" i="37"/>
  <c r="E30" i="37"/>
  <c r="D30" i="37"/>
  <c r="N29" i="37"/>
  <c r="O29" i="37"/>
  <c r="N28" i="37"/>
  <c r="O28" i="37"/>
  <c r="M27" i="37"/>
  <c r="L27" i="37"/>
  <c r="K27" i="37"/>
  <c r="J27" i="37"/>
  <c r="I27" i="37"/>
  <c r="H27" i="37"/>
  <c r="G27" i="37"/>
  <c r="F27" i="37"/>
  <c r="E27" i="37"/>
  <c r="D27" i="37"/>
  <c r="N27" i="37"/>
  <c r="O27" i="37" s="1"/>
  <c r="N26" i="37"/>
  <c r="O26" i="37" s="1"/>
  <c r="M25" i="37"/>
  <c r="L25" i="37"/>
  <c r="K25" i="37"/>
  <c r="J25" i="37"/>
  <c r="I25" i="37"/>
  <c r="H25" i="37"/>
  <c r="G25" i="37"/>
  <c r="G36" i="37"/>
  <c r="F25" i="37"/>
  <c r="F36" i="37" s="1"/>
  <c r="E25" i="37"/>
  <c r="E36" i="37" s="1"/>
  <c r="D25" i="37"/>
  <c r="N24" i="37"/>
  <c r="O24" i="37"/>
  <c r="N23" i="37"/>
  <c r="O23" i="37" s="1"/>
  <c r="M22" i="37"/>
  <c r="L22" i="37"/>
  <c r="K22" i="37"/>
  <c r="J22" i="37"/>
  <c r="I22" i="37"/>
  <c r="N22" i="37" s="1"/>
  <c r="O22" i="37" s="1"/>
  <c r="H22" i="37"/>
  <c r="G22" i="37"/>
  <c r="F22" i="37"/>
  <c r="E22" i="37"/>
  <c r="D22" i="37"/>
  <c r="N21" i="37"/>
  <c r="O21" i="37" s="1"/>
  <c r="N20" i="37"/>
  <c r="O20" i="37"/>
  <c r="N19" i="37"/>
  <c r="O19" i="37"/>
  <c r="M18" i="37"/>
  <c r="M36" i="37" s="1"/>
  <c r="L18" i="37"/>
  <c r="K18" i="37"/>
  <c r="J18" i="37"/>
  <c r="I18" i="37"/>
  <c r="H18" i="37"/>
  <c r="G18" i="37"/>
  <c r="F18" i="37"/>
  <c r="E18" i="37"/>
  <c r="D18" i="37"/>
  <c r="N17" i="37"/>
  <c r="O17" i="37"/>
  <c r="N16" i="37"/>
  <c r="O16" i="37" s="1"/>
  <c r="N15" i="37"/>
  <c r="O15" i="37" s="1"/>
  <c r="N14" i="37"/>
  <c r="O14" i="37"/>
  <c r="M13" i="37"/>
  <c r="L13" i="37"/>
  <c r="K13" i="37"/>
  <c r="J13" i="37"/>
  <c r="I13" i="37"/>
  <c r="H13" i="37"/>
  <c r="H36" i="37" s="1"/>
  <c r="G13" i="37"/>
  <c r="F13" i="37"/>
  <c r="E13" i="37"/>
  <c r="D13" i="37"/>
  <c r="N13" i="37" s="1"/>
  <c r="O13" i="37" s="1"/>
  <c r="N12" i="37"/>
  <c r="O12" i="37" s="1"/>
  <c r="N11" i="37"/>
  <c r="O11" i="37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L36" i="37" s="1"/>
  <c r="K5" i="37"/>
  <c r="K36" i="37" s="1"/>
  <c r="J5" i="37"/>
  <c r="I5" i="37"/>
  <c r="H5" i="37"/>
  <c r="G5" i="37"/>
  <c r="F5" i="37"/>
  <c r="E5" i="37"/>
  <c r="D5" i="37"/>
  <c r="N35" i="36"/>
  <c r="O35" i="36"/>
  <c r="M34" i="36"/>
  <c r="M36" i="36" s="1"/>
  <c r="L34" i="36"/>
  <c r="K34" i="36"/>
  <c r="J34" i="36"/>
  <c r="I34" i="36"/>
  <c r="H34" i="36"/>
  <c r="G34" i="36"/>
  <c r="F34" i="36"/>
  <c r="E34" i="36"/>
  <c r="D34" i="36"/>
  <c r="N33" i="36"/>
  <c r="O33" i="36"/>
  <c r="N32" i="36"/>
  <c r="O32" i="36" s="1"/>
  <c r="N31" i="36"/>
  <c r="O31" i="36" s="1"/>
  <c r="M30" i="36"/>
  <c r="L30" i="36"/>
  <c r="K30" i="36"/>
  <c r="J30" i="36"/>
  <c r="I30" i="36"/>
  <c r="H30" i="36"/>
  <c r="G30" i="36"/>
  <c r="N30" i="36" s="1"/>
  <c r="O30" i="36" s="1"/>
  <c r="F30" i="36"/>
  <c r="E30" i="36"/>
  <c r="D30" i="36"/>
  <c r="N29" i="36"/>
  <c r="O29" i="36"/>
  <c r="N28" i="36"/>
  <c r="O28" i="36" s="1"/>
  <c r="M27" i="36"/>
  <c r="L27" i="36"/>
  <c r="K27" i="36"/>
  <c r="J27" i="36"/>
  <c r="I27" i="36"/>
  <c r="H27" i="36"/>
  <c r="G27" i="36"/>
  <c r="F27" i="36"/>
  <c r="E27" i="36"/>
  <c r="N27" i="36" s="1"/>
  <c r="O27" i="36" s="1"/>
  <c r="D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 s="1"/>
  <c r="N23" i="36"/>
  <c r="O23" i="36" s="1"/>
  <c r="M22" i="36"/>
  <c r="L22" i="36"/>
  <c r="K22" i="36"/>
  <c r="J22" i="36"/>
  <c r="I22" i="36"/>
  <c r="H22" i="36"/>
  <c r="G22" i="36"/>
  <c r="G36" i="36"/>
  <c r="F22" i="36"/>
  <c r="E22" i="36"/>
  <c r="D22" i="36"/>
  <c r="N21" i="36"/>
  <c r="O21" i="36"/>
  <c r="N20" i="36"/>
  <c r="O20" i="36" s="1"/>
  <c r="N19" i="36"/>
  <c r="O19" i="36"/>
  <c r="M18" i="36"/>
  <c r="L18" i="36"/>
  <c r="K18" i="36"/>
  <c r="J18" i="36"/>
  <c r="I18" i="36"/>
  <c r="H18" i="36"/>
  <c r="G18" i="36"/>
  <c r="F18" i="36"/>
  <c r="E18" i="36"/>
  <c r="D18" i="36"/>
  <c r="N17" i="36"/>
  <c r="O17" i="36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H36" i="36" s="1"/>
  <c r="G13" i="36"/>
  <c r="F13" i="36"/>
  <c r="E13" i="36"/>
  <c r="D13" i="36"/>
  <c r="N13" i="36" s="1"/>
  <c r="O13" i="36" s="1"/>
  <c r="N12" i="36"/>
  <c r="O12" i="36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/>
  <c r="M5" i="36"/>
  <c r="L5" i="36"/>
  <c r="K5" i="36"/>
  <c r="K36" i="36" s="1"/>
  <c r="J5" i="36"/>
  <c r="J36" i="36" s="1"/>
  <c r="I5" i="36"/>
  <c r="H5" i="36"/>
  <c r="G5" i="36"/>
  <c r="F5" i="36"/>
  <c r="E5" i="36"/>
  <c r="D5" i="36"/>
  <c r="N37" i="35"/>
  <c r="O37" i="35"/>
  <c r="N36" i="35"/>
  <c r="O36" i="35"/>
  <c r="M35" i="35"/>
  <c r="L35" i="35"/>
  <c r="K35" i="35"/>
  <c r="J35" i="35"/>
  <c r="I35" i="35"/>
  <c r="H35" i="35"/>
  <c r="G35" i="35"/>
  <c r="F35" i="35"/>
  <c r="E35" i="35"/>
  <c r="D35" i="35"/>
  <c r="N35" i="35"/>
  <c r="O35" i="35"/>
  <c r="N34" i="35"/>
  <c r="O34" i="35" s="1"/>
  <c r="N33" i="35"/>
  <c r="O33" i="35" s="1"/>
  <c r="N32" i="35"/>
  <c r="O32" i="35"/>
  <c r="M31" i="35"/>
  <c r="L31" i="35"/>
  <c r="K31" i="35"/>
  <c r="J31" i="35"/>
  <c r="I31" i="35"/>
  <c r="H31" i="35"/>
  <c r="G31" i="35"/>
  <c r="N31" i="35" s="1"/>
  <c r="O31" i="35" s="1"/>
  <c r="F31" i="35"/>
  <c r="E31" i="35"/>
  <c r="D31" i="35"/>
  <c r="N30" i="35"/>
  <c r="O30" i="35" s="1"/>
  <c r="N29" i="35"/>
  <c r="O29" i="35"/>
  <c r="M28" i="35"/>
  <c r="M38" i="35" s="1"/>
  <c r="L28" i="35"/>
  <c r="K28" i="35"/>
  <c r="J28" i="35"/>
  <c r="I28" i="35"/>
  <c r="H28" i="35"/>
  <c r="G28" i="35"/>
  <c r="F28" i="35"/>
  <c r="E28" i="35"/>
  <c r="D28" i="35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1" i="35"/>
  <c r="O21" i="35" s="1"/>
  <c r="N20" i="35"/>
  <c r="O20" i="35" s="1"/>
  <c r="N19" i="35"/>
  <c r="O19" i="35" s="1"/>
  <c r="M18" i="35"/>
  <c r="L18" i="35"/>
  <c r="K18" i="35"/>
  <c r="J18" i="35"/>
  <c r="J38" i="35" s="1"/>
  <c r="I18" i="35"/>
  <c r="N18" i="35" s="1"/>
  <c r="O18" i="35" s="1"/>
  <c r="H18" i="35"/>
  <c r="G18" i="35"/>
  <c r="F18" i="35"/>
  <c r="E18" i="35"/>
  <c r="D18" i="35"/>
  <c r="N17" i="35"/>
  <c r="O17" i="35" s="1"/>
  <c r="N16" i="35"/>
  <c r="O16" i="35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3" i="35"/>
  <c r="O13" i="35" s="1"/>
  <c r="N12" i="35"/>
  <c r="O12" i="35" s="1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L5" i="35"/>
  <c r="L38" i="35" s="1"/>
  <c r="K5" i="35"/>
  <c r="J5" i="35"/>
  <c r="I5" i="35"/>
  <c r="H5" i="35"/>
  <c r="H38" i="35" s="1"/>
  <c r="G5" i="35"/>
  <c r="G38" i="35" s="1"/>
  <c r="F5" i="35"/>
  <c r="E5" i="35"/>
  <c r="D5" i="35"/>
  <c r="N37" i="34"/>
  <c r="O37" i="34"/>
  <c r="N36" i="34"/>
  <c r="O36" i="34"/>
  <c r="M35" i="34"/>
  <c r="L35" i="34"/>
  <c r="K35" i="34"/>
  <c r="J35" i="34"/>
  <c r="J38" i="34" s="1"/>
  <c r="I35" i="34"/>
  <c r="H35" i="34"/>
  <c r="G35" i="34"/>
  <c r="F35" i="34"/>
  <c r="E35" i="34"/>
  <c r="D35" i="34"/>
  <c r="N34" i="34"/>
  <c r="O34" i="34" s="1"/>
  <c r="N33" i="34"/>
  <c r="O33" i="34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0" i="34"/>
  <c r="O30" i="34" s="1"/>
  <c r="N29" i="34"/>
  <c r="O29" i="34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N22" i="34"/>
  <c r="O22" i="34"/>
  <c r="E22" i="34"/>
  <c r="D22" i="34"/>
  <c r="N21" i="34"/>
  <c r="O21" i="34" s="1"/>
  <c r="N20" i="34"/>
  <c r="O20" i="34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7" i="34"/>
  <c r="O17" i="34" s="1"/>
  <c r="N16" i="34"/>
  <c r="O16" i="34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E13" i="34"/>
  <c r="E38" i="34" s="1"/>
  <c r="D13" i="34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K5" i="34"/>
  <c r="J5" i="34"/>
  <c r="I5" i="34"/>
  <c r="N5" i="34" s="1"/>
  <c r="O5" i="34" s="1"/>
  <c r="H5" i="34"/>
  <c r="G5" i="34"/>
  <c r="F5" i="34"/>
  <c r="E5" i="34"/>
  <c r="D5" i="34"/>
  <c r="E34" i="33"/>
  <c r="F34" i="33"/>
  <c r="G34" i="33"/>
  <c r="H34" i="33"/>
  <c r="N34" i="33" s="1"/>
  <c r="O34" i="33" s="1"/>
  <c r="I34" i="33"/>
  <c r="J34" i="33"/>
  <c r="K34" i="33"/>
  <c r="L34" i="33"/>
  <c r="M34" i="33"/>
  <c r="D34" i="33"/>
  <c r="E30" i="33"/>
  <c r="F30" i="33"/>
  <c r="G30" i="33"/>
  <c r="H30" i="33"/>
  <c r="I30" i="33"/>
  <c r="J30" i="33"/>
  <c r="K30" i="33"/>
  <c r="L30" i="33"/>
  <c r="M30" i="33"/>
  <c r="E27" i="33"/>
  <c r="F27" i="33"/>
  <c r="G27" i="33"/>
  <c r="H27" i="33"/>
  <c r="I27" i="33"/>
  <c r="J27" i="33"/>
  <c r="K27" i="33"/>
  <c r="L27" i="33"/>
  <c r="M27" i="33"/>
  <c r="N27" i="33" s="1"/>
  <c r="O27" i="33" s="1"/>
  <c r="E24" i="33"/>
  <c r="N24" i="33" s="1"/>
  <c r="O24" i="33" s="1"/>
  <c r="F24" i="33"/>
  <c r="G24" i="33"/>
  <c r="H24" i="33"/>
  <c r="I24" i="33"/>
  <c r="J24" i="33"/>
  <c r="K24" i="33"/>
  <c r="L24" i="33"/>
  <c r="M24" i="33"/>
  <c r="E21" i="33"/>
  <c r="F21" i="33"/>
  <c r="G21" i="33"/>
  <c r="G36" i="33" s="1"/>
  <c r="H21" i="33"/>
  <c r="I21" i="33"/>
  <c r="J21" i="33"/>
  <c r="K21" i="33"/>
  <c r="L21" i="33"/>
  <c r="M21" i="33"/>
  <c r="E17" i="33"/>
  <c r="F17" i="33"/>
  <c r="G17" i="33"/>
  <c r="H17" i="33"/>
  <c r="I17" i="33"/>
  <c r="J17" i="33"/>
  <c r="N17" i="33" s="1"/>
  <c r="O17" i="33" s="1"/>
  <c r="K17" i="33"/>
  <c r="L17" i="33"/>
  <c r="L36" i="33" s="1"/>
  <c r="M17" i="33"/>
  <c r="E12" i="33"/>
  <c r="F12" i="33"/>
  <c r="G12" i="33"/>
  <c r="H12" i="33"/>
  <c r="I12" i="33"/>
  <c r="J12" i="33"/>
  <c r="K12" i="33"/>
  <c r="L12" i="33"/>
  <c r="N12" i="33" s="1"/>
  <c r="O12" i="33" s="1"/>
  <c r="M12" i="33"/>
  <c r="E5" i="33"/>
  <c r="E36" i="33" s="1"/>
  <c r="F5" i="33"/>
  <c r="G5" i="33"/>
  <c r="H5" i="33"/>
  <c r="I5" i="33"/>
  <c r="J5" i="33"/>
  <c r="K5" i="33"/>
  <c r="K36" i="33" s="1"/>
  <c r="L5" i="33"/>
  <c r="M5" i="33"/>
  <c r="D30" i="33"/>
  <c r="D27" i="33"/>
  <c r="D21" i="33"/>
  <c r="D17" i="33"/>
  <c r="D12" i="33"/>
  <c r="D5" i="33"/>
  <c r="N35" i="33"/>
  <c r="O35" i="33"/>
  <c r="N28" i="33"/>
  <c r="O28" i="33"/>
  <c r="N29" i="33"/>
  <c r="O29" i="33" s="1"/>
  <c r="N31" i="33"/>
  <c r="O31" i="33"/>
  <c r="N32" i="33"/>
  <c r="O32" i="33" s="1"/>
  <c r="N33" i="33"/>
  <c r="O33" i="33" s="1"/>
  <c r="D24" i="33"/>
  <c r="N25" i="33"/>
  <c r="O25" i="33" s="1"/>
  <c r="N26" i="33"/>
  <c r="O26" i="33" s="1"/>
  <c r="N23" i="33"/>
  <c r="O23" i="33"/>
  <c r="N22" i="33"/>
  <c r="O22" i="33"/>
  <c r="N14" i="33"/>
  <c r="O14" i="33"/>
  <c r="N15" i="33"/>
  <c r="O15" i="33" s="1"/>
  <c r="N16" i="33"/>
  <c r="O16" i="33" s="1"/>
  <c r="N7" i="33"/>
  <c r="O7" i="33" s="1"/>
  <c r="N8" i="33"/>
  <c r="O8" i="33"/>
  <c r="N9" i="33"/>
  <c r="O9" i="33" s="1"/>
  <c r="N10" i="33"/>
  <c r="O10" i="33" s="1"/>
  <c r="N11" i="33"/>
  <c r="O11" i="33" s="1"/>
  <c r="N6" i="33"/>
  <c r="O6" i="33" s="1"/>
  <c r="N19" i="33"/>
  <c r="O19" i="33" s="1"/>
  <c r="N20" i="33"/>
  <c r="O20" i="33"/>
  <c r="N18" i="33"/>
  <c r="O18" i="33"/>
  <c r="N13" i="33"/>
  <c r="O13" i="33"/>
  <c r="I36" i="36"/>
  <c r="I36" i="38"/>
  <c r="N30" i="38"/>
  <c r="O30" i="38" s="1"/>
  <c r="J36" i="39"/>
  <c r="K36" i="39"/>
  <c r="N18" i="34"/>
  <c r="O18" i="34"/>
  <c r="K38" i="35"/>
  <c r="E36" i="36"/>
  <c r="H36" i="40"/>
  <c r="N27" i="40"/>
  <c r="O27" i="40"/>
  <c r="N18" i="40"/>
  <c r="O18" i="40" s="1"/>
  <c r="H12" i="41"/>
  <c r="H35" i="41" s="1"/>
  <c r="I12" i="41"/>
  <c r="F12" i="41"/>
  <c r="J12" i="41"/>
  <c r="E12" i="41"/>
  <c r="L12" i="41"/>
  <c r="N14" i="41"/>
  <c r="O14" i="41" s="1"/>
  <c r="G12" i="41"/>
  <c r="D12" i="41"/>
  <c r="K12" i="41"/>
  <c r="M12" i="41"/>
  <c r="M35" i="41"/>
  <c r="O27" i="42"/>
  <c r="E36" i="42"/>
  <c r="K37" i="43"/>
  <c r="N31" i="43"/>
  <c r="O31" i="43" s="1"/>
  <c r="N25" i="44"/>
  <c r="O25" i="44" s="1"/>
  <c r="H37" i="44"/>
  <c r="J37" i="44"/>
  <c r="M37" i="44"/>
  <c r="N22" i="45"/>
  <c r="O22" i="45" s="1"/>
  <c r="G37" i="45"/>
  <c r="H37" i="45"/>
  <c r="J37" i="45"/>
  <c r="H36" i="46"/>
  <c r="O34" i="47"/>
  <c r="P34" i="47" s="1"/>
  <c r="O5" i="47"/>
  <c r="P5" i="47" s="1"/>
  <c r="O35" i="48" l="1"/>
  <c r="P35" i="48" s="1"/>
  <c r="N21" i="33"/>
  <c r="O21" i="33" s="1"/>
  <c r="F36" i="33"/>
  <c r="D36" i="39"/>
  <c r="N36" i="39" s="1"/>
  <c r="O36" i="39" s="1"/>
  <c r="N22" i="39"/>
  <c r="O22" i="39" s="1"/>
  <c r="K36" i="46"/>
  <c r="N5" i="46"/>
  <c r="O5" i="46" s="1"/>
  <c r="L36" i="36"/>
  <c r="N18" i="36"/>
  <c r="O18" i="36" s="1"/>
  <c r="N5" i="40"/>
  <c r="O5" i="40" s="1"/>
  <c r="D36" i="40"/>
  <c r="E37" i="44"/>
  <c r="N37" i="44" s="1"/>
  <c r="O37" i="44" s="1"/>
  <c r="L36" i="46"/>
  <c r="G36" i="42"/>
  <c r="M36" i="33"/>
  <c r="N13" i="34"/>
  <c r="O13" i="34" s="1"/>
  <c r="D38" i="34"/>
  <c r="L38" i="34"/>
  <c r="N31" i="34"/>
  <c r="O31" i="34" s="1"/>
  <c r="D38" i="35"/>
  <c r="N34" i="36"/>
  <c r="O34" i="36" s="1"/>
  <c r="N5" i="37"/>
  <c r="O5" i="37" s="1"/>
  <c r="N21" i="38"/>
  <c r="O21" i="38" s="1"/>
  <c r="N24" i="38"/>
  <c r="O24" i="38" s="1"/>
  <c r="N34" i="39"/>
  <c r="O34" i="39" s="1"/>
  <c r="N22" i="40"/>
  <c r="O22" i="40" s="1"/>
  <c r="N31" i="45"/>
  <c r="O31" i="45" s="1"/>
  <c r="E36" i="47"/>
  <c r="E36" i="38"/>
  <c r="N5" i="38"/>
  <c r="O5" i="38" s="1"/>
  <c r="J36" i="33"/>
  <c r="M38" i="34"/>
  <c r="F36" i="36"/>
  <c r="I36" i="37"/>
  <c r="N18" i="37"/>
  <c r="O18" i="37" s="1"/>
  <c r="N5" i="39"/>
  <c r="O5" i="39" s="1"/>
  <c r="L36" i="39"/>
  <c r="G35" i="41"/>
  <c r="N34" i="42"/>
  <c r="O34" i="42" s="1"/>
  <c r="N5" i="43"/>
  <c r="O5" i="43" s="1"/>
  <c r="N22" i="44"/>
  <c r="O22" i="44" s="1"/>
  <c r="E37" i="45"/>
  <c r="N28" i="45"/>
  <c r="O28" i="45" s="1"/>
  <c r="F36" i="47"/>
  <c r="O25" i="47"/>
  <c r="P25" i="47" s="1"/>
  <c r="K38" i="34"/>
  <c r="N30" i="40"/>
  <c r="O30" i="40" s="1"/>
  <c r="I38" i="35"/>
  <c r="N30" i="46"/>
  <c r="O30" i="46" s="1"/>
  <c r="N5" i="35"/>
  <c r="O5" i="35" s="1"/>
  <c r="F38" i="34"/>
  <c r="H38" i="34"/>
  <c r="N35" i="34"/>
  <c r="O35" i="34" s="1"/>
  <c r="N27" i="38"/>
  <c r="O27" i="38" s="1"/>
  <c r="M36" i="39"/>
  <c r="N30" i="39"/>
  <c r="O30" i="39" s="1"/>
  <c r="L37" i="43"/>
  <c r="N30" i="33"/>
  <c r="O30" i="33" s="1"/>
  <c r="H36" i="38"/>
  <c r="I36" i="40"/>
  <c r="I37" i="43"/>
  <c r="N28" i="43"/>
  <c r="O28" i="43" s="1"/>
  <c r="O13" i="47"/>
  <c r="P13" i="47" s="1"/>
  <c r="N5" i="44"/>
  <c r="O5" i="44" s="1"/>
  <c r="D36" i="33"/>
  <c r="N5" i="33"/>
  <c r="O5" i="33" s="1"/>
  <c r="J36" i="40"/>
  <c r="M37" i="45"/>
  <c r="I36" i="47"/>
  <c r="I36" i="33"/>
  <c r="G38" i="34"/>
  <c r="N30" i="42"/>
  <c r="O30" i="42" s="1"/>
  <c r="D36" i="42"/>
  <c r="E35" i="41"/>
  <c r="E38" i="35"/>
  <c r="N25" i="37"/>
  <c r="O25" i="37" s="1"/>
  <c r="N12" i="38"/>
  <c r="O12" i="38" s="1"/>
  <c r="D36" i="38"/>
  <c r="N34" i="38"/>
  <c r="O34" i="38" s="1"/>
  <c r="N27" i="39"/>
  <c r="O27" i="39" s="1"/>
  <c r="K36" i="40"/>
  <c r="F36" i="42"/>
  <c r="N25" i="42"/>
  <c r="O25" i="42" s="1"/>
  <c r="K37" i="44"/>
  <c r="K37" i="45"/>
  <c r="E36" i="46"/>
  <c r="N18" i="46"/>
  <c r="O18" i="46" s="1"/>
  <c r="J36" i="47"/>
  <c r="G37" i="44"/>
  <c r="I37" i="44"/>
  <c r="N12" i="41"/>
  <c r="O12" i="41" s="1"/>
  <c r="D36" i="36"/>
  <c r="H36" i="33"/>
  <c r="F38" i="35"/>
  <c r="N22" i="35"/>
  <c r="O22" i="35" s="1"/>
  <c r="N28" i="35"/>
  <c r="O28" i="35" s="1"/>
  <c r="N5" i="36"/>
  <c r="O5" i="36" s="1"/>
  <c r="N22" i="36"/>
  <c r="O22" i="36" s="1"/>
  <c r="J36" i="37"/>
  <c r="N13" i="40"/>
  <c r="O13" i="40" s="1"/>
  <c r="I35" i="41"/>
  <c r="N18" i="43"/>
  <c r="O18" i="43" s="1"/>
  <c r="E37" i="43"/>
  <c r="N13" i="44"/>
  <c r="O13" i="44" s="1"/>
  <c r="L37" i="44"/>
  <c r="N13" i="45"/>
  <c r="O13" i="45" s="1"/>
  <c r="L37" i="45"/>
  <c r="N37" i="45" s="1"/>
  <c r="O37" i="45" s="1"/>
  <c r="F36" i="46"/>
  <c r="N36" i="46" s="1"/>
  <c r="O36" i="46" s="1"/>
  <c r="K36" i="47"/>
  <c r="N18" i="42"/>
  <c r="O18" i="42" s="1"/>
  <c r="K36" i="42"/>
  <c r="N18" i="39"/>
  <c r="O18" i="39" s="1"/>
  <c r="I38" i="34"/>
  <c r="N25" i="39"/>
  <c r="O25" i="39" s="1"/>
  <c r="N34" i="40"/>
  <c r="O34" i="40" s="1"/>
  <c r="J35" i="41"/>
  <c r="N37" i="43"/>
  <c r="O37" i="43" s="1"/>
  <c r="M36" i="47"/>
  <c r="O36" i="47" s="1"/>
  <c r="P36" i="47" s="1"/>
  <c r="O30" i="47"/>
  <c r="P30" i="47" s="1"/>
  <c r="N22" i="46"/>
  <c r="O22" i="46" s="1"/>
  <c r="N21" i="41"/>
  <c r="O21" i="41" s="1"/>
  <c r="D36" i="37"/>
  <c r="N18" i="45"/>
  <c r="O18" i="45" s="1"/>
  <c r="N22" i="43"/>
  <c r="O22" i="43" s="1"/>
  <c r="N38" i="35" l="1"/>
  <c r="O38" i="35" s="1"/>
  <c r="N36" i="38"/>
  <c r="O36" i="38" s="1"/>
  <c r="N36" i="40"/>
  <c r="O36" i="40" s="1"/>
  <c r="N36" i="33"/>
  <c r="O36" i="33" s="1"/>
  <c r="N38" i="34"/>
  <c r="O38" i="34" s="1"/>
  <c r="N36" i="36"/>
  <c r="O36" i="36" s="1"/>
  <c r="N36" i="37"/>
  <c r="O36" i="37" s="1"/>
  <c r="N35" i="41"/>
  <c r="O35" i="41" s="1"/>
  <c r="N36" i="42"/>
  <c r="O36" i="42" s="1"/>
</calcChain>
</file>

<file path=xl/sharedStrings.xml><?xml version="1.0" encoding="utf-8"?>
<sst xmlns="http://schemas.openxmlformats.org/spreadsheetml/2006/main" count="839" uniqueCount="97">
  <si>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</si>
  <si>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</si>
  <si>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</si>
  <si>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</si>
  <si>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</si>
  <si>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</si>
  <si>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</si>
  <si>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</si>
  <si>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</si>
  <si>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</si>
  <si>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</si>
  <si>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</si>
  <si>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</si>
  <si>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</si>
  <si>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</si>
  <si>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</si>
  <si>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</si>
  <si>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</si>
  <si>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</si>
  <si>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</si>
  <si>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</si>
  <si>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</si>
  <si>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</si>
  <si>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</si>
  <si>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</si>
  <si>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</si>
  <si>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</si>
  <si>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</si>
  <si>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</si>
  <si>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</si>
  <si>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</si>
  <si>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Gas Utility Services</t>
  </si>
  <si>
    <t>Garbage / Solid Waste Control Services</t>
  </si>
  <si>
    <t>Water-Sewer Combination Services</t>
  </si>
  <si>
    <t>Transportation</t>
  </si>
  <si>
    <t>Road and Street Facilities</t>
  </si>
  <si>
    <t>Airports</t>
  </si>
  <si>
    <t>Economic Environment</t>
  </si>
  <si>
    <t>Housing and Urban Development</t>
  </si>
  <si>
    <t>Other Economic Environment</t>
  </si>
  <si>
    <t>Human Services</t>
  </si>
  <si>
    <t>Health Services</t>
  </si>
  <si>
    <t>Public Assistance Services</t>
  </si>
  <si>
    <t>Culture / Recreation</t>
  </si>
  <si>
    <t>Parks and Recreation</t>
  </si>
  <si>
    <t>Cultural Services</t>
  </si>
  <si>
    <t>Special Events</t>
  </si>
  <si>
    <t>Inter-Fund Group Transfers Out</t>
  </si>
  <si>
    <t>Other Uses and Non-Operating</t>
  </si>
  <si>
    <t>2009 Municipal Population:</t>
  </si>
  <si>
    <t>Lake City Expenditures Reported by Account Code and Fund Type</t>
  </si>
  <si>
    <t>Local Fiscal Year Ended September 30, 2010</t>
  </si>
  <si>
    <t>Debt Service Payments</t>
  </si>
  <si>
    <t>Payment to Refunded Bond Escrow Agent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</si>
  <si>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</si>
  <si>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</si>
  <si>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</si>
  <si>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</si>
  <si>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</si>
  <si>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</si>
  <si>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</si>
  <si>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</si>
  <si>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</si>
  <si>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</si>
  <si>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</si>
  <si>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</si>
  <si>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</si>
  <si>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</si>
  <si>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</si>
  <si>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Health</t>
  </si>
  <si>
    <t>Public Assistance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</si>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</sst>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4522591</v>
      </c>
      <c r="E5" s="26">
        <f>SUM(E6:E12)</f>
        <v>0</v>
      </c>
      <c r="F5" s="26">
        <f>SUM(F6:F12)</f>
        <v>844439</v>
      </c>
      <c r="G5" s="26">
        <f>SUM(G6:G12)</f>
        <v>1934569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3948277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11249876</v>
      </c>
      <c r="P5" s="32">
        <f>(O5/P$37)</f>
        <v>903.24175030108393</v>
      </c>
      <c r="Q5" s="6"/>
    </row>
    <row r="6" spans="1:134">
      <c r="A6" s="12"/>
      <c r="B6" s="44">
        <v>511</v>
      </c>
      <c r="C6" s="20" t="s">
        <v>19</v>
      </c>
      <c r="D6" s="46">
        <v>237924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237924</v>
      </c>
      <c r="P6" s="47">
        <f>(O6/P$37)</f>
        <v>19.102689682858291</v>
      </c>
      <c r="Q6" s="9"/>
    </row>
    <row r="7" spans="1:134">
      <c r="A7" s="12"/>
      <c r="B7" s="44">
        <v>512</v>
      </c>
      <c r="C7" s="20" t="s">
        <v>20</v>
      </c>
      <c r="D7" s="46">
        <v>753430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753430</v>
      </c>
      <c r="P7" s="47">
        <f>(O7/P$37)</f>
        <v>60.492171818546765</v>
      </c>
      <c r="Q7" s="9"/>
    </row>
    <row r="8" spans="1:134">
      <c r="A8" s="12"/>
      <c r="B8" s="44">
        <v>513</v>
      </c>
      <c r="C8" s="20" t="s">
        <v>21</v>
      </c>
      <c r="D8" s="46">
        <v>1902093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1902093</v>
      </c>
      <c r="P8" s="47">
        <f>(O8/P$37)</f>
        <v>152.71722199919711</v>
      </c>
      <c r="Q8" s="9"/>
    </row>
    <row r="9" spans="1:134">
      <c r="A9" s="12"/>
      <c r="B9" s="44">
        <v>514</v>
      </c>
      <c r="C9" s="20" t="s">
        <v>22</v>
      </c>
      <c r="D9" s="46">
        <v>207641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207641</v>
      </c>
      <c r="P9" s="47">
        <f>(O9/P$37)</f>
        <v>16.671296668004818</v>
      </c>
      <c r="Q9" s="9"/>
    </row>
    <row r="10" spans="1:134">
      <c r="A10" s="12"/>
      <c r="B10" s="44">
        <v>517</v>
      </c>
      <c r="C10" s="20" t="s">
        <v>52</v>
      </c>
      <c r="D10" s="46">
        <v>0</v>
      </c>
      <c r="E10" s="46">
        <v>0</v>
      </c>
      <c r="F10" s="46">
        <v>844439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844439</v>
      </c>
      <c r="P10" s="47">
        <f>(O10/P$37)</f>
        <v>67.799197109594544</v>
      </c>
      <c r="Q10" s="9"/>
    </row>
    <row r="11" spans="1:134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3948277</v>
      </c>
      <c r="L11" s="46">
        <v>0</v>
      </c>
      <c r="M11" s="46">
        <v>0</v>
      </c>
      <c r="N11" s="46">
        <v>0</v>
      </c>
      <c r="O11" s="46">
        <f t="shared" si="0"/>
        <v>3948277</v>
      </c>
      <c r="P11" s="47">
        <f>(O11/P$37)</f>
        <v>317.00337213970295</v>
      </c>
      <c r="Q11" s="9"/>
    </row>
    <row r="12" spans="1:134">
      <c r="A12" s="12"/>
      <c r="B12" s="44">
        <v>519</v>
      </c>
      <c r="C12" s="20" t="s">
        <v>24</v>
      </c>
      <c r="D12" s="46">
        <v>1421503</v>
      </c>
      <c r="E12" s="46">
        <v>0</v>
      </c>
      <c r="F12" s="46">
        <v>0</v>
      </c>
      <c r="G12" s="46">
        <v>1934569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3356072</v>
      </c>
      <c r="P12" s="47">
        <f>(O12/P$37)</f>
        <v>269.45580088317945</v>
      </c>
      <c r="Q12" s="9"/>
    </row>
    <row r="13" spans="1:134" ht="15.75">
      <c r="A13" s="28" t="s">
        <v>25</v>
      </c>
      <c r="B13" s="29"/>
      <c r="C13" s="30"/>
      <c r="D13" s="31">
        <f>SUM(D14:D17)</f>
        <v>5545797</v>
      </c>
      <c r="E13" s="31">
        <f>SUM(E14:E17)</f>
        <v>2617674</v>
      </c>
      <c r="F13" s="31">
        <f>SUM(F14:F17)</f>
        <v>0</v>
      </c>
      <c r="G13" s="31">
        <f>SUM(G14:G17)</f>
        <v>0</v>
      </c>
      <c r="H13" s="31">
        <f>SUM(H14:H17)</f>
        <v>0</v>
      </c>
      <c r="I13" s="31">
        <f>SUM(I14:I17)</f>
        <v>0</v>
      </c>
      <c r="J13" s="31">
        <f>SUM(J14:J17)</f>
        <v>0</v>
      </c>
      <c r="K13" s="31">
        <f>SUM(K14:K17)</f>
        <v>0</v>
      </c>
      <c r="L13" s="31">
        <f>SUM(L14:L17)</f>
        <v>0</v>
      </c>
      <c r="M13" s="31">
        <f>SUM(M14:M17)</f>
        <v>0</v>
      </c>
      <c r="N13" s="31">
        <f>SUM(N14:N17)</f>
        <v>0</v>
      </c>
      <c r="O13" s="42">
        <f>SUM(D13:N13)</f>
        <v>8163471</v>
      </c>
      <c r="P13" s="43">
        <f>(O13/P$37)</f>
        <v>655.4372541148133</v>
      </c>
      <c r="Q13" s="10"/>
    </row>
    <row r="14" spans="1:134">
      <c r="A14" s="12"/>
      <c r="B14" s="44">
        <v>521</v>
      </c>
      <c r="C14" s="20" t="s">
        <v>26</v>
      </c>
      <c r="D14" s="46">
        <v>5231870</v>
      </c>
      <c r="E14" s="46">
        <v>53864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5285734</v>
      </c>
      <c r="P14" s="47">
        <f>(O14/P$37)</f>
        <v>424.3865114411883</v>
      </c>
      <c r="Q14" s="9"/>
    </row>
    <row r="15" spans="1:134">
      <c r="A15" s="12"/>
      <c r="B15" s="44">
        <v>522</v>
      </c>
      <c r="C15" s="20" t="s">
        <v>27</v>
      </c>
      <c r="D15" s="46">
        <v>0</v>
      </c>
      <c r="E15" s="46">
        <v>2563810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2563810</v>
      </c>
      <c r="P15" s="47">
        <f>(O15/P$37)</f>
        <v>205.84584504215175</v>
      </c>
      <c r="Q15" s="9"/>
    </row>
    <row r="16" spans="1:134">
      <c r="A16" s="12"/>
      <c r="B16" s="44">
        <v>524</v>
      </c>
      <c r="C16" s="20" t="s">
        <v>28</v>
      </c>
      <c r="D16" s="46">
        <v>285409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285409</v>
      </c>
      <c r="P16" s="47">
        <f>(O16/P$37)</f>
        <v>22.915214773183461</v>
      </c>
      <c r="Q16" s="9"/>
    </row>
    <row r="17" spans="1:17">
      <c r="A17" s="12"/>
      <c r="B17" s="44">
        <v>529</v>
      </c>
      <c r="C17" s="20" t="s">
        <v>29</v>
      </c>
      <c r="D17" s="46">
        <v>28518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28518</v>
      </c>
      <c r="P17" s="47">
        <f>(O17/P$37)</f>
        <v>2.2896828582898436</v>
      </c>
      <c r="Q17" s="9"/>
    </row>
    <row r="18" spans="1:17" ht="15.75">
      <c r="A18" s="28" t="s">
        <v>30</v>
      </c>
      <c r="B18" s="29"/>
      <c r="C18" s="30"/>
      <c r="D18" s="31">
        <f>SUM(D19:D21)</f>
        <v>516341</v>
      </c>
      <c r="E18" s="31">
        <f>SUM(E19:E21)</f>
        <v>0</v>
      </c>
      <c r="F18" s="31">
        <f>SUM(F19:F21)</f>
        <v>0</v>
      </c>
      <c r="G18" s="31">
        <f>SUM(G19:G21)</f>
        <v>0</v>
      </c>
      <c r="H18" s="31">
        <f>SUM(H19:H21)</f>
        <v>0</v>
      </c>
      <c r="I18" s="31">
        <f>SUM(I19:I21)</f>
        <v>19118384</v>
      </c>
      <c r="J18" s="31">
        <f>SUM(J19:J21)</f>
        <v>0</v>
      </c>
      <c r="K18" s="31">
        <f>SUM(K19:K21)</f>
        <v>0</v>
      </c>
      <c r="L18" s="31">
        <f>SUM(L19:L21)</f>
        <v>0</v>
      </c>
      <c r="M18" s="31">
        <f>SUM(M19:M21)</f>
        <v>0</v>
      </c>
      <c r="N18" s="31">
        <f>SUM(N19:N21)</f>
        <v>0</v>
      </c>
      <c r="O18" s="42">
        <f>SUM(D18:N18)</f>
        <v>19634725</v>
      </c>
      <c r="P18" s="43">
        <f>(O18/P$37)</f>
        <v>1576.4532316338821</v>
      </c>
      <c r="Q18" s="10"/>
    </row>
    <row r="19" spans="1:17">
      <c r="A19" s="12"/>
      <c r="B19" s="44">
        <v>532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5112075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5112075</v>
      </c>
      <c r="P19" s="47">
        <f>(O19/P$37)</f>
        <v>410.44359694901647</v>
      </c>
      <c r="Q19" s="9"/>
    </row>
    <row r="20" spans="1:17">
      <c r="A20" s="12"/>
      <c r="B20" s="44">
        <v>534</v>
      </c>
      <c r="C20" s="20" t="s">
        <v>32</v>
      </c>
      <c r="D20" s="46">
        <v>516341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2" si="2">SUM(D20:N20)</f>
        <v>516341</v>
      </c>
      <c r="P20" s="47">
        <f>(O20/P$37)</f>
        <v>41.456523484544363</v>
      </c>
      <c r="Q20" s="9"/>
    </row>
    <row r="21" spans="1:17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14006309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14006309</v>
      </c>
      <c r="P21" s="47">
        <f>(O21/P$37)</f>
        <v>1124.5531112003212</v>
      </c>
      <c r="Q21" s="9"/>
    </row>
    <row r="22" spans="1:17" ht="15.75">
      <c r="A22" s="28" t="s">
        <v>34</v>
      </c>
      <c r="B22" s="29"/>
      <c r="C22" s="30"/>
      <c r="D22" s="31">
        <f>SUM(D23:D24)</f>
        <v>3337246</v>
      </c>
      <c r="E22" s="31">
        <f>SUM(E23:E24)</f>
        <v>1791681</v>
      </c>
      <c r="F22" s="31">
        <f>SUM(F23:F24)</f>
        <v>0</v>
      </c>
      <c r="G22" s="31">
        <f>SUM(G23:G24)</f>
        <v>326169</v>
      </c>
      <c r="H22" s="31">
        <f>SUM(H23:H24)</f>
        <v>0</v>
      </c>
      <c r="I22" s="31">
        <f>SUM(I23:I24)</f>
        <v>0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31">
        <f t="shared" si="2"/>
        <v>5455096</v>
      </c>
      <c r="P22" s="43">
        <f>(O22/P$37)</f>
        <v>437.98442392613407</v>
      </c>
      <c r="Q22" s="10"/>
    </row>
    <row r="23" spans="1:17">
      <c r="A23" s="12"/>
      <c r="B23" s="44">
        <v>541</v>
      </c>
      <c r="C23" s="20" t="s">
        <v>35</v>
      </c>
      <c r="D23" s="46">
        <v>3337246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3337246</v>
      </c>
      <c r="P23" s="47">
        <f>(O23/P$37)</f>
        <v>267.9442794058611</v>
      </c>
      <c r="Q23" s="9"/>
    </row>
    <row r="24" spans="1:17">
      <c r="A24" s="12"/>
      <c r="B24" s="44">
        <v>542</v>
      </c>
      <c r="C24" s="20" t="s">
        <v>36</v>
      </c>
      <c r="D24" s="46">
        <v>0</v>
      </c>
      <c r="E24" s="46">
        <v>1791681</v>
      </c>
      <c r="F24" s="46">
        <v>0</v>
      </c>
      <c r="G24" s="46">
        <v>326169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2117850</v>
      </c>
      <c r="P24" s="47">
        <f>(O24/P$37)</f>
        <v>170.04014452027297</v>
      </c>
      <c r="Q24" s="9"/>
    </row>
    <row r="25" spans="1:17" ht="15.75">
      <c r="A25" s="28" t="s">
        <v>37</v>
      </c>
      <c r="B25" s="29"/>
      <c r="C25" s="30"/>
      <c r="D25" s="31">
        <f>SUM(D26:D26)</f>
        <v>0</v>
      </c>
      <c r="E25" s="31">
        <f>SUM(E26:E26)</f>
        <v>395780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2"/>
        <v>395780</v>
      </c>
      <c r="P25" s="43">
        <f>(O25/P$37)</f>
        <v>31.776796467282217</v>
      </c>
      <c r="Q25" s="10"/>
    </row>
    <row r="26" spans="1:17">
      <c r="A26" s="13"/>
      <c r="B26" s="45">
        <v>559</v>
      </c>
      <c r="C26" s="21" t="s">
        <v>39</v>
      </c>
      <c r="D26" s="46">
        <v>0</v>
      </c>
      <c r="E26" s="46">
        <v>395780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395780</v>
      </c>
      <c r="P26" s="47">
        <f>(O26/P$37)</f>
        <v>31.776796467282217</v>
      </c>
      <c r="Q26" s="9"/>
    </row>
    <row r="27" spans="1:17" ht="15.75">
      <c r="A27" s="28" t="s">
        <v>40</v>
      </c>
      <c r="B27" s="29"/>
      <c r="C27" s="30"/>
      <c r="D27" s="31">
        <f>SUM(D28:D29)</f>
        <v>461458</v>
      </c>
      <c r="E27" s="31">
        <f>SUM(E28:E29)</f>
        <v>0</v>
      </c>
      <c r="F27" s="31">
        <f>SUM(F28:F29)</f>
        <v>0</v>
      </c>
      <c r="G27" s="31">
        <f>SUM(G28:G29)</f>
        <v>0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 t="shared" si="2"/>
        <v>461458</v>
      </c>
      <c r="P27" s="43">
        <f>(O27/P$37)</f>
        <v>37.050020072260139</v>
      </c>
      <c r="Q27" s="10"/>
    </row>
    <row r="28" spans="1:17">
      <c r="A28" s="12"/>
      <c r="B28" s="44">
        <v>562</v>
      </c>
      <c r="C28" s="20" t="s">
        <v>41</v>
      </c>
      <c r="D28" s="46">
        <v>136458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136458</v>
      </c>
      <c r="P28" s="47">
        <f>(O28/P$37)</f>
        <v>10.956081894821358</v>
      </c>
      <c r="Q28" s="9"/>
    </row>
    <row r="29" spans="1:17">
      <c r="A29" s="12"/>
      <c r="B29" s="44">
        <v>564</v>
      </c>
      <c r="C29" s="20" t="s">
        <v>42</v>
      </c>
      <c r="D29" s="46">
        <v>325000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325000</v>
      </c>
      <c r="P29" s="47">
        <f>(O29/P$37)</f>
        <v>26.09393817743878</v>
      </c>
      <c r="Q29" s="9"/>
    </row>
    <row r="30" spans="1:17" ht="15.75">
      <c r="A30" s="28" t="s">
        <v>43</v>
      </c>
      <c r="B30" s="29"/>
      <c r="C30" s="30"/>
      <c r="D30" s="31">
        <f>SUM(D31:D32)</f>
        <v>60000</v>
      </c>
      <c r="E30" s="31">
        <f>SUM(E31:E32)</f>
        <v>0</v>
      </c>
      <c r="F30" s="31">
        <f>SUM(F31:F32)</f>
        <v>0</v>
      </c>
      <c r="G30" s="31">
        <f>SUM(G31:G32)</f>
        <v>0</v>
      </c>
      <c r="H30" s="31">
        <f>SUM(H31:H32)</f>
        <v>0</v>
      </c>
      <c r="I30" s="31">
        <f>SUM(I31:I32)</f>
        <v>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>SUM(D30:N30)</f>
        <v>60000</v>
      </c>
      <c r="P30" s="43">
        <f>(O30/P$37)</f>
        <v>4.8173424327579282</v>
      </c>
      <c r="Q30" s="9"/>
    </row>
    <row r="31" spans="1:17">
      <c r="A31" s="12"/>
      <c r="B31" s="44">
        <v>573</v>
      </c>
      <c r="C31" s="20" t="s">
        <v>45</v>
      </c>
      <c r="D31" s="46">
        <v>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5000</v>
      </c>
      <c r="P31" s="47">
        <f>(O31/P$37)</f>
        <v>0.40144520272982737</v>
      </c>
      <c r="Q31" s="9"/>
    </row>
    <row r="32" spans="1:17">
      <c r="A32" s="12"/>
      <c r="B32" s="44">
        <v>574</v>
      </c>
      <c r="C32" s="20" t="s">
        <v>46</v>
      </c>
      <c r="D32" s="46">
        <v>55000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55000</v>
      </c>
      <c r="P32" s="47">
        <f>(O32/P$37)</f>
        <v>4.4158972300281008</v>
      </c>
      <c r="Q32" s="9"/>
    </row>
    <row r="33" spans="1:120" ht="15.75">
      <c r="A33" s="28" t="s">
        <v>48</v>
      </c>
      <c r="B33" s="29"/>
      <c r="C33" s="30"/>
      <c r="D33" s="31">
        <f>SUM(D34:D34)</f>
        <v>1253892</v>
      </c>
      <c r="E33" s="31">
        <f>SUM(E34:E34)</f>
        <v>193055</v>
      </c>
      <c r="F33" s="31">
        <f>SUM(F34:F34)</f>
        <v>0</v>
      </c>
      <c r="G33" s="31">
        <f>SUM(G34:G34)</f>
        <v>0</v>
      </c>
      <c r="H33" s="31">
        <f>SUM(H34:H34)</f>
        <v>0</v>
      </c>
      <c r="I33" s="31">
        <f>SUM(I34:I34)</f>
        <v>910000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0</v>
      </c>
      <c r="O33" s="31">
        <f>SUM(D33:N33)</f>
        <v>2356947</v>
      </c>
      <c r="P33" s="43">
        <f>(O33/P$37)</f>
        <v>189.23701324769169</v>
      </c>
      <c r="Q33" s="9"/>
    </row>
    <row r="34" spans="1:120" ht="15.75" thickBot="1">
      <c r="A34" s="12"/>
      <c r="B34" s="44">
        <v>581</v>
      </c>
      <c r="C34" s="20" t="s">
        <v>93</v>
      </c>
      <c r="D34" s="46">
        <v>1253892</v>
      </c>
      <c r="E34" s="46">
        <v>193055</v>
      </c>
      <c r="F34" s="46">
        <v>0</v>
      </c>
      <c r="G34" s="46">
        <v>0</v>
      </c>
      <c r="H34" s="46">
        <v>0</v>
      </c>
      <c r="I34" s="46">
        <v>910000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2356947</v>
      </c>
      <c r="P34" s="47">
        <f>(O34/P$37)</f>
        <v>189.23701324769169</v>
      </c>
      <c r="Q34" s="9"/>
    </row>
    <row r="35" spans="1:120" ht="16.5" thickBot="1">
      <c r="A35" s="14" t="s">
        <v>10</v>
      </c>
      <c r="B35" s="23"/>
      <c r="C35" s="22"/>
      <c r="D35" s="15">
        <f>SUM(D5,D13,D18,D22,D25,D27,D30,D33)</f>
        <v>15697325</v>
      </c>
      <c r="E35" s="15">
        <f t="shared" ref="E35:N35" si="3">SUM(E5,E13,E18,E22,E25,E27,E30,E33)</f>
        <v>4998190</v>
      </c>
      <c r="F35" s="15">
        <f t="shared" si="3"/>
        <v>844439</v>
      </c>
      <c r="G35" s="15">
        <f t="shared" si="3"/>
        <v>2260738</v>
      </c>
      <c r="H35" s="15">
        <f t="shared" si="3"/>
        <v>0</v>
      </c>
      <c r="I35" s="15">
        <f t="shared" si="3"/>
        <v>20028384</v>
      </c>
      <c r="J35" s="15">
        <f t="shared" si="3"/>
        <v>0</v>
      </c>
      <c r="K35" s="15">
        <f t="shared" si="3"/>
        <v>3948277</v>
      </c>
      <c r="L35" s="15">
        <f t="shared" si="3"/>
        <v>0</v>
      </c>
      <c r="M35" s="15">
        <f t="shared" si="3"/>
        <v>0</v>
      </c>
      <c r="N35" s="15">
        <f t="shared" si="3"/>
        <v>0</v>
      </c>
      <c r="O35" s="15">
        <f>SUM(D35:N35)</f>
        <v>47777353</v>
      </c>
      <c r="P35" s="37">
        <f>(O35/P$37)</f>
        <v>3835.9978321959052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96</v>
      </c>
      <c r="N37" s="93"/>
      <c r="O37" s="93"/>
      <c r="P37" s="41">
        <v>12455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3852823</v>
      </c>
      <c r="E5" s="26">
        <f t="shared" si="0"/>
        <v>0</v>
      </c>
      <c r="F5" s="26">
        <f t="shared" si="0"/>
        <v>342744</v>
      </c>
      <c r="G5" s="26">
        <f t="shared" si="0"/>
        <v>4611956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2135583</v>
      </c>
      <c r="L5" s="26">
        <f t="shared" si="0"/>
        <v>0</v>
      </c>
      <c r="M5" s="26">
        <f t="shared" si="0"/>
        <v>0</v>
      </c>
      <c r="N5" s="27">
        <f>SUM(D5:M5)</f>
        <v>10943106</v>
      </c>
      <c r="O5" s="32">
        <f t="shared" ref="O5:O36" si="1">(N5/O$38)</f>
        <v>917.19939653004781</v>
      </c>
      <c r="P5" s="6"/>
    </row>
    <row r="6" spans="1:133">
      <c r="A6" s="12"/>
      <c r="B6" s="44">
        <v>511</v>
      </c>
      <c r="C6" s="20" t="s">
        <v>19</v>
      </c>
      <c r="D6" s="46">
        <v>172954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172954</v>
      </c>
      <c r="O6" s="47">
        <f t="shared" si="1"/>
        <v>14.496186405163021</v>
      </c>
      <c r="P6" s="9"/>
    </row>
    <row r="7" spans="1:133">
      <c r="A7" s="12"/>
      <c r="B7" s="44">
        <v>512</v>
      </c>
      <c r="C7" s="20" t="s">
        <v>20</v>
      </c>
      <c r="D7" s="46">
        <v>355888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355888</v>
      </c>
      <c r="O7" s="47">
        <f t="shared" si="1"/>
        <v>29.828849216327214</v>
      </c>
      <c r="P7" s="9"/>
    </row>
    <row r="8" spans="1:133">
      <c r="A8" s="12"/>
      <c r="B8" s="44">
        <v>513</v>
      </c>
      <c r="C8" s="20" t="s">
        <v>21</v>
      </c>
      <c r="D8" s="46">
        <v>3092111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3092111</v>
      </c>
      <c r="O8" s="47">
        <f t="shared" si="1"/>
        <v>259.16612186740423</v>
      </c>
      <c r="P8" s="9"/>
    </row>
    <row r="9" spans="1:133">
      <c r="A9" s="12"/>
      <c r="B9" s="44">
        <v>514</v>
      </c>
      <c r="C9" s="20" t="s">
        <v>22</v>
      </c>
      <c r="D9" s="46">
        <v>142277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142277</v>
      </c>
      <c r="O9" s="47">
        <f t="shared" si="1"/>
        <v>11.92498533232755</v>
      </c>
      <c r="P9" s="9"/>
    </row>
    <row r="10" spans="1:133">
      <c r="A10" s="12"/>
      <c r="B10" s="44">
        <v>517</v>
      </c>
      <c r="C10" s="20" t="s">
        <v>52</v>
      </c>
      <c r="D10" s="46">
        <v>0</v>
      </c>
      <c r="E10" s="46">
        <v>0</v>
      </c>
      <c r="F10" s="46">
        <v>342744</v>
      </c>
      <c r="G10" s="46">
        <v>4611956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4954700</v>
      </c>
      <c r="O10" s="47">
        <f t="shared" si="1"/>
        <v>415.27952392925994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2135583</v>
      </c>
      <c r="L11" s="46">
        <v>0</v>
      </c>
      <c r="M11" s="46">
        <v>0</v>
      </c>
      <c r="N11" s="46">
        <f t="shared" si="2"/>
        <v>2135583</v>
      </c>
      <c r="O11" s="47">
        <f t="shared" si="1"/>
        <v>178.99446819210459</v>
      </c>
      <c r="P11" s="9"/>
    </row>
    <row r="12" spans="1:133">
      <c r="A12" s="12"/>
      <c r="B12" s="44">
        <v>519</v>
      </c>
      <c r="C12" s="20" t="s">
        <v>24</v>
      </c>
      <c r="D12" s="46">
        <v>89593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89593</v>
      </c>
      <c r="O12" s="47">
        <f t="shared" si="1"/>
        <v>7.5092615874612356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5212971</v>
      </c>
      <c r="E13" s="31">
        <f t="shared" si="3"/>
        <v>1859390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7072361</v>
      </c>
      <c r="O13" s="43">
        <f t="shared" si="1"/>
        <v>592.77185483195035</v>
      </c>
      <c r="P13" s="10"/>
    </row>
    <row r="14" spans="1:133">
      <c r="A14" s="12"/>
      <c r="B14" s="44">
        <v>521</v>
      </c>
      <c r="C14" s="20" t="s">
        <v>26</v>
      </c>
      <c r="D14" s="46">
        <v>4651684</v>
      </c>
      <c r="E14" s="46">
        <v>32265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4683949</v>
      </c>
      <c r="O14" s="47">
        <f t="shared" si="1"/>
        <v>392.58645545218337</v>
      </c>
      <c r="P14" s="9"/>
    </row>
    <row r="15" spans="1:133">
      <c r="A15" s="12"/>
      <c r="B15" s="44">
        <v>522</v>
      </c>
      <c r="C15" s="20" t="s">
        <v>27</v>
      </c>
      <c r="D15" s="46">
        <v>0</v>
      </c>
      <c r="E15" s="46">
        <v>1827125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1827125</v>
      </c>
      <c r="O15" s="47">
        <f t="shared" si="1"/>
        <v>153.14097728606151</v>
      </c>
      <c r="P15" s="9"/>
    </row>
    <row r="16" spans="1:133">
      <c r="A16" s="12"/>
      <c r="B16" s="44">
        <v>524</v>
      </c>
      <c r="C16" s="20" t="s">
        <v>28</v>
      </c>
      <c r="D16" s="46">
        <v>493517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493517</v>
      </c>
      <c r="O16" s="47">
        <f t="shared" si="1"/>
        <v>41.364261168384878</v>
      </c>
      <c r="P16" s="9"/>
    </row>
    <row r="17" spans="1:16">
      <c r="A17" s="12"/>
      <c r="B17" s="44">
        <v>529</v>
      </c>
      <c r="C17" s="20" t="s">
        <v>29</v>
      </c>
      <c r="D17" s="46">
        <v>67770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67770</v>
      </c>
      <c r="O17" s="47">
        <f t="shared" si="1"/>
        <v>5.6801609253205934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390155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14542415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14932570</v>
      </c>
      <c r="O18" s="43">
        <f t="shared" si="1"/>
        <v>1251.5774034029</v>
      </c>
      <c r="P18" s="10"/>
    </row>
    <row r="19" spans="1:16">
      <c r="A19" s="12"/>
      <c r="B19" s="44">
        <v>532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3079039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3079039</v>
      </c>
      <c r="O19" s="47">
        <f t="shared" si="1"/>
        <v>258.07048864303079</v>
      </c>
      <c r="P19" s="9"/>
    </row>
    <row r="20" spans="1:16">
      <c r="A20" s="12"/>
      <c r="B20" s="44">
        <v>534</v>
      </c>
      <c r="C20" s="20" t="s">
        <v>32</v>
      </c>
      <c r="D20" s="46">
        <v>390155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390155</v>
      </c>
      <c r="O20" s="47">
        <f t="shared" si="1"/>
        <v>32.70094711256391</v>
      </c>
      <c r="P20" s="9"/>
    </row>
    <row r="21" spans="1:16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11463376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11463376</v>
      </c>
      <c r="O21" s="47">
        <f t="shared" si="1"/>
        <v>960.80596764730535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1902710</v>
      </c>
      <c r="E22" s="31">
        <f t="shared" si="6"/>
        <v>1141195</v>
      </c>
      <c r="F22" s="31">
        <f t="shared" si="6"/>
        <v>0</v>
      </c>
      <c r="G22" s="31">
        <f t="shared" si="6"/>
        <v>334994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3378899</v>
      </c>
      <c r="O22" s="43">
        <f t="shared" si="1"/>
        <v>283.20333584779149</v>
      </c>
      <c r="P22" s="10"/>
    </row>
    <row r="23" spans="1:16">
      <c r="A23" s="12"/>
      <c r="B23" s="44">
        <v>541</v>
      </c>
      <c r="C23" s="20" t="s">
        <v>35</v>
      </c>
      <c r="D23" s="46">
        <v>1902710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1902710</v>
      </c>
      <c r="O23" s="47">
        <f t="shared" si="1"/>
        <v>159.47615455535998</v>
      </c>
      <c r="P23" s="9"/>
    </row>
    <row r="24" spans="1:16">
      <c r="A24" s="12"/>
      <c r="B24" s="44">
        <v>542</v>
      </c>
      <c r="C24" s="20" t="s">
        <v>36</v>
      </c>
      <c r="D24" s="46">
        <v>0</v>
      </c>
      <c r="E24" s="46">
        <v>1141195</v>
      </c>
      <c r="F24" s="46">
        <v>0</v>
      </c>
      <c r="G24" s="46">
        <v>334994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1476189</v>
      </c>
      <c r="O24" s="47">
        <f t="shared" si="1"/>
        <v>123.72718129243148</v>
      </c>
      <c r="P24" s="9"/>
    </row>
    <row r="25" spans="1:16" ht="15.75">
      <c r="A25" s="28" t="s">
        <v>37</v>
      </c>
      <c r="B25" s="29"/>
      <c r="C25" s="30"/>
      <c r="D25" s="31">
        <f t="shared" ref="D25:M25" si="8">SUM(D26:D26)</f>
        <v>0</v>
      </c>
      <c r="E25" s="31">
        <f t="shared" si="8"/>
        <v>185812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185812</v>
      </c>
      <c r="O25" s="43">
        <f t="shared" si="1"/>
        <v>15.573883161512027</v>
      </c>
      <c r="P25" s="10"/>
    </row>
    <row r="26" spans="1:16">
      <c r="A26" s="13"/>
      <c r="B26" s="45">
        <v>559</v>
      </c>
      <c r="C26" s="21" t="s">
        <v>39</v>
      </c>
      <c r="D26" s="46">
        <v>0</v>
      </c>
      <c r="E26" s="46">
        <v>185812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185812</v>
      </c>
      <c r="O26" s="47">
        <f t="shared" si="1"/>
        <v>15.573883161512027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SUM(D28:D29)</f>
        <v>105000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105000</v>
      </c>
      <c r="O27" s="43">
        <f t="shared" si="1"/>
        <v>8.8006034699522253</v>
      </c>
      <c r="P27" s="10"/>
    </row>
    <row r="28" spans="1:16">
      <c r="A28" s="12"/>
      <c r="B28" s="44">
        <v>562</v>
      </c>
      <c r="C28" s="20" t="s">
        <v>41</v>
      </c>
      <c r="D28" s="46">
        <v>65000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65000</v>
      </c>
      <c r="O28" s="47">
        <f t="shared" si="1"/>
        <v>5.4479926242561394</v>
      </c>
      <c r="P28" s="9"/>
    </row>
    <row r="29" spans="1:16">
      <c r="A29" s="12"/>
      <c r="B29" s="44">
        <v>564</v>
      </c>
      <c r="C29" s="20" t="s">
        <v>42</v>
      </c>
      <c r="D29" s="46">
        <v>40000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40000</v>
      </c>
      <c r="O29" s="47">
        <f t="shared" si="1"/>
        <v>3.3526108456960859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739121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739121</v>
      </c>
      <c r="O30" s="43">
        <f t="shared" si="1"/>
        <v>61.949627022043416</v>
      </c>
      <c r="P30" s="9"/>
    </row>
    <row r="31" spans="1:16">
      <c r="A31" s="12"/>
      <c r="B31" s="44">
        <v>572</v>
      </c>
      <c r="C31" s="20" t="s">
        <v>44</v>
      </c>
      <c r="D31" s="46">
        <v>709121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709121</v>
      </c>
      <c r="O31" s="47">
        <f t="shared" si="1"/>
        <v>59.435168887771354</v>
      </c>
      <c r="P31" s="9"/>
    </row>
    <row r="32" spans="1:16">
      <c r="A32" s="12"/>
      <c r="B32" s="44">
        <v>573</v>
      </c>
      <c r="C32" s="20" t="s">
        <v>45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5000</v>
      </c>
      <c r="O32" s="47">
        <f t="shared" si="1"/>
        <v>0.41907635571201074</v>
      </c>
      <c r="P32" s="9"/>
    </row>
    <row r="33" spans="1:119">
      <c r="A33" s="12"/>
      <c r="B33" s="44">
        <v>574</v>
      </c>
      <c r="C33" s="20" t="s">
        <v>46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25000</v>
      </c>
      <c r="O33" s="47">
        <f t="shared" si="1"/>
        <v>2.0953817785600535</v>
      </c>
      <c r="P33" s="9"/>
    </row>
    <row r="34" spans="1:119" ht="15.75">
      <c r="A34" s="28" t="s">
        <v>48</v>
      </c>
      <c r="B34" s="29"/>
      <c r="C34" s="30"/>
      <c r="D34" s="31">
        <f t="shared" ref="D34:M34" si="12">SUM(D35:D35)</f>
        <v>544376</v>
      </c>
      <c r="E34" s="31">
        <f t="shared" si="12"/>
        <v>23237</v>
      </c>
      <c r="F34" s="31">
        <f t="shared" si="12"/>
        <v>5747</v>
      </c>
      <c r="G34" s="31">
        <f t="shared" si="12"/>
        <v>511336</v>
      </c>
      <c r="H34" s="31">
        <f t="shared" si="12"/>
        <v>0</v>
      </c>
      <c r="I34" s="31">
        <f t="shared" si="12"/>
        <v>218460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1303156</v>
      </c>
      <c r="O34" s="43">
        <f t="shared" si="1"/>
        <v>109.22437348084821</v>
      </c>
      <c r="P34" s="9"/>
    </row>
    <row r="35" spans="1:119" ht="15.75" thickBot="1">
      <c r="A35" s="12"/>
      <c r="B35" s="44">
        <v>581</v>
      </c>
      <c r="C35" s="20" t="s">
        <v>47</v>
      </c>
      <c r="D35" s="46">
        <v>544376</v>
      </c>
      <c r="E35" s="46">
        <v>23237</v>
      </c>
      <c r="F35" s="46">
        <v>5747</v>
      </c>
      <c r="G35" s="46">
        <v>511336</v>
      </c>
      <c r="H35" s="46">
        <v>0</v>
      </c>
      <c r="I35" s="46">
        <v>218460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1303156</v>
      </c>
      <c r="O35" s="47">
        <f t="shared" si="1"/>
        <v>109.22437348084821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SUM(D5,D13,D18,D22,D25,D27,D30,D34)</f>
        <v>12747156</v>
      </c>
      <c r="E36" s="15">
        <f t="shared" si="13"/>
        <v>3209634</v>
      </c>
      <c r="F36" s="15">
        <f t="shared" si="13"/>
        <v>348491</v>
      </c>
      <c r="G36" s="15">
        <f t="shared" si="13"/>
        <v>5458286</v>
      </c>
      <c r="H36" s="15">
        <f t="shared" si="13"/>
        <v>0</v>
      </c>
      <c r="I36" s="15">
        <f t="shared" si="13"/>
        <v>14760875</v>
      </c>
      <c r="J36" s="15">
        <f t="shared" si="13"/>
        <v>0</v>
      </c>
      <c r="K36" s="15">
        <f t="shared" si="13"/>
        <v>2135583</v>
      </c>
      <c r="L36" s="15">
        <f t="shared" si="13"/>
        <v>0</v>
      </c>
      <c r="M36" s="15">
        <f t="shared" si="13"/>
        <v>0</v>
      </c>
      <c r="N36" s="15">
        <f>SUM(D36:M36)</f>
        <v>38660025</v>
      </c>
      <c r="O36" s="37">
        <f t="shared" si="1"/>
        <v>3240.3004777470455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61</v>
      </c>
      <c r="M38" s="93"/>
      <c r="N38" s="93"/>
      <c r="O38" s="41">
        <v>11931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3876083</v>
      </c>
      <c r="E5" s="26">
        <f t="shared" si="0"/>
        <v>0</v>
      </c>
      <c r="F5" s="26">
        <f t="shared" si="0"/>
        <v>366458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1931734</v>
      </c>
      <c r="L5" s="26">
        <f t="shared" si="0"/>
        <v>0</v>
      </c>
      <c r="M5" s="26">
        <f t="shared" si="0"/>
        <v>0</v>
      </c>
      <c r="N5" s="27">
        <f>SUM(D5:M5)</f>
        <v>6174275</v>
      </c>
      <c r="O5" s="32">
        <f t="shared" ref="O5:O36" si="1">(N5/O$38)</f>
        <v>512.0904868541096</v>
      </c>
      <c r="P5" s="6"/>
    </row>
    <row r="6" spans="1:133">
      <c r="A6" s="12"/>
      <c r="B6" s="44">
        <v>511</v>
      </c>
      <c r="C6" s="20" t="s">
        <v>19</v>
      </c>
      <c r="D6" s="46">
        <v>192990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192990</v>
      </c>
      <c r="O6" s="47">
        <f t="shared" si="1"/>
        <v>16.006469270962928</v>
      </c>
      <c r="P6" s="9"/>
    </row>
    <row r="7" spans="1:133">
      <c r="A7" s="12"/>
      <c r="B7" s="44">
        <v>512</v>
      </c>
      <c r="C7" s="20" t="s">
        <v>20</v>
      </c>
      <c r="D7" s="46">
        <v>346968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346968</v>
      </c>
      <c r="O7" s="47">
        <f t="shared" si="1"/>
        <v>28.777307788006969</v>
      </c>
      <c r="P7" s="9"/>
    </row>
    <row r="8" spans="1:133">
      <c r="A8" s="12"/>
      <c r="B8" s="44">
        <v>513</v>
      </c>
      <c r="C8" s="20" t="s">
        <v>21</v>
      </c>
      <c r="D8" s="46">
        <v>3098910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3098910</v>
      </c>
      <c r="O8" s="47">
        <f t="shared" si="1"/>
        <v>257.02164717591438</v>
      </c>
      <c r="P8" s="9"/>
    </row>
    <row r="9" spans="1:133">
      <c r="A9" s="12"/>
      <c r="B9" s="44">
        <v>514</v>
      </c>
      <c r="C9" s="20" t="s">
        <v>22</v>
      </c>
      <c r="D9" s="46">
        <v>153267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153267</v>
      </c>
      <c r="O9" s="47">
        <f t="shared" si="1"/>
        <v>12.71186862403583</v>
      </c>
      <c r="P9" s="9"/>
    </row>
    <row r="10" spans="1:133">
      <c r="A10" s="12"/>
      <c r="B10" s="44">
        <v>517</v>
      </c>
      <c r="C10" s="20" t="s">
        <v>52</v>
      </c>
      <c r="D10" s="46">
        <v>0</v>
      </c>
      <c r="E10" s="46">
        <v>0</v>
      </c>
      <c r="F10" s="46">
        <v>366458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366458</v>
      </c>
      <c r="O10" s="47">
        <f t="shared" si="1"/>
        <v>30.393796135025298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1931734</v>
      </c>
      <c r="L11" s="46">
        <v>0</v>
      </c>
      <c r="M11" s="46">
        <v>0</v>
      </c>
      <c r="N11" s="46">
        <f t="shared" si="2"/>
        <v>1931734</v>
      </c>
      <c r="O11" s="47">
        <f t="shared" si="1"/>
        <v>160.21680351662934</v>
      </c>
      <c r="P11" s="9"/>
    </row>
    <row r="12" spans="1:133">
      <c r="A12" s="12"/>
      <c r="B12" s="44">
        <v>519</v>
      </c>
      <c r="C12" s="20" t="s">
        <v>24</v>
      </c>
      <c r="D12" s="46">
        <v>83948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83948</v>
      </c>
      <c r="O12" s="47">
        <f t="shared" si="1"/>
        <v>6.9625943435348763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4582902</v>
      </c>
      <c r="E13" s="31">
        <f t="shared" si="3"/>
        <v>2190647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6773549</v>
      </c>
      <c r="O13" s="43">
        <f t="shared" si="1"/>
        <v>561.79389566227087</v>
      </c>
      <c r="P13" s="10"/>
    </row>
    <row r="14" spans="1:133">
      <c r="A14" s="12"/>
      <c r="B14" s="44">
        <v>521</v>
      </c>
      <c r="C14" s="20" t="s">
        <v>26</v>
      </c>
      <c r="D14" s="46">
        <v>3974664</v>
      </c>
      <c r="E14" s="46">
        <v>96110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4070774</v>
      </c>
      <c r="O14" s="47">
        <f t="shared" si="1"/>
        <v>337.6274363440325</v>
      </c>
      <c r="P14" s="9"/>
    </row>
    <row r="15" spans="1:133">
      <c r="A15" s="12"/>
      <c r="B15" s="44">
        <v>522</v>
      </c>
      <c r="C15" s="20" t="s">
        <v>27</v>
      </c>
      <c r="D15" s="46">
        <v>0</v>
      </c>
      <c r="E15" s="46">
        <v>2094537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2094537</v>
      </c>
      <c r="O15" s="47">
        <f t="shared" si="1"/>
        <v>173.71958198556854</v>
      </c>
      <c r="P15" s="9"/>
    </row>
    <row r="16" spans="1:133">
      <c r="A16" s="12"/>
      <c r="B16" s="44">
        <v>524</v>
      </c>
      <c r="C16" s="20" t="s">
        <v>28</v>
      </c>
      <c r="D16" s="46">
        <v>544875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544875</v>
      </c>
      <c r="O16" s="47">
        <f t="shared" si="1"/>
        <v>45.191589947748199</v>
      </c>
      <c r="P16" s="9"/>
    </row>
    <row r="17" spans="1:16">
      <c r="A17" s="12"/>
      <c r="B17" s="44">
        <v>529</v>
      </c>
      <c r="C17" s="20" t="s">
        <v>29</v>
      </c>
      <c r="D17" s="46">
        <v>63363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63363</v>
      </c>
      <c r="O17" s="47">
        <f t="shared" si="1"/>
        <v>5.2552873849216226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412607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13109225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13521832</v>
      </c>
      <c r="O18" s="43">
        <f t="shared" si="1"/>
        <v>1121.4922451687817</v>
      </c>
      <c r="P18" s="10"/>
    </row>
    <row r="19" spans="1:16">
      <c r="A19" s="12"/>
      <c r="B19" s="44">
        <v>532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2458210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2458210</v>
      </c>
      <c r="O19" s="47">
        <f t="shared" si="1"/>
        <v>203.88239197146885</v>
      </c>
      <c r="P19" s="9"/>
    </row>
    <row r="20" spans="1:16">
      <c r="A20" s="12"/>
      <c r="B20" s="44">
        <v>534</v>
      </c>
      <c r="C20" s="20" t="s">
        <v>32</v>
      </c>
      <c r="D20" s="46">
        <v>412607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412607</v>
      </c>
      <c r="O20" s="47">
        <f t="shared" si="1"/>
        <v>34.221365182051919</v>
      </c>
      <c r="P20" s="9"/>
    </row>
    <row r="21" spans="1:16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10651015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10651015</v>
      </c>
      <c r="O21" s="47">
        <f t="shared" si="1"/>
        <v>883.3884880152608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2573982</v>
      </c>
      <c r="E22" s="31">
        <f t="shared" si="6"/>
        <v>1220726</v>
      </c>
      <c r="F22" s="31">
        <f t="shared" si="6"/>
        <v>0</v>
      </c>
      <c r="G22" s="31">
        <f t="shared" si="6"/>
        <v>184126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3978834</v>
      </c>
      <c r="O22" s="43">
        <f t="shared" si="1"/>
        <v>330.00199054491168</v>
      </c>
      <c r="P22" s="10"/>
    </row>
    <row r="23" spans="1:16">
      <c r="A23" s="12"/>
      <c r="B23" s="44">
        <v>541</v>
      </c>
      <c r="C23" s="20" t="s">
        <v>35</v>
      </c>
      <c r="D23" s="46">
        <v>2573982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2573982</v>
      </c>
      <c r="O23" s="47">
        <f t="shared" si="1"/>
        <v>213.48444886787757</v>
      </c>
      <c r="P23" s="9"/>
    </row>
    <row r="24" spans="1:16">
      <c r="A24" s="12"/>
      <c r="B24" s="44">
        <v>542</v>
      </c>
      <c r="C24" s="20" t="s">
        <v>36</v>
      </c>
      <c r="D24" s="46">
        <v>0</v>
      </c>
      <c r="E24" s="46">
        <v>1220726</v>
      </c>
      <c r="F24" s="46">
        <v>0</v>
      </c>
      <c r="G24" s="46">
        <v>184126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1404852</v>
      </c>
      <c r="O24" s="47">
        <f t="shared" si="1"/>
        <v>116.51754167703409</v>
      </c>
      <c r="P24" s="9"/>
    </row>
    <row r="25" spans="1:16" ht="15.75">
      <c r="A25" s="28" t="s">
        <v>37</v>
      </c>
      <c r="B25" s="29"/>
      <c r="C25" s="30"/>
      <c r="D25" s="31">
        <f t="shared" ref="D25:M25" si="8">SUM(D26:D26)</f>
        <v>0</v>
      </c>
      <c r="E25" s="31">
        <f t="shared" si="8"/>
        <v>502823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502823</v>
      </c>
      <c r="O25" s="43">
        <f t="shared" si="1"/>
        <v>41.70382350501783</v>
      </c>
      <c r="P25" s="10"/>
    </row>
    <row r="26" spans="1:16">
      <c r="A26" s="13"/>
      <c r="B26" s="45">
        <v>559</v>
      </c>
      <c r="C26" s="21" t="s">
        <v>39</v>
      </c>
      <c r="D26" s="46">
        <v>0</v>
      </c>
      <c r="E26" s="46">
        <v>502823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502823</v>
      </c>
      <c r="O26" s="47">
        <f t="shared" si="1"/>
        <v>41.70382350501783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SUM(D28:D29)</f>
        <v>105000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105000</v>
      </c>
      <c r="O27" s="43">
        <f t="shared" si="1"/>
        <v>8.7086339885543662</v>
      </c>
      <c r="P27" s="10"/>
    </row>
    <row r="28" spans="1:16">
      <c r="A28" s="12"/>
      <c r="B28" s="44">
        <v>562</v>
      </c>
      <c r="C28" s="20" t="s">
        <v>41</v>
      </c>
      <c r="D28" s="46">
        <v>65000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65000</v>
      </c>
      <c r="O28" s="47">
        <f t="shared" si="1"/>
        <v>5.3910591357717506</v>
      </c>
      <c r="P28" s="9"/>
    </row>
    <row r="29" spans="1:16">
      <c r="A29" s="12"/>
      <c r="B29" s="44">
        <v>564</v>
      </c>
      <c r="C29" s="20" t="s">
        <v>42</v>
      </c>
      <c r="D29" s="46">
        <v>40000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40000</v>
      </c>
      <c r="O29" s="47">
        <f t="shared" si="1"/>
        <v>3.3175748527826161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789364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789364</v>
      </c>
      <c r="O30" s="43">
        <f t="shared" si="1"/>
        <v>65.469353902297414</v>
      </c>
      <c r="P30" s="9"/>
    </row>
    <row r="31" spans="1:16">
      <c r="A31" s="12"/>
      <c r="B31" s="44">
        <v>572</v>
      </c>
      <c r="C31" s="20" t="s">
        <v>44</v>
      </c>
      <c r="D31" s="46">
        <v>759364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759364</v>
      </c>
      <c r="O31" s="47">
        <f t="shared" si="1"/>
        <v>62.981172762710457</v>
      </c>
      <c r="P31" s="9"/>
    </row>
    <row r="32" spans="1:16">
      <c r="A32" s="12"/>
      <c r="B32" s="44">
        <v>573</v>
      </c>
      <c r="C32" s="20" t="s">
        <v>45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5000</v>
      </c>
      <c r="O32" s="47">
        <f t="shared" si="1"/>
        <v>0.41469685659782701</v>
      </c>
      <c r="P32" s="9"/>
    </row>
    <row r="33" spans="1:119">
      <c r="A33" s="12"/>
      <c r="B33" s="44">
        <v>574</v>
      </c>
      <c r="C33" s="20" t="s">
        <v>46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25000</v>
      </c>
      <c r="O33" s="47">
        <f t="shared" si="1"/>
        <v>2.0734842829891349</v>
      </c>
      <c r="P33" s="9"/>
    </row>
    <row r="34" spans="1:119" ht="15.75">
      <c r="A34" s="28" t="s">
        <v>48</v>
      </c>
      <c r="B34" s="29"/>
      <c r="C34" s="30"/>
      <c r="D34" s="31">
        <f t="shared" ref="D34:M34" si="12">SUM(D35:D35)</f>
        <v>680679</v>
      </c>
      <c r="E34" s="31">
        <f t="shared" si="12"/>
        <v>180886</v>
      </c>
      <c r="F34" s="31">
        <f t="shared" si="12"/>
        <v>0</v>
      </c>
      <c r="G34" s="31">
        <f t="shared" si="12"/>
        <v>1609397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2470962</v>
      </c>
      <c r="O34" s="43">
        <f t="shared" si="1"/>
        <v>204.94003483453596</v>
      </c>
      <c r="P34" s="9"/>
    </row>
    <row r="35" spans="1:119" ht="15.75" thickBot="1">
      <c r="A35" s="12"/>
      <c r="B35" s="44">
        <v>581</v>
      </c>
      <c r="C35" s="20" t="s">
        <v>47</v>
      </c>
      <c r="D35" s="46">
        <v>680679</v>
      </c>
      <c r="E35" s="46">
        <v>180886</v>
      </c>
      <c r="F35" s="46">
        <v>0</v>
      </c>
      <c r="G35" s="46">
        <v>1609397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2470962</v>
      </c>
      <c r="O35" s="47">
        <f t="shared" si="1"/>
        <v>204.94003483453596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SUM(D5,D13,D18,D22,D25,D27,D30,D34)</f>
        <v>13020617</v>
      </c>
      <c r="E36" s="15">
        <f t="shared" si="13"/>
        <v>4095082</v>
      </c>
      <c r="F36" s="15">
        <f t="shared" si="13"/>
        <v>366458</v>
      </c>
      <c r="G36" s="15">
        <f t="shared" si="13"/>
        <v>1793523</v>
      </c>
      <c r="H36" s="15">
        <f t="shared" si="13"/>
        <v>0</v>
      </c>
      <c r="I36" s="15">
        <f t="shared" si="13"/>
        <v>13109225</v>
      </c>
      <c r="J36" s="15">
        <f t="shared" si="13"/>
        <v>0</v>
      </c>
      <c r="K36" s="15">
        <f t="shared" si="13"/>
        <v>1931734</v>
      </c>
      <c r="L36" s="15">
        <f t="shared" si="13"/>
        <v>0</v>
      </c>
      <c r="M36" s="15">
        <f t="shared" si="13"/>
        <v>0</v>
      </c>
      <c r="N36" s="15">
        <f>SUM(D36:M36)</f>
        <v>34316639</v>
      </c>
      <c r="O36" s="37">
        <f t="shared" si="1"/>
        <v>2846.2004644604795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59</v>
      </c>
      <c r="M38" s="93"/>
      <c r="N38" s="93"/>
      <c r="O38" s="41">
        <v>12057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3842429</v>
      </c>
      <c r="E5" s="26">
        <f t="shared" si="0"/>
        <v>0</v>
      </c>
      <c r="F5" s="26">
        <f t="shared" si="0"/>
        <v>296825</v>
      </c>
      <c r="G5" s="26">
        <f t="shared" si="0"/>
        <v>90096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1851211</v>
      </c>
      <c r="L5" s="26">
        <f t="shared" si="0"/>
        <v>0</v>
      </c>
      <c r="M5" s="26">
        <f t="shared" si="0"/>
        <v>0</v>
      </c>
      <c r="N5" s="27">
        <f>SUM(D5:M5)</f>
        <v>6080561</v>
      </c>
      <c r="O5" s="32">
        <f t="shared" ref="O5:O38" si="1">(N5/O$40)</f>
        <v>504.52713242615334</v>
      </c>
      <c r="P5" s="6"/>
    </row>
    <row r="6" spans="1:133">
      <c r="A6" s="12"/>
      <c r="B6" s="44">
        <v>511</v>
      </c>
      <c r="C6" s="20" t="s">
        <v>19</v>
      </c>
      <c r="D6" s="46">
        <v>193756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193756</v>
      </c>
      <c r="O6" s="47">
        <f t="shared" si="1"/>
        <v>16.076667772983736</v>
      </c>
      <c r="P6" s="9"/>
    </row>
    <row r="7" spans="1:133">
      <c r="A7" s="12"/>
      <c r="B7" s="44">
        <v>512</v>
      </c>
      <c r="C7" s="20" t="s">
        <v>20</v>
      </c>
      <c r="D7" s="46">
        <v>327650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327650</v>
      </c>
      <c r="O7" s="47">
        <f t="shared" si="1"/>
        <v>27.186359110521074</v>
      </c>
      <c r="P7" s="9"/>
    </row>
    <row r="8" spans="1:133">
      <c r="A8" s="12"/>
      <c r="B8" s="44">
        <v>513</v>
      </c>
      <c r="C8" s="20" t="s">
        <v>21</v>
      </c>
      <c r="D8" s="46">
        <v>3041683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3041683</v>
      </c>
      <c r="O8" s="47">
        <f t="shared" si="1"/>
        <v>252.37993693992698</v>
      </c>
      <c r="P8" s="9"/>
    </row>
    <row r="9" spans="1:133">
      <c r="A9" s="12"/>
      <c r="B9" s="44">
        <v>514</v>
      </c>
      <c r="C9" s="20" t="s">
        <v>22</v>
      </c>
      <c r="D9" s="46">
        <v>178448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178448</v>
      </c>
      <c r="O9" s="47">
        <f t="shared" si="1"/>
        <v>14.806505144374377</v>
      </c>
      <c r="P9" s="9"/>
    </row>
    <row r="10" spans="1:133">
      <c r="A10" s="12"/>
      <c r="B10" s="44">
        <v>517</v>
      </c>
      <c r="C10" s="20" t="s">
        <v>52</v>
      </c>
      <c r="D10" s="46">
        <v>0</v>
      </c>
      <c r="E10" s="46">
        <v>0</v>
      </c>
      <c r="F10" s="46">
        <v>296825</v>
      </c>
      <c r="G10" s="46">
        <v>90096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386921</v>
      </c>
      <c r="O10" s="47">
        <f t="shared" si="1"/>
        <v>32.104298041818787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1851211</v>
      </c>
      <c r="L11" s="46">
        <v>0</v>
      </c>
      <c r="M11" s="46">
        <v>0</v>
      </c>
      <c r="N11" s="46">
        <f t="shared" si="2"/>
        <v>1851211</v>
      </c>
      <c r="O11" s="47">
        <f t="shared" si="1"/>
        <v>153.6019747759708</v>
      </c>
      <c r="P11" s="9"/>
    </row>
    <row r="12" spans="1:133">
      <c r="A12" s="12"/>
      <c r="B12" s="44">
        <v>519</v>
      </c>
      <c r="C12" s="20" t="s">
        <v>24</v>
      </c>
      <c r="D12" s="46">
        <v>100892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100892</v>
      </c>
      <c r="O12" s="47">
        <f t="shared" si="1"/>
        <v>8.3713906405575838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4758890</v>
      </c>
      <c r="E13" s="31">
        <f t="shared" si="3"/>
        <v>1839542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6598432</v>
      </c>
      <c r="O13" s="43">
        <f t="shared" si="1"/>
        <v>547.49684699634918</v>
      </c>
      <c r="P13" s="10"/>
    </row>
    <row r="14" spans="1:133">
      <c r="A14" s="12"/>
      <c r="B14" s="44">
        <v>521</v>
      </c>
      <c r="C14" s="20" t="s">
        <v>26</v>
      </c>
      <c r="D14" s="46">
        <v>4226748</v>
      </c>
      <c r="E14" s="46">
        <v>72887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4299635</v>
      </c>
      <c r="O14" s="47">
        <f t="shared" si="1"/>
        <v>356.756969797544</v>
      </c>
      <c r="P14" s="9"/>
    </row>
    <row r="15" spans="1:133">
      <c r="A15" s="12"/>
      <c r="B15" s="44">
        <v>522</v>
      </c>
      <c r="C15" s="20" t="s">
        <v>27</v>
      </c>
      <c r="D15" s="46">
        <v>0</v>
      </c>
      <c r="E15" s="46">
        <v>1766655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1766655</v>
      </c>
      <c r="O15" s="47">
        <f t="shared" si="1"/>
        <v>146.58604381015599</v>
      </c>
      <c r="P15" s="9"/>
    </row>
    <row r="16" spans="1:133">
      <c r="A16" s="12"/>
      <c r="B16" s="44">
        <v>524</v>
      </c>
      <c r="C16" s="20" t="s">
        <v>28</v>
      </c>
      <c r="D16" s="46">
        <v>482184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482184</v>
      </c>
      <c r="O16" s="47">
        <f t="shared" si="1"/>
        <v>40.008629273149687</v>
      </c>
      <c r="P16" s="9"/>
    </row>
    <row r="17" spans="1:16">
      <c r="A17" s="12"/>
      <c r="B17" s="44">
        <v>529</v>
      </c>
      <c r="C17" s="20" t="s">
        <v>29</v>
      </c>
      <c r="D17" s="46">
        <v>49958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49958</v>
      </c>
      <c r="O17" s="47">
        <f t="shared" si="1"/>
        <v>4.1452041154995021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1448044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13090401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14538445</v>
      </c>
      <c r="O18" s="43">
        <f t="shared" si="1"/>
        <v>1206.3097411218055</v>
      </c>
      <c r="P18" s="10"/>
    </row>
    <row r="19" spans="1:16">
      <c r="A19" s="12"/>
      <c r="B19" s="44">
        <v>532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3019884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3019884</v>
      </c>
      <c r="O19" s="47">
        <f t="shared" si="1"/>
        <v>250.5711915034849</v>
      </c>
      <c r="P19" s="9"/>
    </row>
    <row r="20" spans="1:16">
      <c r="A20" s="12"/>
      <c r="B20" s="44">
        <v>534</v>
      </c>
      <c r="C20" s="20" t="s">
        <v>32</v>
      </c>
      <c r="D20" s="46">
        <v>1448044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1448044</v>
      </c>
      <c r="O20" s="47">
        <f t="shared" si="1"/>
        <v>120.14968469963492</v>
      </c>
      <c r="P20" s="9"/>
    </row>
    <row r="21" spans="1:16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10070517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10070517</v>
      </c>
      <c r="O21" s="47">
        <f t="shared" si="1"/>
        <v>835.58886491868566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2254434</v>
      </c>
      <c r="E22" s="31">
        <f t="shared" si="6"/>
        <v>1484813</v>
      </c>
      <c r="F22" s="31">
        <f t="shared" si="6"/>
        <v>0</v>
      </c>
      <c r="G22" s="31">
        <f t="shared" si="6"/>
        <v>2665108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8" si="7">SUM(D22:M22)</f>
        <v>6404355</v>
      </c>
      <c r="O22" s="43">
        <f t="shared" si="1"/>
        <v>531.39354463989378</v>
      </c>
      <c r="P22" s="10"/>
    </row>
    <row r="23" spans="1:16">
      <c r="A23" s="12"/>
      <c r="B23" s="44">
        <v>541</v>
      </c>
      <c r="C23" s="20" t="s">
        <v>35</v>
      </c>
      <c r="D23" s="46">
        <v>2254434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2254434</v>
      </c>
      <c r="O23" s="47">
        <f t="shared" si="1"/>
        <v>187.05891138400264</v>
      </c>
      <c r="P23" s="9"/>
    </row>
    <row r="24" spans="1:16">
      <c r="A24" s="12"/>
      <c r="B24" s="44">
        <v>542</v>
      </c>
      <c r="C24" s="20" t="s">
        <v>36</v>
      </c>
      <c r="D24" s="46">
        <v>0</v>
      </c>
      <c r="E24" s="46">
        <v>1484813</v>
      </c>
      <c r="F24" s="46">
        <v>0</v>
      </c>
      <c r="G24" s="46">
        <v>2665108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4149921</v>
      </c>
      <c r="O24" s="47">
        <f t="shared" si="1"/>
        <v>344.33463325589116</v>
      </c>
      <c r="P24" s="9"/>
    </row>
    <row r="25" spans="1:16" ht="15.75">
      <c r="A25" s="28" t="s">
        <v>37</v>
      </c>
      <c r="B25" s="29"/>
      <c r="C25" s="30"/>
      <c r="D25" s="31">
        <f t="shared" ref="D25:M25" si="8">SUM(D26:D27)</f>
        <v>0</v>
      </c>
      <c r="E25" s="31">
        <f t="shared" si="8"/>
        <v>719729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719729</v>
      </c>
      <c r="O25" s="43">
        <f t="shared" si="1"/>
        <v>59.718635911052111</v>
      </c>
      <c r="P25" s="10"/>
    </row>
    <row r="26" spans="1:16">
      <c r="A26" s="13"/>
      <c r="B26" s="45">
        <v>554</v>
      </c>
      <c r="C26" s="21" t="s">
        <v>38</v>
      </c>
      <c r="D26" s="46">
        <v>0</v>
      </c>
      <c r="E26" s="46">
        <v>430076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430076</v>
      </c>
      <c r="O26" s="47">
        <f t="shared" si="1"/>
        <v>35.685031530036511</v>
      </c>
      <c r="P26" s="9"/>
    </row>
    <row r="27" spans="1:16">
      <c r="A27" s="13"/>
      <c r="B27" s="45">
        <v>559</v>
      </c>
      <c r="C27" s="21" t="s">
        <v>39</v>
      </c>
      <c r="D27" s="46">
        <v>0</v>
      </c>
      <c r="E27" s="46">
        <v>289653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289653</v>
      </c>
      <c r="O27" s="47">
        <f t="shared" si="1"/>
        <v>24.0336043810156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SUM(D29:D30)</f>
        <v>105000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105000</v>
      </c>
      <c r="O28" s="43">
        <f t="shared" si="1"/>
        <v>8.7122469299701297</v>
      </c>
      <c r="P28" s="10"/>
    </row>
    <row r="29" spans="1:16">
      <c r="A29" s="12"/>
      <c r="B29" s="44">
        <v>562</v>
      </c>
      <c r="C29" s="20" t="s">
        <v>41</v>
      </c>
      <c r="D29" s="46">
        <v>65000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65000</v>
      </c>
      <c r="O29" s="47">
        <f t="shared" si="1"/>
        <v>5.3932957185529373</v>
      </c>
      <c r="P29" s="9"/>
    </row>
    <row r="30" spans="1:16">
      <c r="A30" s="12"/>
      <c r="B30" s="44">
        <v>564</v>
      </c>
      <c r="C30" s="20" t="s">
        <v>42</v>
      </c>
      <c r="D30" s="46">
        <v>40000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40000</v>
      </c>
      <c r="O30" s="47">
        <f t="shared" si="1"/>
        <v>3.318951211417192</v>
      </c>
      <c r="P30" s="9"/>
    </row>
    <row r="31" spans="1:16" ht="15.75">
      <c r="A31" s="28" t="s">
        <v>43</v>
      </c>
      <c r="B31" s="29"/>
      <c r="C31" s="30"/>
      <c r="D31" s="31">
        <f t="shared" ref="D31:M31" si="11">SUM(D32:D34)</f>
        <v>855228</v>
      </c>
      <c r="E31" s="31">
        <f t="shared" si="11"/>
        <v>0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855228</v>
      </c>
      <c r="O31" s="43">
        <f t="shared" si="1"/>
        <v>70.961500165947555</v>
      </c>
      <c r="P31" s="9"/>
    </row>
    <row r="32" spans="1:16">
      <c r="A32" s="12"/>
      <c r="B32" s="44">
        <v>572</v>
      </c>
      <c r="C32" s="20" t="s">
        <v>44</v>
      </c>
      <c r="D32" s="46">
        <v>827228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827228</v>
      </c>
      <c r="O32" s="47">
        <f t="shared" si="1"/>
        <v>68.638234317955522</v>
      </c>
      <c r="P32" s="9"/>
    </row>
    <row r="33" spans="1:119">
      <c r="A33" s="12"/>
      <c r="B33" s="44">
        <v>573</v>
      </c>
      <c r="C33" s="20" t="s">
        <v>45</v>
      </c>
      <c r="D33" s="46">
        <v>3000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3000</v>
      </c>
      <c r="O33" s="47">
        <f t="shared" si="1"/>
        <v>0.24892134085628942</v>
      </c>
      <c r="P33" s="9"/>
    </row>
    <row r="34" spans="1:119">
      <c r="A34" s="12"/>
      <c r="B34" s="44">
        <v>574</v>
      </c>
      <c r="C34" s="20" t="s">
        <v>46</v>
      </c>
      <c r="D34" s="46">
        <v>25000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25000</v>
      </c>
      <c r="O34" s="47">
        <f t="shared" si="1"/>
        <v>2.0743445071357449</v>
      </c>
      <c r="P34" s="9"/>
    </row>
    <row r="35" spans="1:119" ht="15.75">
      <c r="A35" s="28" t="s">
        <v>48</v>
      </c>
      <c r="B35" s="29"/>
      <c r="C35" s="30"/>
      <c r="D35" s="31">
        <f t="shared" ref="D35:M35" si="12">SUM(D36:D37)</f>
        <v>723218</v>
      </c>
      <c r="E35" s="31">
        <f t="shared" si="12"/>
        <v>548175</v>
      </c>
      <c r="F35" s="31">
        <f t="shared" si="12"/>
        <v>51570</v>
      </c>
      <c r="G35" s="31">
        <f t="shared" si="12"/>
        <v>5101943</v>
      </c>
      <c r="H35" s="31">
        <f t="shared" si="12"/>
        <v>0</v>
      </c>
      <c r="I35" s="31">
        <f t="shared" si="12"/>
        <v>374476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6799382</v>
      </c>
      <c r="O35" s="43">
        <f t="shared" si="1"/>
        <v>564.17042814470631</v>
      </c>
      <c r="P35" s="9"/>
    </row>
    <row r="36" spans="1:119">
      <c r="A36" s="12"/>
      <c r="B36" s="44">
        <v>581</v>
      </c>
      <c r="C36" s="20" t="s">
        <v>47</v>
      </c>
      <c r="D36" s="46">
        <v>723218</v>
      </c>
      <c r="E36" s="46">
        <v>548175</v>
      </c>
      <c r="F36" s="46">
        <v>51570</v>
      </c>
      <c r="G36" s="46">
        <v>791924</v>
      </c>
      <c r="H36" s="46">
        <v>0</v>
      </c>
      <c r="I36" s="46">
        <v>374476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2489363</v>
      </c>
      <c r="O36" s="47">
        <f t="shared" si="1"/>
        <v>206.55185861267839</v>
      </c>
      <c r="P36" s="9"/>
    </row>
    <row r="37" spans="1:119" ht="15.75" thickBot="1">
      <c r="A37" s="12"/>
      <c r="B37" s="44">
        <v>585</v>
      </c>
      <c r="C37" s="20" t="s">
        <v>53</v>
      </c>
      <c r="D37" s="46">
        <v>0</v>
      </c>
      <c r="E37" s="46">
        <v>0</v>
      </c>
      <c r="F37" s="46">
        <v>0</v>
      </c>
      <c r="G37" s="46">
        <v>4310019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4310019</v>
      </c>
      <c r="O37" s="47">
        <f t="shared" si="1"/>
        <v>357.61856953202789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SUM(D5,D13,D18,D22,D25,D28,D31,D35)</f>
        <v>13987243</v>
      </c>
      <c r="E38" s="15">
        <f t="shared" si="13"/>
        <v>4592259</v>
      </c>
      <c r="F38" s="15">
        <f t="shared" si="13"/>
        <v>348395</v>
      </c>
      <c r="G38" s="15">
        <f t="shared" si="13"/>
        <v>7857147</v>
      </c>
      <c r="H38" s="15">
        <f t="shared" si="13"/>
        <v>0</v>
      </c>
      <c r="I38" s="15">
        <f t="shared" si="13"/>
        <v>13464877</v>
      </c>
      <c r="J38" s="15">
        <f t="shared" si="13"/>
        <v>0</v>
      </c>
      <c r="K38" s="15">
        <f t="shared" si="13"/>
        <v>1851211</v>
      </c>
      <c r="L38" s="15">
        <f t="shared" si="13"/>
        <v>0</v>
      </c>
      <c r="M38" s="15">
        <f t="shared" si="13"/>
        <v>0</v>
      </c>
      <c r="N38" s="15">
        <f>SUM(D38:M38)</f>
        <v>42101132</v>
      </c>
      <c r="O38" s="37">
        <f t="shared" si="1"/>
        <v>3493.290076335878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57</v>
      </c>
      <c r="M40" s="93"/>
      <c r="N40" s="93"/>
      <c r="O40" s="41">
        <v>12052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3773601</v>
      </c>
      <c r="E5" s="26">
        <f t="shared" ref="E5:M5" si="0">SUM(E6:E12)</f>
        <v>0</v>
      </c>
      <c r="F5" s="26">
        <f t="shared" si="0"/>
        <v>310524</v>
      </c>
      <c r="G5" s="26">
        <f t="shared" si="0"/>
        <v>74827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1704805</v>
      </c>
      <c r="L5" s="26">
        <f t="shared" si="0"/>
        <v>0</v>
      </c>
      <c r="M5" s="26">
        <f t="shared" si="0"/>
        <v>0</v>
      </c>
      <c r="N5" s="27">
        <f>SUM(D5:M5)</f>
        <v>5863757</v>
      </c>
      <c r="O5" s="32">
        <f t="shared" ref="O5:O38" si="1">(N5/O$40)</f>
        <v>486.78042503735679</v>
      </c>
      <c r="P5" s="6"/>
    </row>
    <row r="6" spans="1:133">
      <c r="A6" s="12"/>
      <c r="B6" s="44">
        <v>511</v>
      </c>
      <c r="C6" s="20" t="s">
        <v>19</v>
      </c>
      <c r="D6" s="46">
        <v>178679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178679</v>
      </c>
      <c r="O6" s="47">
        <f t="shared" si="1"/>
        <v>14.833056616304168</v>
      </c>
      <c r="P6" s="9"/>
    </row>
    <row r="7" spans="1:133">
      <c r="A7" s="12"/>
      <c r="B7" s="44">
        <v>512</v>
      </c>
      <c r="C7" s="20" t="s">
        <v>20</v>
      </c>
      <c r="D7" s="46">
        <v>238381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238381</v>
      </c>
      <c r="O7" s="47">
        <f t="shared" si="1"/>
        <v>19.789224638884278</v>
      </c>
      <c r="P7" s="9"/>
    </row>
    <row r="8" spans="1:133">
      <c r="A8" s="12"/>
      <c r="B8" s="44">
        <v>513</v>
      </c>
      <c r="C8" s="20" t="s">
        <v>21</v>
      </c>
      <c r="D8" s="46">
        <v>3008397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3008397</v>
      </c>
      <c r="O8" s="47">
        <f t="shared" si="1"/>
        <v>249.7424041175494</v>
      </c>
      <c r="P8" s="9"/>
    </row>
    <row r="9" spans="1:133">
      <c r="A9" s="12"/>
      <c r="B9" s="44">
        <v>514</v>
      </c>
      <c r="C9" s="20" t="s">
        <v>22</v>
      </c>
      <c r="D9" s="46">
        <v>150258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150258</v>
      </c>
      <c r="O9" s="47">
        <f t="shared" si="1"/>
        <v>12.473684210526315</v>
      </c>
      <c r="P9" s="9"/>
    </row>
    <row r="10" spans="1:133">
      <c r="A10" s="12"/>
      <c r="B10" s="44">
        <v>517</v>
      </c>
      <c r="C10" s="20" t="s">
        <v>52</v>
      </c>
      <c r="D10" s="46">
        <v>0</v>
      </c>
      <c r="E10" s="46">
        <v>0</v>
      </c>
      <c r="F10" s="46">
        <v>310524</v>
      </c>
      <c r="G10" s="46">
        <v>74827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385351</v>
      </c>
      <c r="O10" s="47">
        <f t="shared" si="1"/>
        <v>31.989955171841274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1704805</v>
      </c>
      <c r="L11" s="46">
        <v>0</v>
      </c>
      <c r="M11" s="46">
        <v>0</v>
      </c>
      <c r="N11" s="46">
        <f t="shared" si="2"/>
        <v>1704805</v>
      </c>
      <c r="O11" s="47">
        <f t="shared" si="1"/>
        <v>141.52457247218993</v>
      </c>
      <c r="P11" s="9"/>
    </row>
    <row r="12" spans="1:133">
      <c r="A12" s="12"/>
      <c r="B12" s="44">
        <v>519</v>
      </c>
      <c r="C12" s="20" t="s">
        <v>24</v>
      </c>
      <c r="D12" s="46">
        <v>197886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197886</v>
      </c>
      <c r="O12" s="47">
        <f t="shared" si="1"/>
        <v>16.427527810061431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4099032</v>
      </c>
      <c r="E13" s="31">
        <f t="shared" si="3"/>
        <v>2193869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6292901</v>
      </c>
      <c r="O13" s="43">
        <f t="shared" si="1"/>
        <v>522.4058608666777</v>
      </c>
      <c r="P13" s="10"/>
    </row>
    <row r="14" spans="1:133">
      <c r="A14" s="12"/>
      <c r="B14" s="44">
        <v>521</v>
      </c>
      <c r="C14" s="20" t="s">
        <v>26</v>
      </c>
      <c r="D14" s="46">
        <v>3501953</v>
      </c>
      <c r="E14" s="46">
        <v>368439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3870392</v>
      </c>
      <c r="O14" s="47">
        <f t="shared" si="1"/>
        <v>321.30101278432676</v>
      </c>
      <c r="P14" s="9"/>
    </row>
    <row r="15" spans="1:133">
      <c r="A15" s="12"/>
      <c r="B15" s="44">
        <v>522</v>
      </c>
      <c r="C15" s="20" t="s">
        <v>27</v>
      </c>
      <c r="D15" s="46">
        <v>0</v>
      </c>
      <c r="E15" s="46">
        <v>1825430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1825430</v>
      </c>
      <c r="O15" s="47">
        <f t="shared" si="1"/>
        <v>151.53826996513365</v>
      </c>
      <c r="P15" s="9"/>
    </row>
    <row r="16" spans="1:133">
      <c r="A16" s="12"/>
      <c r="B16" s="44">
        <v>524</v>
      </c>
      <c r="C16" s="20" t="s">
        <v>28</v>
      </c>
      <c r="D16" s="46">
        <v>508735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508735</v>
      </c>
      <c r="O16" s="47">
        <f t="shared" si="1"/>
        <v>42.232691349825672</v>
      </c>
      <c r="P16" s="9"/>
    </row>
    <row r="17" spans="1:16">
      <c r="A17" s="12"/>
      <c r="B17" s="44">
        <v>529</v>
      </c>
      <c r="C17" s="20" t="s">
        <v>29</v>
      </c>
      <c r="D17" s="46">
        <v>88344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88344</v>
      </c>
      <c r="O17" s="47">
        <f t="shared" si="1"/>
        <v>7.3338867673916655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1460250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12454384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13914634</v>
      </c>
      <c r="O18" s="43">
        <f t="shared" si="1"/>
        <v>1155.1248547235598</v>
      </c>
      <c r="P18" s="10"/>
    </row>
    <row r="19" spans="1:16">
      <c r="A19" s="12"/>
      <c r="B19" s="44">
        <v>532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3183262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3183262</v>
      </c>
      <c r="O19" s="47">
        <f t="shared" si="1"/>
        <v>264.25884110908186</v>
      </c>
      <c r="P19" s="9"/>
    </row>
    <row r="20" spans="1:16">
      <c r="A20" s="12"/>
      <c r="B20" s="44">
        <v>534</v>
      </c>
      <c r="C20" s="20" t="s">
        <v>32</v>
      </c>
      <c r="D20" s="46">
        <v>1460231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1460231</v>
      </c>
      <c r="O20" s="47">
        <f t="shared" si="1"/>
        <v>121.22123526481819</v>
      </c>
      <c r="P20" s="9"/>
    </row>
    <row r="21" spans="1:16">
      <c r="A21" s="12"/>
      <c r="B21" s="44">
        <v>536</v>
      </c>
      <c r="C21" s="20" t="s">
        <v>33</v>
      </c>
      <c r="D21" s="46">
        <v>19</v>
      </c>
      <c r="E21" s="46">
        <v>0</v>
      </c>
      <c r="F21" s="46">
        <v>0</v>
      </c>
      <c r="G21" s="46">
        <v>0</v>
      </c>
      <c r="H21" s="46">
        <v>0</v>
      </c>
      <c r="I21" s="46">
        <v>9271122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9271141</v>
      </c>
      <c r="O21" s="47">
        <f t="shared" si="1"/>
        <v>769.64477834965965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2065504</v>
      </c>
      <c r="E22" s="31">
        <f t="shared" si="6"/>
        <v>848627</v>
      </c>
      <c r="F22" s="31">
        <f t="shared" si="6"/>
        <v>0</v>
      </c>
      <c r="G22" s="31">
        <f t="shared" si="6"/>
        <v>51344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8" si="7">SUM(D22:M22)</f>
        <v>2965475</v>
      </c>
      <c r="O22" s="43">
        <f t="shared" si="1"/>
        <v>246.17922961979079</v>
      </c>
      <c r="P22" s="10"/>
    </row>
    <row r="23" spans="1:16">
      <c r="A23" s="12"/>
      <c r="B23" s="44">
        <v>541</v>
      </c>
      <c r="C23" s="20" t="s">
        <v>35</v>
      </c>
      <c r="D23" s="46">
        <v>2065504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2065504</v>
      </c>
      <c r="O23" s="47">
        <f t="shared" si="1"/>
        <v>171.46803918313134</v>
      </c>
      <c r="P23" s="9"/>
    </row>
    <row r="24" spans="1:16">
      <c r="A24" s="12"/>
      <c r="B24" s="44">
        <v>542</v>
      </c>
      <c r="C24" s="20" t="s">
        <v>36</v>
      </c>
      <c r="D24" s="46">
        <v>0</v>
      </c>
      <c r="E24" s="46">
        <v>848627</v>
      </c>
      <c r="F24" s="46">
        <v>0</v>
      </c>
      <c r="G24" s="46">
        <v>51344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899971</v>
      </c>
      <c r="O24" s="47">
        <f t="shared" si="1"/>
        <v>74.711190436659479</v>
      </c>
      <c r="P24" s="9"/>
    </row>
    <row r="25" spans="1:16" ht="15.75">
      <c r="A25" s="28" t="s">
        <v>37</v>
      </c>
      <c r="B25" s="29"/>
      <c r="C25" s="30"/>
      <c r="D25" s="31">
        <f t="shared" ref="D25:M25" si="8">SUM(D26:D27)</f>
        <v>0</v>
      </c>
      <c r="E25" s="31">
        <f t="shared" si="8"/>
        <v>820751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820751</v>
      </c>
      <c r="O25" s="43">
        <f t="shared" si="1"/>
        <v>68.13473352150092</v>
      </c>
      <c r="P25" s="10"/>
    </row>
    <row r="26" spans="1:16">
      <c r="A26" s="13"/>
      <c r="B26" s="45">
        <v>554</v>
      </c>
      <c r="C26" s="21" t="s">
        <v>38</v>
      </c>
      <c r="D26" s="46">
        <v>0</v>
      </c>
      <c r="E26" s="46">
        <v>425115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425115</v>
      </c>
      <c r="O26" s="47">
        <f t="shared" si="1"/>
        <v>35.290967956168025</v>
      </c>
      <c r="P26" s="9"/>
    </row>
    <row r="27" spans="1:16">
      <c r="A27" s="13"/>
      <c r="B27" s="45">
        <v>559</v>
      </c>
      <c r="C27" s="21" t="s">
        <v>39</v>
      </c>
      <c r="D27" s="46">
        <v>0</v>
      </c>
      <c r="E27" s="46">
        <v>395636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395636</v>
      </c>
      <c r="O27" s="47">
        <f t="shared" si="1"/>
        <v>32.843765565332887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SUM(D29:D30)</f>
        <v>105000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105000</v>
      </c>
      <c r="O28" s="43">
        <f t="shared" si="1"/>
        <v>8.7165864187282089</v>
      </c>
      <c r="P28" s="10"/>
    </row>
    <row r="29" spans="1:16">
      <c r="A29" s="12"/>
      <c r="B29" s="44">
        <v>562</v>
      </c>
      <c r="C29" s="20" t="s">
        <v>41</v>
      </c>
      <c r="D29" s="46">
        <v>65000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65000</v>
      </c>
      <c r="O29" s="47">
        <f t="shared" si="1"/>
        <v>5.3959820687365099</v>
      </c>
      <c r="P29" s="9"/>
    </row>
    <row r="30" spans="1:16">
      <c r="A30" s="12"/>
      <c r="B30" s="44">
        <v>564</v>
      </c>
      <c r="C30" s="20" t="s">
        <v>42</v>
      </c>
      <c r="D30" s="46">
        <v>40000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40000</v>
      </c>
      <c r="O30" s="47">
        <f t="shared" si="1"/>
        <v>3.3206043499916986</v>
      </c>
      <c r="P30" s="9"/>
    </row>
    <row r="31" spans="1:16" ht="15.75">
      <c r="A31" s="28" t="s">
        <v>43</v>
      </c>
      <c r="B31" s="29"/>
      <c r="C31" s="30"/>
      <c r="D31" s="31">
        <f t="shared" ref="D31:M31" si="11">SUM(D32:D34)</f>
        <v>827397</v>
      </c>
      <c r="E31" s="31">
        <f t="shared" si="11"/>
        <v>0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827397</v>
      </c>
      <c r="O31" s="43">
        <f t="shared" si="1"/>
        <v>68.686451934252034</v>
      </c>
      <c r="P31" s="9"/>
    </row>
    <row r="32" spans="1:16">
      <c r="A32" s="12"/>
      <c r="B32" s="44">
        <v>572</v>
      </c>
      <c r="C32" s="20" t="s">
        <v>44</v>
      </c>
      <c r="D32" s="46">
        <v>799397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799397</v>
      </c>
      <c r="O32" s="47">
        <f t="shared" si="1"/>
        <v>66.362028889257843</v>
      </c>
      <c r="P32" s="9"/>
    </row>
    <row r="33" spans="1:119">
      <c r="A33" s="12"/>
      <c r="B33" s="44">
        <v>573</v>
      </c>
      <c r="C33" s="20" t="s">
        <v>45</v>
      </c>
      <c r="D33" s="46">
        <v>3000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3000</v>
      </c>
      <c r="O33" s="47">
        <f t="shared" si="1"/>
        <v>0.24904532624937739</v>
      </c>
      <c r="P33" s="9"/>
    </row>
    <row r="34" spans="1:119">
      <c r="A34" s="12"/>
      <c r="B34" s="44">
        <v>574</v>
      </c>
      <c r="C34" s="20" t="s">
        <v>46</v>
      </c>
      <c r="D34" s="46">
        <v>25000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25000</v>
      </c>
      <c r="O34" s="47">
        <f t="shared" si="1"/>
        <v>2.0753777187448117</v>
      </c>
      <c r="P34" s="9"/>
    </row>
    <row r="35" spans="1:119" ht="15.75">
      <c r="A35" s="28" t="s">
        <v>48</v>
      </c>
      <c r="B35" s="29"/>
      <c r="C35" s="30"/>
      <c r="D35" s="31">
        <f t="shared" ref="D35:M35" si="12">SUM(D36:D37)</f>
        <v>809752</v>
      </c>
      <c r="E35" s="31">
        <f t="shared" si="12"/>
        <v>7682</v>
      </c>
      <c r="F35" s="31">
        <f t="shared" si="12"/>
        <v>0</v>
      </c>
      <c r="G35" s="31">
        <f t="shared" si="12"/>
        <v>2295000</v>
      </c>
      <c r="H35" s="31">
        <f t="shared" si="12"/>
        <v>0</v>
      </c>
      <c r="I35" s="31">
        <f t="shared" si="12"/>
        <v>408681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3521115</v>
      </c>
      <c r="O35" s="43">
        <f t="shared" si="1"/>
        <v>292.30574464552546</v>
      </c>
      <c r="P35" s="9"/>
    </row>
    <row r="36" spans="1:119">
      <c r="A36" s="12"/>
      <c r="B36" s="44">
        <v>581</v>
      </c>
      <c r="C36" s="20" t="s">
        <v>47</v>
      </c>
      <c r="D36" s="46">
        <v>809752</v>
      </c>
      <c r="E36" s="46">
        <v>7682</v>
      </c>
      <c r="F36" s="46">
        <v>0</v>
      </c>
      <c r="G36" s="46">
        <v>0</v>
      </c>
      <c r="H36" s="46">
        <v>0</v>
      </c>
      <c r="I36" s="46">
        <v>408681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1226115</v>
      </c>
      <c r="O36" s="47">
        <f t="shared" si="1"/>
        <v>101.78607006475178</v>
      </c>
      <c r="P36" s="9"/>
    </row>
    <row r="37" spans="1:119" ht="15.75" thickBot="1">
      <c r="A37" s="12"/>
      <c r="B37" s="44">
        <v>585</v>
      </c>
      <c r="C37" s="20" t="s">
        <v>53</v>
      </c>
      <c r="D37" s="46">
        <v>0</v>
      </c>
      <c r="E37" s="46">
        <v>0</v>
      </c>
      <c r="F37" s="46">
        <v>0</v>
      </c>
      <c r="G37" s="46">
        <v>2295000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2295000</v>
      </c>
      <c r="O37" s="47">
        <f t="shared" si="1"/>
        <v>190.51967458077371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SUM(D5,D13,D18,D22,D25,D28,D31,D35)</f>
        <v>13140536</v>
      </c>
      <c r="E38" s="15">
        <f t="shared" si="13"/>
        <v>3870929</v>
      </c>
      <c r="F38" s="15">
        <f t="shared" si="13"/>
        <v>310524</v>
      </c>
      <c r="G38" s="15">
        <f t="shared" si="13"/>
        <v>2421171</v>
      </c>
      <c r="H38" s="15">
        <f t="shared" si="13"/>
        <v>0</v>
      </c>
      <c r="I38" s="15">
        <f t="shared" si="13"/>
        <v>12863065</v>
      </c>
      <c r="J38" s="15">
        <f t="shared" si="13"/>
        <v>0</v>
      </c>
      <c r="K38" s="15">
        <f t="shared" si="13"/>
        <v>1704805</v>
      </c>
      <c r="L38" s="15">
        <f t="shared" si="13"/>
        <v>0</v>
      </c>
      <c r="M38" s="15">
        <f t="shared" si="13"/>
        <v>0</v>
      </c>
      <c r="N38" s="15">
        <f>SUM(D38:M38)</f>
        <v>34311030</v>
      </c>
      <c r="O38" s="37">
        <f t="shared" si="1"/>
        <v>2848.3338867673915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54</v>
      </c>
      <c r="M40" s="93"/>
      <c r="N40" s="93"/>
      <c r="O40" s="41">
        <v>12046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A42:O42"/>
    <mergeCell ref="L40:N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3382115</v>
      </c>
      <c r="E5" s="26">
        <f t="shared" ref="E5:M5" si="0">SUM(E6:E11)</f>
        <v>0</v>
      </c>
      <c r="F5" s="26">
        <f t="shared" si="0"/>
        <v>296648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1691477</v>
      </c>
      <c r="L5" s="26">
        <f t="shared" si="0"/>
        <v>0</v>
      </c>
      <c r="M5" s="26">
        <f t="shared" si="0"/>
        <v>0</v>
      </c>
      <c r="N5" s="27">
        <f t="shared" ref="N5:N20" si="1">SUM(D5:M5)</f>
        <v>5370240</v>
      </c>
      <c r="O5" s="32">
        <f t="shared" ref="O5:O36" si="2">(N5/O$38)</f>
        <v>482.19807847714827</v>
      </c>
      <c r="P5" s="6"/>
    </row>
    <row r="6" spans="1:133">
      <c r="A6" s="12"/>
      <c r="B6" s="44">
        <v>511</v>
      </c>
      <c r="C6" s="20" t="s">
        <v>19</v>
      </c>
      <c r="D6" s="46">
        <v>155831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155831</v>
      </c>
      <c r="O6" s="47">
        <f t="shared" si="2"/>
        <v>13.992188201490528</v>
      </c>
      <c r="P6" s="9"/>
    </row>
    <row r="7" spans="1:133">
      <c r="A7" s="12"/>
      <c r="B7" s="44">
        <v>512</v>
      </c>
      <c r="C7" s="20" t="s">
        <v>20</v>
      </c>
      <c r="D7" s="46">
        <v>243334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243334</v>
      </c>
      <c r="O7" s="47">
        <f t="shared" si="2"/>
        <v>21.849151477058452</v>
      </c>
      <c r="P7" s="9"/>
    </row>
    <row r="8" spans="1:133">
      <c r="A8" s="12"/>
      <c r="B8" s="44">
        <v>513</v>
      </c>
      <c r="C8" s="20" t="s">
        <v>21</v>
      </c>
      <c r="D8" s="46">
        <v>2672013</v>
      </c>
      <c r="E8" s="46">
        <v>0</v>
      </c>
      <c r="F8" s="46">
        <v>296648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2968661</v>
      </c>
      <c r="O8" s="47">
        <f t="shared" si="2"/>
        <v>266.55840890724613</v>
      </c>
      <c r="P8" s="9"/>
    </row>
    <row r="9" spans="1:133">
      <c r="A9" s="12"/>
      <c r="B9" s="44">
        <v>514</v>
      </c>
      <c r="C9" s="20" t="s">
        <v>22</v>
      </c>
      <c r="D9" s="46">
        <v>174925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174925</v>
      </c>
      <c r="O9" s="47">
        <f t="shared" si="2"/>
        <v>15.706653497351171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1691477</v>
      </c>
      <c r="L10" s="46">
        <v>0</v>
      </c>
      <c r="M10" s="46">
        <v>0</v>
      </c>
      <c r="N10" s="46">
        <f t="shared" si="1"/>
        <v>1691477</v>
      </c>
      <c r="O10" s="47">
        <f t="shared" si="2"/>
        <v>151.87905180928436</v>
      </c>
      <c r="P10" s="9"/>
    </row>
    <row r="11" spans="1:133">
      <c r="A11" s="12"/>
      <c r="B11" s="44">
        <v>519</v>
      </c>
      <c r="C11" s="20" t="s">
        <v>24</v>
      </c>
      <c r="D11" s="46">
        <v>136012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136012</v>
      </c>
      <c r="O11" s="47">
        <f t="shared" si="2"/>
        <v>12.212624584717608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3833045</v>
      </c>
      <c r="E12" s="31">
        <f t="shared" si="3"/>
        <v>1910890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5743935</v>
      </c>
      <c r="O12" s="43">
        <f t="shared" si="2"/>
        <v>515.75244679895843</v>
      </c>
      <c r="P12" s="10"/>
    </row>
    <row r="13" spans="1:133">
      <c r="A13" s="12"/>
      <c r="B13" s="44">
        <v>521</v>
      </c>
      <c r="C13" s="20" t="s">
        <v>26</v>
      </c>
      <c r="D13" s="46">
        <v>3227900</v>
      </c>
      <c r="E13" s="46">
        <v>82657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3310557</v>
      </c>
      <c r="O13" s="47">
        <f t="shared" si="2"/>
        <v>297.2575199784502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1828233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1828233</v>
      </c>
      <c r="O14" s="47">
        <f t="shared" si="2"/>
        <v>164.1584807398761</v>
      </c>
      <c r="P14" s="9"/>
    </row>
    <row r="15" spans="1:133">
      <c r="A15" s="12"/>
      <c r="B15" s="44">
        <v>524</v>
      </c>
      <c r="C15" s="20" t="s">
        <v>28</v>
      </c>
      <c r="D15" s="46">
        <v>518327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518327</v>
      </c>
      <c r="O15" s="47">
        <f t="shared" si="2"/>
        <v>46.54098949447787</v>
      </c>
      <c r="P15" s="9"/>
    </row>
    <row r="16" spans="1:133">
      <c r="A16" s="12"/>
      <c r="B16" s="44">
        <v>529</v>
      </c>
      <c r="C16" s="20" t="s">
        <v>29</v>
      </c>
      <c r="D16" s="46">
        <v>86818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86818</v>
      </c>
      <c r="O16" s="47">
        <f t="shared" si="2"/>
        <v>7.7954565861542608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SUM(D18:D20)</f>
        <v>1519818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12860857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14380675</v>
      </c>
      <c r="O17" s="43">
        <f t="shared" si="2"/>
        <v>1291.2521325312023</v>
      </c>
      <c r="P17" s="10"/>
    </row>
    <row r="18" spans="1:16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3381431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3381431</v>
      </c>
      <c r="O18" s="47">
        <f t="shared" si="2"/>
        <v>303.62135224925925</v>
      </c>
      <c r="P18" s="9"/>
    </row>
    <row r="19" spans="1:16">
      <c r="A19" s="12"/>
      <c r="B19" s="44">
        <v>534</v>
      </c>
      <c r="C19" s="20" t="s">
        <v>32</v>
      </c>
      <c r="D19" s="46">
        <v>1519818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1519818</v>
      </c>
      <c r="O19" s="47">
        <f t="shared" si="2"/>
        <v>136.46565502379457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9479426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9479426</v>
      </c>
      <c r="O20" s="47">
        <f t="shared" si="2"/>
        <v>851.16512525814846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SUM(D22:D23)</f>
        <v>1555819</v>
      </c>
      <c r="E21" s="31">
        <f t="shared" si="5"/>
        <v>952865</v>
      </c>
      <c r="F21" s="31">
        <f t="shared" si="5"/>
        <v>0</v>
      </c>
      <c r="G21" s="31">
        <f t="shared" si="5"/>
        <v>204002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7" si="6">SUM(D21:M21)</f>
        <v>2712686</v>
      </c>
      <c r="O21" s="43">
        <f t="shared" si="2"/>
        <v>243.57421208584</v>
      </c>
      <c r="P21" s="10"/>
    </row>
    <row r="22" spans="1:16">
      <c r="A22" s="12"/>
      <c r="B22" s="44">
        <v>541</v>
      </c>
      <c r="C22" s="20" t="s">
        <v>35</v>
      </c>
      <c r="D22" s="46">
        <v>1555819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1555819</v>
      </c>
      <c r="O22" s="47">
        <f t="shared" si="2"/>
        <v>139.69821316332946</v>
      </c>
      <c r="P22" s="9"/>
    </row>
    <row r="23" spans="1:16">
      <c r="A23" s="12"/>
      <c r="B23" s="44">
        <v>542</v>
      </c>
      <c r="C23" s="20" t="s">
        <v>36</v>
      </c>
      <c r="D23" s="46">
        <v>0</v>
      </c>
      <c r="E23" s="46">
        <v>952865</v>
      </c>
      <c r="F23" s="46">
        <v>0</v>
      </c>
      <c r="G23" s="46">
        <v>204002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1156867</v>
      </c>
      <c r="O23" s="47">
        <f t="shared" si="2"/>
        <v>103.87599892251055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SUM(D25:D26)</f>
        <v>0</v>
      </c>
      <c r="E24" s="31">
        <f t="shared" si="7"/>
        <v>508954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20658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529612</v>
      </c>
      <c r="O24" s="43">
        <f t="shared" si="2"/>
        <v>47.554278531022717</v>
      </c>
      <c r="P24" s="10"/>
    </row>
    <row r="25" spans="1:16">
      <c r="A25" s="13"/>
      <c r="B25" s="45">
        <v>554</v>
      </c>
      <c r="C25" s="21" t="s">
        <v>38</v>
      </c>
      <c r="D25" s="46">
        <v>0</v>
      </c>
      <c r="E25" s="46">
        <v>297673</v>
      </c>
      <c r="F25" s="46">
        <v>0</v>
      </c>
      <c r="G25" s="46">
        <v>0</v>
      </c>
      <c r="H25" s="46">
        <v>0</v>
      </c>
      <c r="I25" s="46">
        <v>20658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318331</v>
      </c>
      <c r="O25" s="47">
        <f t="shared" si="2"/>
        <v>28.583191164586513</v>
      </c>
      <c r="P25" s="9"/>
    </row>
    <row r="26" spans="1:16">
      <c r="A26" s="13"/>
      <c r="B26" s="45">
        <v>559</v>
      </c>
      <c r="C26" s="21" t="s">
        <v>39</v>
      </c>
      <c r="D26" s="46">
        <v>0</v>
      </c>
      <c r="E26" s="46">
        <v>211281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211281</v>
      </c>
      <c r="O26" s="47">
        <f t="shared" si="2"/>
        <v>18.971087366436205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127500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6"/>
        <v>127500</v>
      </c>
      <c r="O27" s="43">
        <f t="shared" si="2"/>
        <v>11.448325401813774</v>
      </c>
      <c r="P27" s="10"/>
    </row>
    <row r="28" spans="1:16">
      <c r="A28" s="12"/>
      <c r="B28" s="44">
        <v>562</v>
      </c>
      <c r="C28" s="20" t="s">
        <v>41</v>
      </c>
      <c r="D28" s="46">
        <v>65000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9">SUM(D28:M28)</f>
        <v>65000</v>
      </c>
      <c r="O28" s="47">
        <f t="shared" si="2"/>
        <v>5.8364011852383948</v>
      </c>
      <c r="P28" s="9"/>
    </row>
    <row r="29" spans="1:16">
      <c r="A29" s="12"/>
      <c r="B29" s="44">
        <v>564</v>
      </c>
      <c r="C29" s="20" t="s">
        <v>42</v>
      </c>
      <c r="D29" s="46">
        <v>62500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62500</v>
      </c>
      <c r="O29" s="47">
        <f t="shared" si="2"/>
        <v>5.6119242165753791</v>
      </c>
      <c r="P29" s="9"/>
    </row>
    <row r="30" spans="1:16" ht="15.75">
      <c r="A30" s="28" t="s">
        <v>43</v>
      </c>
      <c r="B30" s="29"/>
      <c r="C30" s="30"/>
      <c r="D30" s="31">
        <f t="shared" ref="D30:M30" si="10">SUM(D31:D33)</f>
        <v>775062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>SUM(D30:M30)</f>
        <v>775062</v>
      </c>
      <c r="O30" s="43">
        <f t="shared" si="2"/>
        <v>69.593427314357541</v>
      </c>
      <c r="P30" s="9"/>
    </row>
    <row r="31" spans="1:16">
      <c r="A31" s="12"/>
      <c r="B31" s="44">
        <v>572</v>
      </c>
      <c r="C31" s="20" t="s">
        <v>44</v>
      </c>
      <c r="D31" s="46">
        <v>727062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727062</v>
      </c>
      <c r="O31" s="47">
        <f t="shared" si="2"/>
        <v>65.283469516027651</v>
      </c>
      <c r="P31" s="9"/>
    </row>
    <row r="32" spans="1:16">
      <c r="A32" s="12"/>
      <c r="B32" s="44">
        <v>573</v>
      </c>
      <c r="C32" s="20" t="s">
        <v>45</v>
      </c>
      <c r="D32" s="46">
        <v>3000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3000</v>
      </c>
      <c r="O32" s="47">
        <f t="shared" si="2"/>
        <v>0.26937236239561824</v>
      </c>
      <c r="P32" s="9"/>
    </row>
    <row r="33" spans="1:119">
      <c r="A33" s="12"/>
      <c r="B33" s="44">
        <v>574</v>
      </c>
      <c r="C33" s="20" t="s">
        <v>46</v>
      </c>
      <c r="D33" s="46">
        <v>45000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45000</v>
      </c>
      <c r="O33" s="47">
        <f t="shared" si="2"/>
        <v>4.0405854359342728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SUM(D35:D35)</f>
        <v>846648</v>
      </c>
      <c r="E34" s="31">
        <f t="shared" si="11"/>
        <v>5406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369000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1221054</v>
      </c>
      <c r="O34" s="43">
        <f t="shared" si="2"/>
        <v>109.63940019753973</v>
      </c>
      <c r="P34" s="9"/>
    </row>
    <row r="35" spans="1:119" ht="15.75" thickBot="1">
      <c r="A35" s="12"/>
      <c r="B35" s="44">
        <v>581</v>
      </c>
      <c r="C35" s="20" t="s">
        <v>47</v>
      </c>
      <c r="D35" s="46">
        <v>846648</v>
      </c>
      <c r="E35" s="46">
        <v>5406</v>
      </c>
      <c r="F35" s="46">
        <v>0</v>
      </c>
      <c r="G35" s="46">
        <v>0</v>
      </c>
      <c r="H35" s="46">
        <v>0</v>
      </c>
      <c r="I35" s="46">
        <v>369000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1221054</v>
      </c>
      <c r="O35" s="47">
        <f t="shared" si="2"/>
        <v>109.63940019753973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2">SUM(D5,D12,D17,D21,D24,D27,D30,D34)</f>
        <v>12040007</v>
      </c>
      <c r="E36" s="15">
        <f t="shared" si="12"/>
        <v>3378115</v>
      </c>
      <c r="F36" s="15">
        <f t="shared" si="12"/>
        <v>296648</v>
      </c>
      <c r="G36" s="15">
        <f t="shared" si="12"/>
        <v>204002</v>
      </c>
      <c r="H36" s="15">
        <f t="shared" si="12"/>
        <v>0</v>
      </c>
      <c r="I36" s="15">
        <f t="shared" si="12"/>
        <v>13250515</v>
      </c>
      <c r="J36" s="15">
        <f t="shared" si="12"/>
        <v>0</v>
      </c>
      <c r="K36" s="15">
        <f t="shared" si="12"/>
        <v>1691477</v>
      </c>
      <c r="L36" s="15">
        <f t="shared" si="12"/>
        <v>0</v>
      </c>
      <c r="M36" s="15">
        <f t="shared" si="12"/>
        <v>0</v>
      </c>
      <c r="N36" s="15">
        <f>SUM(D36:M36)</f>
        <v>30860764</v>
      </c>
      <c r="O36" s="37">
        <f t="shared" si="2"/>
        <v>2771.0123013378829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11137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3540290</v>
      </c>
      <c r="E5" s="26">
        <f t="shared" si="0"/>
        <v>0</v>
      </c>
      <c r="F5" s="26">
        <f t="shared" si="0"/>
        <v>352368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1752925</v>
      </c>
      <c r="L5" s="26">
        <f t="shared" si="0"/>
        <v>0</v>
      </c>
      <c r="M5" s="26">
        <f t="shared" si="0"/>
        <v>0</v>
      </c>
      <c r="N5" s="27">
        <f t="shared" ref="N5:N20" si="1">SUM(D5:M5)</f>
        <v>5645583</v>
      </c>
      <c r="O5" s="32">
        <f t="shared" ref="O5:O36" si="2">(N5/O$38)</f>
        <v>499.69755708975038</v>
      </c>
      <c r="P5" s="6"/>
    </row>
    <row r="6" spans="1:133">
      <c r="A6" s="12"/>
      <c r="B6" s="44">
        <v>511</v>
      </c>
      <c r="C6" s="20" t="s">
        <v>19</v>
      </c>
      <c r="D6" s="46">
        <v>156197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156197</v>
      </c>
      <c r="O6" s="47">
        <f t="shared" si="2"/>
        <v>13.825190299167994</v>
      </c>
      <c r="P6" s="9"/>
    </row>
    <row r="7" spans="1:133">
      <c r="A7" s="12"/>
      <c r="B7" s="44">
        <v>512</v>
      </c>
      <c r="C7" s="20" t="s">
        <v>20</v>
      </c>
      <c r="D7" s="46">
        <v>281145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281145</v>
      </c>
      <c r="O7" s="47">
        <f t="shared" si="2"/>
        <v>24.884492830589483</v>
      </c>
      <c r="P7" s="9"/>
    </row>
    <row r="8" spans="1:133">
      <c r="A8" s="12"/>
      <c r="B8" s="44">
        <v>513</v>
      </c>
      <c r="C8" s="20" t="s">
        <v>21</v>
      </c>
      <c r="D8" s="46">
        <v>2743364</v>
      </c>
      <c r="E8" s="46">
        <v>0</v>
      </c>
      <c r="F8" s="46">
        <v>352368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3095732</v>
      </c>
      <c r="O8" s="47">
        <f t="shared" si="2"/>
        <v>274.00708089927423</v>
      </c>
      <c r="P8" s="9"/>
    </row>
    <row r="9" spans="1:133">
      <c r="A9" s="12"/>
      <c r="B9" s="44">
        <v>514</v>
      </c>
      <c r="C9" s="20" t="s">
        <v>22</v>
      </c>
      <c r="D9" s="46">
        <v>147895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147895</v>
      </c>
      <c r="O9" s="47">
        <f t="shared" si="2"/>
        <v>13.090369976987077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1493863</v>
      </c>
      <c r="L10" s="46">
        <v>0</v>
      </c>
      <c r="M10" s="46">
        <v>0</v>
      </c>
      <c r="N10" s="46">
        <f t="shared" si="1"/>
        <v>1493863</v>
      </c>
      <c r="O10" s="47">
        <f t="shared" si="2"/>
        <v>132.22366790582404</v>
      </c>
      <c r="P10" s="9"/>
    </row>
    <row r="11" spans="1:133">
      <c r="A11" s="12"/>
      <c r="B11" s="44">
        <v>519</v>
      </c>
      <c r="C11" s="20" t="s">
        <v>24</v>
      </c>
      <c r="D11" s="46">
        <v>211689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259062</v>
      </c>
      <c r="L11" s="46">
        <v>0</v>
      </c>
      <c r="M11" s="46">
        <v>0</v>
      </c>
      <c r="N11" s="46">
        <f t="shared" si="1"/>
        <v>470751</v>
      </c>
      <c r="O11" s="47">
        <f t="shared" si="2"/>
        <v>41.666755177907596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3978655</v>
      </c>
      <c r="E12" s="31">
        <f t="shared" si="3"/>
        <v>1944217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5922872</v>
      </c>
      <c r="O12" s="43">
        <f t="shared" si="2"/>
        <v>524.24075057532309</v>
      </c>
      <c r="P12" s="10"/>
    </row>
    <row r="13" spans="1:133">
      <c r="A13" s="12"/>
      <c r="B13" s="44">
        <v>521</v>
      </c>
      <c r="C13" s="20" t="s">
        <v>26</v>
      </c>
      <c r="D13" s="46">
        <v>3355415</v>
      </c>
      <c r="E13" s="46">
        <v>133806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3489221</v>
      </c>
      <c r="O13" s="47">
        <f t="shared" si="2"/>
        <v>308.83528058063376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1810411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1810411</v>
      </c>
      <c r="O14" s="47">
        <f t="shared" si="2"/>
        <v>160.24172419897326</v>
      </c>
      <c r="P14" s="9"/>
    </row>
    <row r="15" spans="1:133">
      <c r="A15" s="12"/>
      <c r="B15" s="44">
        <v>524</v>
      </c>
      <c r="C15" s="20" t="s">
        <v>28</v>
      </c>
      <c r="D15" s="46">
        <v>531138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531138</v>
      </c>
      <c r="O15" s="47">
        <f t="shared" si="2"/>
        <v>47.011683483802443</v>
      </c>
      <c r="P15" s="9"/>
    </row>
    <row r="16" spans="1:133">
      <c r="A16" s="12"/>
      <c r="B16" s="44">
        <v>529</v>
      </c>
      <c r="C16" s="20" t="s">
        <v>29</v>
      </c>
      <c r="D16" s="46">
        <v>92102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92102</v>
      </c>
      <c r="O16" s="47">
        <f t="shared" si="2"/>
        <v>8.1520623119136122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SUM(D18:D20)</f>
        <v>1468717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13949527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15418244</v>
      </c>
      <c r="O17" s="43">
        <f t="shared" si="2"/>
        <v>1364.6879093644893</v>
      </c>
      <c r="P17" s="10"/>
    </row>
    <row r="18" spans="1:16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4420809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4420809</v>
      </c>
      <c r="O18" s="47">
        <f t="shared" si="2"/>
        <v>391.29129049389275</v>
      </c>
      <c r="P18" s="9"/>
    </row>
    <row r="19" spans="1:16">
      <c r="A19" s="12"/>
      <c r="B19" s="44">
        <v>534</v>
      </c>
      <c r="C19" s="20" t="s">
        <v>32</v>
      </c>
      <c r="D19" s="46">
        <v>1468717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1468717</v>
      </c>
      <c r="O19" s="47">
        <f t="shared" si="2"/>
        <v>129.99796424145867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9528718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9528718</v>
      </c>
      <c r="O20" s="47">
        <f t="shared" si="2"/>
        <v>843.39865462913792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SUM(D22:D23)</f>
        <v>1637017</v>
      </c>
      <c r="E21" s="31">
        <f t="shared" si="5"/>
        <v>1099813</v>
      </c>
      <c r="F21" s="31">
        <f t="shared" si="5"/>
        <v>0</v>
      </c>
      <c r="G21" s="31">
        <f t="shared" si="5"/>
        <v>30998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7" si="6">SUM(D21:M21)</f>
        <v>2767828</v>
      </c>
      <c r="O21" s="43">
        <f t="shared" si="2"/>
        <v>244.98389095415118</v>
      </c>
      <c r="P21" s="10"/>
    </row>
    <row r="22" spans="1:16">
      <c r="A22" s="12"/>
      <c r="B22" s="44">
        <v>541</v>
      </c>
      <c r="C22" s="20" t="s">
        <v>35</v>
      </c>
      <c r="D22" s="46">
        <v>1637017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1637017</v>
      </c>
      <c r="O22" s="47">
        <f t="shared" si="2"/>
        <v>144.89440608957338</v>
      </c>
      <c r="P22" s="9"/>
    </row>
    <row r="23" spans="1:16">
      <c r="A23" s="12"/>
      <c r="B23" s="44">
        <v>542</v>
      </c>
      <c r="C23" s="20" t="s">
        <v>36</v>
      </c>
      <c r="D23" s="46">
        <v>0</v>
      </c>
      <c r="E23" s="46">
        <v>1099813</v>
      </c>
      <c r="F23" s="46">
        <v>0</v>
      </c>
      <c r="G23" s="46">
        <v>30998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1130811</v>
      </c>
      <c r="O23" s="47">
        <f t="shared" si="2"/>
        <v>100.0894848645778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SUM(D25:D26)</f>
        <v>0</v>
      </c>
      <c r="E24" s="31">
        <f t="shared" si="7"/>
        <v>211302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211302</v>
      </c>
      <c r="O24" s="43">
        <f t="shared" si="2"/>
        <v>18.702602230483272</v>
      </c>
      <c r="P24" s="10"/>
    </row>
    <row r="25" spans="1:16">
      <c r="A25" s="13"/>
      <c r="B25" s="45">
        <v>554</v>
      </c>
      <c r="C25" s="21" t="s">
        <v>38</v>
      </c>
      <c r="D25" s="46">
        <v>0</v>
      </c>
      <c r="E25" s="46">
        <v>68529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68529</v>
      </c>
      <c r="O25" s="47">
        <f t="shared" si="2"/>
        <v>6.0655868295273496</v>
      </c>
      <c r="P25" s="9"/>
    </row>
    <row r="26" spans="1:16">
      <c r="A26" s="13"/>
      <c r="B26" s="45">
        <v>559</v>
      </c>
      <c r="C26" s="21" t="s">
        <v>39</v>
      </c>
      <c r="D26" s="46">
        <v>0</v>
      </c>
      <c r="E26" s="46">
        <v>142773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142773</v>
      </c>
      <c r="O26" s="47">
        <f t="shared" si="2"/>
        <v>12.637015400955921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127500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6"/>
        <v>127500</v>
      </c>
      <c r="O27" s="43">
        <f t="shared" si="2"/>
        <v>11.28518321826872</v>
      </c>
      <c r="P27" s="10"/>
    </row>
    <row r="28" spans="1:16">
      <c r="A28" s="12"/>
      <c r="B28" s="44">
        <v>562</v>
      </c>
      <c r="C28" s="20" t="s">
        <v>41</v>
      </c>
      <c r="D28" s="46">
        <v>65000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9">SUM(D28:M28)</f>
        <v>65000</v>
      </c>
      <c r="O28" s="47">
        <f t="shared" si="2"/>
        <v>5.7532306602938572</v>
      </c>
      <c r="P28" s="9"/>
    </row>
    <row r="29" spans="1:16">
      <c r="A29" s="12"/>
      <c r="B29" s="44">
        <v>564</v>
      </c>
      <c r="C29" s="20" t="s">
        <v>42</v>
      </c>
      <c r="D29" s="46">
        <v>62500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62500</v>
      </c>
      <c r="O29" s="47">
        <f t="shared" si="2"/>
        <v>5.5319525579748632</v>
      </c>
      <c r="P29" s="9"/>
    </row>
    <row r="30" spans="1:16" ht="15.75">
      <c r="A30" s="28" t="s">
        <v>43</v>
      </c>
      <c r="B30" s="29"/>
      <c r="C30" s="30"/>
      <c r="D30" s="31">
        <f t="shared" ref="D30:M30" si="10">SUM(D31:D33)</f>
        <v>942907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>SUM(D30:M30)</f>
        <v>942907</v>
      </c>
      <c r="O30" s="43">
        <f t="shared" si="2"/>
        <v>83.45786864931847</v>
      </c>
      <c r="P30" s="9"/>
    </row>
    <row r="31" spans="1:16">
      <c r="A31" s="12"/>
      <c r="B31" s="44">
        <v>572</v>
      </c>
      <c r="C31" s="20" t="s">
        <v>44</v>
      </c>
      <c r="D31" s="46">
        <v>904907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904907</v>
      </c>
      <c r="O31" s="47">
        <f t="shared" si="2"/>
        <v>80.094441494069741</v>
      </c>
      <c r="P31" s="9"/>
    </row>
    <row r="32" spans="1:16">
      <c r="A32" s="12"/>
      <c r="B32" s="44">
        <v>573</v>
      </c>
      <c r="C32" s="20" t="s">
        <v>45</v>
      </c>
      <c r="D32" s="46">
        <v>3000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3000</v>
      </c>
      <c r="O32" s="47">
        <f t="shared" si="2"/>
        <v>0.26553372278279341</v>
      </c>
      <c r="P32" s="9"/>
    </row>
    <row r="33" spans="1:119">
      <c r="A33" s="12"/>
      <c r="B33" s="44">
        <v>574</v>
      </c>
      <c r="C33" s="20" t="s">
        <v>46</v>
      </c>
      <c r="D33" s="46">
        <v>35000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35000</v>
      </c>
      <c r="O33" s="47">
        <f t="shared" si="2"/>
        <v>3.0978934324659231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SUM(D35:D35)</f>
        <v>1930740</v>
      </c>
      <c r="E34" s="31">
        <f t="shared" si="11"/>
        <v>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1930740</v>
      </c>
      <c r="O34" s="43">
        <f t="shared" si="2"/>
        <v>170.89219330855019</v>
      </c>
      <c r="P34" s="9"/>
    </row>
    <row r="35" spans="1:119" ht="15.75" thickBot="1">
      <c r="A35" s="12"/>
      <c r="B35" s="44">
        <v>581</v>
      </c>
      <c r="C35" s="20" t="s">
        <v>47</v>
      </c>
      <c r="D35" s="46">
        <v>1930740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1930740</v>
      </c>
      <c r="O35" s="47">
        <f t="shared" si="2"/>
        <v>170.89219330855019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2">SUM(D5,D12,D17,D21,D24,D27,D30,D34)</f>
        <v>13625826</v>
      </c>
      <c r="E36" s="15">
        <f t="shared" si="12"/>
        <v>3255332</v>
      </c>
      <c r="F36" s="15">
        <f t="shared" si="12"/>
        <v>352368</v>
      </c>
      <c r="G36" s="15">
        <f t="shared" si="12"/>
        <v>30998</v>
      </c>
      <c r="H36" s="15">
        <f t="shared" si="12"/>
        <v>0</v>
      </c>
      <c r="I36" s="15">
        <f t="shared" si="12"/>
        <v>13949527</v>
      </c>
      <c r="J36" s="15">
        <f t="shared" si="12"/>
        <v>0</v>
      </c>
      <c r="K36" s="15">
        <f t="shared" si="12"/>
        <v>1752925</v>
      </c>
      <c r="L36" s="15">
        <f t="shared" si="12"/>
        <v>0</v>
      </c>
      <c r="M36" s="15">
        <f t="shared" si="12"/>
        <v>0</v>
      </c>
      <c r="N36" s="15">
        <f>SUM(D36:M36)</f>
        <v>32966976</v>
      </c>
      <c r="O36" s="37">
        <f t="shared" si="2"/>
        <v>2917.9479553903348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63</v>
      </c>
      <c r="M38" s="93"/>
      <c r="N38" s="93"/>
      <c r="O38" s="41">
        <v>11298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2188489</v>
      </c>
      <c r="E5" s="26">
        <f t="shared" si="0"/>
        <v>0</v>
      </c>
      <c r="F5" s="26">
        <f t="shared" si="0"/>
        <v>350354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1363445</v>
      </c>
      <c r="L5" s="26">
        <f t="shared" si="0"/>
        <v>0</v>
      </c>
      <c r="M5" s="26">
        <f t="shared" si="0"/>
        <v>0</v>
      </c>
      <c r="N5" s="27">
        <f t="shared" ref="N5:N20" si="1">SUM(D5:M5)</f>
        <v>3902288</v>
      </c>
      <c r="O5" s="32">
        <f t="shared" ref="O5:O35" si="2">(N5/O$37)</f>
        <v>344.11710758377427</v>
      </c>
      <c r="P5" s="6"/>
    </row>
    <row r="6" spans="1:133">
      <c r="A6" s="12"/>
      <c r="B6" s="44">
        <v>511</v>
      </c>
      <c r="C6" s="20" t="s">
        <v>19</v>
      </c>
      <c r="D6" s="46">
        <v>143398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143398</v>
      </c>
      <c r="O6" s="47">
        <f t="shared" si="2"/>
        <v>12.645326278659612</v>
      </c>
      <c r="P6" s="9"/>
    </row>
    <row r="7" spans="1:133">
      <c r="A7" s="12"/>
      <c r="B7" s="44">
        <v>512</v>
      </c>
      <c r="C7" s="20" t="s">
        <v>20</v>
      </c>
      <c r="D7" s="46">
        <v>376293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376293</v>
      </c>
      <c r="O7" s="47">
        <f t="shared" si="2"/>
        <v>33.18280423280423</v>
      </c>
      <c r="P7" s="9"/>
    </row>
    <row r="8" spans="1:133">
      <c r="A8" s="12"/>
      <c r="B8" s="44">
        <v>513</v>
      </c>
      <c r="C8" s="20" t="s">
        <v>21</v>
      </c>
      <c r="D8" s="46">
        <v>1348703</v>
      </c>
      <c r="E8" s="46">
        <v>0</v>
      </c>
      <c r="F8" s="46">
        <v>350354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1699057</v>
      </c>
      <c r="O8" s="47">
        <f t="shared" si="2"/>
        <v>149.82865961199295</v>
      </c>
      <c r="P8" s="9"/>
    </row>
    <row r="9" spans="1:133">
      <c r="A9" s="12"/>
      <c r="B9" s="44">
        <v>514</v>
      </c>
      <c r="C9" s="20" t="s">
        <v>22</v>
      </c>
      <c r="D9" s="46">
        <v>128999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128999</v>
      </c>
      <c r="O9" s="47">
        <f t="shared" si="2"/>
        <v>11.375573192239859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1050106</v>
      </c>
      <c r="L10" s="46">
        <v>0</v>
      </c>
      <c r="M10" s="46">
        <v>0</v>
      </c>
      <c r="N10" s="46">
        <f t="shared" si="1"/>
        <v>1050106</v>
      </c>
      <c r="O10" s="47">
        <f t="shared" si="2"/>
        <v>92.601940035273373</v>
      </c>
      <c r="P10" s="9"/>
    </row>
    <row r="11" spans="1:133">
      <c r="A11" s="12"/>
      <c r="B11" s="44">
        <v>519</v>
      </c>
      <c r="C11" s="20" t="s">
        <v>65</v>
      </c>
      <c r="D11" s="46">
        <v>191096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313339</v>
      </c>
      <c r="L11" s="46">
        <v>0</v>
      </c>
      <c r="M11" s="46">
        <v>0</v>
      </c>
      <c r="N11" s="46">
        <f t="shared" si="1"/>
        <v>504435</v>
      </c>
      <c r="O11" s="47">
        <f t="shared" si="2"/>
        <v>44.482804232804234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3765268</v>
      </c>
      <c r="E12" s="31">
        <f t="shared" si="3"/>
        <v>2668476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6433744</v>
      </c>
      <c r="O12" s="43">
        <f t="shared" si="2"/>
        <v>567.34955908289237</v>
      </c>
      <c r="P12" s="10"/>
    </row>
    <row r="13" spans="1:133">
      <c r="A13" s="12"/>
      <c r="B13" s="44">
        <v>521</v>
      </c>
      <c r="C13" s="20" t="s">
        <v>26</v>
      </c>
      <c r="D13" s="46">
        <v>3285495</v>
      </c>
      <c r="E13" s="46">
        <v>68240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3353735</v>
      </c>
      <c r="O13" s="47">
        <f t="shared" si="2"/>
        <v>295.74382716049382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2600236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2600236</v>
      </c>
      <c r="O14" s="47">
        <f t="shared" si="2"/>
        <v>229.29770723104056</v>
      </c>
      <c r="P14" s="9"/>
    </row>
    <row r="15" spans="1:133">
      <c r="A15" s="12"/>
      <c r="B15" s="44">
        <v>524</v>
      </c>
      <c r="C15" s="20" t="s">
        <v>28</v>
      </c>
      <c r="D15" s="46">
        <v>400679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400679</v>
      </c>
      <c r="O15" s="47">
        <f t="shared" si="2"/>
        <v>35.333245149911818</v>
      </c>
      <c r="P15" s="9"/>
    </row>
    <row r="16" spans="1:133">
      <c r="A16" s="12"/>
      <c r="B16" s="44">
        <v>529</v>
      </c>
      <c r="C16" s="20" t="s">
        <v>29</v>
      </c>
      <c r="D16" s="46">
        <v>79094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79094</v>
      </c>
      <c r="O16" s="47">
        <f t="shared" si="2"/>
        <v>6.9747795414462077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SUM(D18:D20)</f>
        <v>1361483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11743557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13105040</v>
      </c>
      <c r="O17" s="43">
        <f t="shared" si="2"/>
        <v>1155.647266313933</v>
      </c>
      <c r="P17" s="10"/>
    </row>
    <row r="18" spans="1:16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3686630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3686630</v>
      </c>
      <c r="O18" s="47">
        <f t="shared" si="2"/>
        <v>325.09964726631392</v>
      </c>
      <c r="P18" s="9"/>
    </row>
    <row r="19" spans="1:16">
      <c r="A19" s="12"/>
      <c r="B19" s="44">
        <v>534</v>
      </c>
      <c r="C19" s="20" t="s">
        <v>66</v>
      </c>
      <c r="D19" s="46">
        <v>1361483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1361483</v>
      </c>
      <c r="O19" s="47">
        <f t="shared" si="2"/>
        <v>120.06022927689594</v>
      </c>
      <c r="P19" s="9"/>
    </row>
    <row r="20" spans="1:16">
      <c r="A20" s="12"/>
      <c r="B20" s="44">
        <v>536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8056927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8056927</v>
      </c>
      <c r="O20" s="47">
        <f t="shared" si="2"/>
        <v>710.4873897707231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SUM(D22:D23)</f>
        <v>2465378</v>
      </c>
      <c r="E21" s="31">
        <f t="shared" si="5"/>
        <v>1381001</v>
      </c>
      <c r="F21" s="31">
        <f t="shared" si="5"/>
        <v>0</v>
      </c>
      <c r="G21" s="31">
        <f t="shared" si="5"/>
        <v>144948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3991327</v>
      </c>
      <c r="O21" s="43">
        <f t="shared" si="2"/>
        <v>351.96887125220456</v>
      </c>
      <c r="P21" s="10"/>
    </row>
    <row r="22" spans="1:16">
      <c r="A22" s="12"/>
      <c r="B22" s="44">
        <v>541</v>
      </c>
      <c r="C22" s="20" t="s">
        <v>68</v>
      </c>
      <c r="D22" s="46">
        <v>2465378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2465378</v>
      </c>
      <c r="O22" s="47">
        <f t="shared" si="2"/>
        <v>217.40546737213404</v>
      </c>
      <c r="P22" s="9"/>
    </row>
    <row r="23" spans="1:16">
      <c r="A23" s="12"/>
      <c r="B23" s="44">
        <v>542</v>
      </c>
      <c r="C23" s="20" t="s">
        <v>36</v>
      </c>
      <c r="D23" s="46">
        <v>0</v>
      </c>
      <c r="E23" s="46">
        <v>1381001</v>
      </c>
      <c r="F23" s="46">
        <v>0</v>
      </c>
      <c r="G23" s="46">
        <v>144948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1525949</v>
      </c>
      <c r="O23" s="47">
        <f t="shared" si="2"/>
        <v>134.56340388007055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59710</v>
      </c>
      <c r="E24" s="31">
        <f t="shared" si="7"/>
        <v>112778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172488</v>
      </c>
      <c r="O24" s="43">
        <f t="shared" si="2"/>
        <v>15.21058201058201</v>
      </c>
      <c r="P24" s="10"/>
    </row>
    <row r="25" spans="1:16">
      <c r="A25" s="13"/>
      <c r="B25" s="45">
        <v>559</v>
      </c>
      <c r="C25" s="21" t="s">
        <v>39</v>
      </c>
      <c r="D25" s="46">
        <v>59710</v>
      </c>
      <c r="E25" s="46">
        <v>112778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172488</v>
      </c>
      <c r="O25" s="47">
        <f t="shared" si="2"/>
        <v>15.21058201058201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SUM(D27:D28)</f>
        <v>127500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127500</v>
      </c>
      <c r="O26" s="43">
        <f t="shared" si="2"/>
        <v>11.243386243386244</v>
      </c>
      <c r="P26" s="10"/>
    </row>
    <row r="27" spans="1:16">
      <c r="A27" s="12"/>
      <c r="B27" s="44">
        <v>562</v>
      </c>
      <c r="C27" s="20" t="s">
        <v>69</v>
      </c>
      <c r="D27" s="46">
        <v>65000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9">SUM(D27:M27)</f>
        <v>65000</v>
      </c>
      <c r="O27" s="47">
        <f t="shared" si="2"/>
        <v>5.7319223985890648</v>
      </c>
      <c r="P27" s="9"/>
    </row>
    <row r="28" spans="1:16">
      <c r="A28" s="12"/>
      <c r="B28" s="44">
        <v>564</v>
      </c>
      <c r="C28" s="20" t="s">
        <v>70</v>
      </c>
      <c r="D28" s="46">
        <v>62500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62500</v>
      </c>
      <c r="O28" s="47">
        <f t="shared" si="2"/>
        <v>5.511463844797178</v>
      </c>
      <c r="P28" s="9"/>
    </row>
    <row r="29" spans="1:16" ht="15.75">
      <c r="A29" s="28" t="s">
        <v>43</v>
      </c>
      <c r="B29" s="29"/>
      <c r="C29" s="30"/>
      <c r="D29" s="31">
        <f t="shared" ref="D29:M29" si="10">SUM(D30:D32)</f>
        <v>1607215</v>
      </c>
      <c r="E29" s="31">
        <f t="shared" si="10"/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>SUM(D29:M29)</f>
        <v>1607215</v>
      </c>
      <c r="O29" s="43">
        <f t="shared" si="2"/>
        <v>141.72971781305114</v>
      </c>
      <c r="P29" s="9"/>
    </row>
    <row r="30" spans="1:16">
      <c r="A30" s="12"/>
      <c r="B30" s="44">
        <v>572</v>
      </c>
      <c r="C30" s="20" t="s">
        <v>71</v>
      </c>
      <c r="D30" s="46">
        <v>1579215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1579215</v>
      </c>
      <c r="O30" s="47">
        <f t="shared" si="2"/>
        <v>139.260582010582</v>
      </c>
      <c r="P30" s="9"/>
    </row>
    <row r="31" spans="1:16">
      <c r="A31" s="12"/>
      <c r="B31" s="44">
        <v>573</v>
      </c>
      <c r="C31" s="20" t="s">
        <v>45</v>
      </c>
      <c r="D31" s="46">
        <v>3000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3000</v>
      </c>
      <c r="O31" s="47">
        <f t="shared" si="2"/>
        <v>0.26455026455026454</v>
      </c>
      <c r="P31" s="9"/>
    </row>
    <row r="32" spans="1:16">
      <c r="A32" s="12"/>
      <c r="B32" s="44">
        <v>574</v>
      </c>
      <c r="C32" s="20" t="s">
        <v>46</v>
      </c>
      <c r="D32" s="46">
        <v>25000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25000</v>
      </c>
      <c r="O32" s="47">
        <f t="shared" si="2"/>
        <v>2.2045855379188715</v>
      </c>
      <c r="P32" s="9"/>
    </row>
    <row r="33" spans="1:119" ht="15.75">
      <c r="A33" s="28" t="s">
        <v>72</v>
      </c>
      <c r="B33" s="29"/>
      <c r="C33" s="30"/>
      <c r="D33" s="31">
        <f t="shared" ref="D33:M33" si="11">SUM(D34:D34)</f>
        <v>1137168</v>
      </c>
      <c r="E33" s="31">
        <f t="shared" si="11"/>
        <v>6983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500000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1644151</v>
      </c>
      <c r="O33" s="43">
        <f t="shared" si="2"/>
        <v>144.98686067019401</v>
      </c>
      <c r="P33" s="9"/>
    </row>
    <row r="34" spans="1:119" ht="15.75" thickBot="1">
      <c r="A34" s="12"/>
      <c r="B34" s="44">
        <v>581</v>
      </c>
      <c r="C34" s="20" t="s">
        <v>73</v>
      </c>
      <c r="D34" s="46">
        <v>1137168</v>
      </c>
      <c r="E34" s="46">
        <v>6983</v>
      </c>
      <c r="F34" s="46">
        <v>0</v>
      </c>
      <c r="G34" s="46">
        <v>0</v>
      </c>
      <c r="H34" s="46">
        <v>0</v>
      </c>
      <c r="I34" s="46">
        <v>500000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1644151</v>
      </c>
      <c r="O34" s="47">
        <f t="shared" si="2"/>
        <v>144.98686067019401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SUM(D5,D12,D17,D21,D24,D26,D29,D33)</f>
        <v>12712211</v>
      </c>
      <c r="E35" s="15">
        <f t="shared" si="12"/>
        <v>4169238</v>
      </c>
      <c r="F35" s="15">
        <f t="shared" si="12"/>
        <v>350354</v>
      </c>
      <c r="G35" s="15">
        <f t="shared" si="12"/>
        <v>144948</v>
      </c>
      <c r="H35" s="15">
        <f t="shared" si="12"/>
        <v>0</v>
      </c>
      <c r="I35" s="15">
        <f t="shared" si="12"/>
        <v>12243557</v>
      </c>
      <c r="J35" s="15">
        <f t="shared" si="12"/>
        <v>0</v>
      </c>
      <c r="K35" s="15">
        <f t="shared" si="12"/>
        <v>1363445</v>
      </c>
      <c r="L35" s="15">
        <f t="shared" si="12"/>
        <v>0</v>
      </c>
      <c r="M35" s="15">
        <f t="shared" si="12"/>
        <v>0</v>
      </c>
      <c r="N35" s="15">
        <f>SUM(D35:M35)</f>
        <v>30983753</v>
      </c>
      <c r="O35" s="37">
        <f t="shared" si="2"/>
        <v>2732.2533509700174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78</v>
      </c>
      <c r="M37" s="93"/>
      <c r="N37" s="93"/>
      <c r="O37" s="41">
        <v>11340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4128796</v>
      </c>
      <c r="E5" s="26">
        <f t="shared" si="0"/>
        <v>0</v>
      </c>
      <c r="F5" s="26">
        <f t="shared" si="0"/>
        <v>750318</v>
      </c>
      <c r="G5" s="26">
        <f t="shared" si="0"/>
        <v>1459612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3769694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10108420</v>
      </c>
      <c r="P5" s="32">
        <f t="shared" ref="P5:P36" si="1">(O5/P$38)</f>
        <v>815.19516129032263</v>
      </c>
      <c r="Q5" s="6"/>
    </row>
    <row r="6" spans="1:134">
      <c r="A6" s="12"/>
      <c r="B6" s="44">
        <v>511</v>
      </c>
      <c r="C6" s="20" t="s">
        <v>19</v>
      </c>
      <c r="D6" s="46">
        <v>249124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249124</v>
      </c>
      <c r="P6" s="47">
        <f t="shared" si="1"/>
        <v>20.090645161290322</v>
      </c>
      <c r="Q6" s="9"/>
    </row>
    <row r="7" spans="1:134">
      <c r="A7" s="12"/>
      <c r="B7" s="44">
        <v>512</v>
      </c>
      <c r="C7" s="20" t="s">
        <v>20</v>
      </c>
      <c r="D7" s="46">
        <v>699154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699154</v>
      </c>
      <c r="P7" s="47">
        <f t="shared" si="1"/>
        <v>56.383387096774193</v>
      </c>
      <c r="Q7" s="9"/>
    </row>
    <row r="8" spans="1:134">
      <c r="A8" s="12"/>
      <c r="B8" s="44">
        <v>513</v>
      </c>
      <c r="C8" s="20" t="s">
        <v>21</v>
      </c>
      <c r="D8" s="46">
        <v>1725746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1725746</v>
      </c>
      <c r="P8" s="47">
        <f t="shared" si="1"/>
        <v>139.17306451612905</v>
      </c>
      <c r="Q8" s="9"/>
    </row>
    <row r="9" spans="1:134">
      <c r="A9" s="12"/>
      <c r="B9" s="44">
        <v>514</v>
      </c>
      <c r="C9" s="20" t="s">
        <v>22</v>
      </c>
      <c r="D9" s="46">
        <v>188602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188602</v>
      </c>
      <c r="P9" s="47">
        <f t="shared" si="1"/>
        <v>15.209838709677419</v>
      </c>
      <c r="Q9" s="9"/>
    </row>
    <row r="10" spans="1:134">
      <c r="A10" s="12"/>
      <c r="B10" s="44">
        <v>517</v>
      </c>
      <c r="C10" s="20" t="s">
        <v>52</v>
      </c>
      <c r="D10" s="46">
        <v>0</v>
      </c>
      <c r="E10" s="46">
        <v>0</v>
      </c>
      <c r="F10" s="46">
        <v>750318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750318</v>
      </c>
      <c r="P10" s="47">
        <f t="shared" si="1"/>
        <v>60.509516129032257</v>
      </c>
      <c r="Q10" s="9"/>
    </row>
    <row r="11" spans="1:134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3769694</v>
      </c>
      <c r="L11" s="46">
        <v>0</v>
      </c>
      <c r="M11" s="46">
        <v>0</v>
      </c>
      <c r="N11" s="46">
        <v>0</v>
      </c>
      <c r="O11" s="46">
        <f t="shared" si="2"/>
        <v>3769694</v>
      </c>
      <c r="P11" s="47">
        <f t="shared" si="1"/>
        <v>304.00758064516128</v>
      </c>
      <c r="Q11" s="9"/>
    </row>
    <row r="12" spans="1:134">
      <c r="A12" s="12"/>
      <c r="B12" s="44">
        <v>519</v>
      </c>
      <c r="C12" s="20" t="s">
        <v>24</v>
      </c>
      <c r="D12" s="46">
        <v>1266170</v>
      </c>
      <c r="E12" s="46">
        <v>0</v>
      </c>
      <c r="F12" s="46">
        <v>0</v>
      </c>
      <c r="G12" s="46">
        <v>1459612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2725782</v>
      </c>
      <c r="P12" s="47">
        <f t="shared" si="1"/>
        <v>219.82112903225806</v>
      </c>
      <c r="Q12" s="9"/>
    </row>
    <row r="13" spans="1:134" ht="15.75">
      <c r="A13" s="28" t="s">
        <v>25</v>
      </c>
      <c r="B13" s="29"/>
      <c r="C13" s="30"/>
      <c r="D13" s="31">
        <f t="shared" ref="D13:N13" si="3">SUM(D14:D17)</f>
        <v>5137859</v>
      </c>
      <c r="E13" s="31">
        <f t="shared" si="3"/>
        <v>2484882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21" si="4">SUM(D13:N13)</f>
        <v>7622741</v>
      </c>
      <c r="P13" s="43">
        <f t="shared" si="1"/>
        <v>614.73717741935479</v>
      </c>
      <c r="Q13" s="10"/>
    </row>
    <row r="14" spans="1:134">
      <c r="A14" s="12"/>
      <c r="B14" s="44">
        <v>521</v>
      </c>
      <c r="C14" s="20" t="s">
        <v>26</v>
      </c>
      <c r="D14" s="46">
        <v>4650131</v>
      </c>
      <c r="E14" s="46">
        <v>31453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4681584</v>
      </c>
      <c r="P14" s="47">
        <f t="shared" si="1"/>
        <v>377.54709677419356</v>
      </c>
      <c r="Q14" s="9"/>
    </row>
    <row r="15" spans="1:134">
      <c r="A15" s="12"/>
      <c r="B15" s="44">
        <v>522</v>
      </c>
      <c r="C15" s="20" t="s">
        <v>27</v>
      </c>
      <c r="D15" s="46">
        <v>0</v>
      </c>
      <c r="E15" s="46">
        <v>2453429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2453429</v>
      </c>
      <c r="P15" s="47">
        <f t="shared" si="1"/>
        <v>197.85717741935483</v>
      </c>
      <c r="Q15" s="9"/>
    </row>
    <row r="16" spans="1:134">
      <c r="A16" s="12"/>
      <c r="B16" s="44">
        <v>524</v>
      </c>
      <c r="C16" s="20" t="s">
        <v>28</v>
      </c>
      <c r="D16" s="46">
        <v>398553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398553</v>
      </c>
      <c r="P16" s="47">
        <f t="shared" si="1"/>
        <v>32.141370967741935</v>
      </c>
      <c r="Q16" s="9"/>
    </row>
    <row r="17" spans="1:17">
      <c r="A17" s="12"/>
      <c r="B17" s="44">
        <v>529</v>
      </c>
      <c r="C17" s="20" t="s">
        <v>29</v>
      </c>
      <c r="D17" s="46">
        <v>89175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89175</v>
      </c>
      <c r="P17" s="47">
        <f t="shared" si="1"/>
        <v>7.191532258064516</v>
      </c>
      <c r="Q17" s="9"/>
    </row>
    <row r="18" spans="1:17" ht="15.75">
      <c r="A18" s="28" t="s">
        <v>30</v>
      </c>
      <c r="B18" s="29"/>
      <c r="C18" s="30"/>
      <c r="D18" s="31">
        <f t="shared" ref="D18:N18" si="5">SUM(D19:D21)</f>
        <v>493274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15793638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16286912</v>
      </c>
      <c r="P18" s="43">
        <f t="shared" si="1"/>
        <v>1313.4606451612904</v>
      </c>
      <c r="Q18" s="10"/>
    </row>
    <row r="19" spans="1:17">
      <c r="A19" s="12"/>
      <c r="B19" s="44">
        <v>532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3674979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3674979</v>
      </c>
      <c r="P19" s="47">
        <f t="shared" si="1"/>
        <v>296.36927419354839</v>
      </c>
      <c r="Q19" s="9"/>
    </row>
    <row r="20" spans="1:17">
      <c r="A20" s="12"/>
      <c r="B20" s="44">
        <v>534</v>
      </c>
      <c r="C20" s="20" t="s">
        <v>32</v>
      </c>
      <c r="D20" s="46">
        <v>493274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493274</v>
      </c>
      <c r="P20" s="47">
        <f t="shared" si="1"/>
        <v>39.780161290322582</v>
      </c>
      <c r="Q20" s="9"/>
    </row>
    <row r="21" spans="1:17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12118659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12118659</v>
      </c>
      <c r="P21" s="47">
        <f t="shared" si="1"/>
        <v>977.31120967741936</v>
      </c>
      <c r="Q21" s="9"/>
    </row>
    <row r="22" spans="1:17" ht="15.75">
      <c r="A22" s="28" t="s">
        <v>34</v>
      </c>
      <c r="B22" s="29"/>
      <c r="C22" s="30"/>
      <c r="D22" s="31">
        <f t="shared" ref="D22:N22" si="6">SUM(D23:D24)</f>
        <v>3245523</v>
      </c>
      <c r="E22" s="31">
        <f t="shared" si="6"/>
        <v>1326434</v>
      </c>
      <c r="F22" s="31">
        <f t="shared" si="6"/>
        <v>0</v>
      </c>
      <c r="G22" s="31">
        <f t="shared" si="6"/>
        <v>857488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ref="O22:O27" si="7">SUM(D22:N22)</f>
        <v>5429445</v>
      </c>
      <c r="P22" s="43">
        <f t="shared" si="1"/>
        <v>437.8584677419355</v>
      </c>
      <c r="Q22" s="10"/>
    </row>
    <row r="23" spans="1:17">
      <c r="A23" s="12"/>
      <c r="B23" s="44">
        <v>541</v>
      </c>
      <c r="C23" s="20" t="s">
        <v>35</v>
      </c>
      <c r="D23" s="46">
        <v>3245523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7"/>
        <v>3245523</v>
      </c>
      <c r="P23" s="47">
        <f t="shared" si="1"/>
        <v>261.73572580645163</v>
      </c>
      <c r="Q23" s="9"/>
    </row>
    <row r="24" spans="1:17">
      <c r="A24" s="12"/>
      <c r="B24" s="44">
        <v>542</v>
      </c>
      <c r="C24" s="20" t="s">
        <v>36</v>
      </c>
      <c r="D24" s="46">
        <v>0</v>
      </c>
      <c r="E24" s="46">
        <v>1326434</v>
      </c>
      <c r="F24" s="46">
        <v>0</v>
      </c>
      <c r="G24" s="46">
        <v>857488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2183922</v>
      </c>
      <c r="P24" s="47">
        <f t="shared" si="1"/>
        <v>176.12274193548387</v>
      </c>
      <c r="Q24" s="9"/>
    </row>
    <row r="25" spans="1:17" ht="15.75">
      <c r="A25" s="28" t="s">
        <v>37</v>
      </c>
      <c r="B25" s="29"/>
      <c r="C25" s="30"/>
      <c r="D25" s="31">
        <f t="shared" ref="D25:N25" si="8">SUM(D26:D26)</f>
        <v>0</v>
      </c>
      <c r="E25" s="31">
        <f t="shared" si="8"/>
        <v>265314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7"/>
        <v>265314</v>
      </c>
      <c r="P25" s="43">
        <f t="shared" si="1"/>
        <v>21.396290322580644</v>
      </c>
      <c r="Q25" s="10"/>
    </row>
    <row r="26" spans="1:17">
      <c r="A26" s="13"/>
      <c r="B26" s="45">
        <v>559</v>
      </c>
      <c r="C26" s="21" t="s">
        <v>39</v>
      </c>
      <c r="D26" s="46">
        <v>0</v>
      </c>
      <c r="E26" s="46">
        <v>265314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265314</v>
      </c>
      <c r="P26" s="47">
        <f t="shared" si="1"/>
        <v>21.396290322580644</v>
      </c>
      <c r="Q26" s="9"/>
    </row>
    <row r="27" spans="1:17" ht="15.75">
      <c r="A27" s="28" t="s">
        <v>40</v>
      </c>
      <c r="B27" s="29"/>
      <c r="C27" s="30"/>
      <c r="D27" s="31">
        <f t="shared" ref="D27:N27" si="9">SUM(D28:D29)</f>
        <v>209298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9"/>
        <v>0</v>
      </c>
      <c r="O27" s="31">
        <f t="shared" si="7"/>
        <v>209298</v>
      </c>
      <c r="P27" s="43">
        <f t="shared" si="1"/>
        <v>16.878870967741936</v>
      </c>
      <c r="Q27" s="10"/>
    </row>
    <row r="28" spans="1:17">
      <c r="A28" s="12"/>
      <c r="B28" s="44">
        <v>562</v>
      </c>
      <c r="C28" s="20" t="s">
        <v>41</v>
      </c>
      <c r="D28" s="46">
        <v>132500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3" si="10">SUM(D28:N28)</f>
        <v>132500</v>
      </c>
      <c r="P28" s="47">
        <f t="shared" si="1"/>
        <v>10.685483870967742</v>
      </c>
      <c r="Q28" s="9"/>
    </row>
    <row r="29" spans="1:17">
      <c r="A29" s="12"/>
      <c r="B29" s="44">
        <v>564</v>
      </c>
      <c r="C29" s="20" t="s">
        <v>42</v>
      </c>
      <c r="D29" s="46">
        <v>76798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0"/>
        <v>76798</v>
      </c>
      <c r="P29" s="47">
        <f t="shared" si="1"/>
        <v>6.1933870967741935</v>
      </c>
      <c r="Q29" s="9"/>
    </row>
    <row r="30" spans="1:17" ht="15.75">
      <c r="A30" s="28" t="s">
        <v>43</v>
      </c>
      <c r="B30" s="29"/>
      <c r="C30" s="30"/>
      <c r="D30" s="31">
        <f t="shared" ref="D30:N30" si="11">SUM(D31:D33)</f>
        <v>157598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1"/>
        <v>0</v>
      </c>
      <c r="O30" s="31">
        <f>SUM(D30:N30)</f>
        <v>157598</v>
      </c>
      <c r="P30" s="43">
        <f t="shared" si="1"/>
        <v>12.709516129032258</v>
      </c>
      <c r="Q30" s="9"/>
    </row>
    <row r="31" spans="1:17">
      <c r="A31" s="12"/>
      <c r="B31" s="44">
        <v>572</v>
      </c>
      <c r="C31" s="20" t="s">
        <v>44</v>
      </c>
      <c r="D31" s="46">
        <v>114603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0"/>
        <v>114603</v>
      </c>
      <c r="P31" s="47">
        <f t="shared" si="1"/>
        <v>9.2421774193548387</v>
      </c>
      <c r="Q31" s="9"/>
    </row>
    <row r="32" spans="1:17">
      <c r="A32" s="12"/>
      <c r="B32" s="44">
        <v>573</v>
      </c>
      <c r="C32" s="20" t="s">
        <v>45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5000</v>
      </c>
      <c r="P32" s="47">
        <f t="shared" si="1"/>
        <v>0.40322580645161288</v>
      </c>
      <c r="Q32" s="9"/>
    </row>
    <row r="33" spans="1:120">
      <c r="A33" s="12"/>
      <c r="B33" s="44">
        <v>574</v>
      </c>
      <c r="C33" s="20" t="s">
        <v>46</v>
      </c>
      <c r="D33" s="46">
        <v>37995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37995</v>
      </c>
      <c r="P33" s="47">
        <f t="shared" si="1"/>
        <v>3.0641129032258063</v>
      </c>
      <c r="Q33" s="9"/>
    </row>
    <row r="34" spans="1:120" ht="15.75">
      <c r="A34" s="28" t="s">
        <v>48</v>
      </c>
      <c r="B34" s="29"/>
      <c r="C34" s="30"/>
      <c r="D34" s="31">
        <f t="shared" ref="D34:N34" si="12">SUM(D35:D35)</f>
        <v>902400</v>
      </c>
      <c r="E34" s="31">
        <f t="shared" si="12"/>
        <v>165208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910000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2"/>
        <v>0</v>
      </c>
      <c r="O34" s="31">
        <f>SUM(D34:N34)</f>
        <v>1977608</v>
      </c>
      <c r="P34" s="43">
        <f t="shared" si="1"/>
        <v>159.48451612903227</v>
      </c>
      <c r="Q34" s="9"/>
    </row>
    <row r="35" spans="1:120" ht="15.75" thickBot="1">
      <c r="A35" s="12"/>
      <c r="B35" s="44">
        <v>581</v>
      </c>
      <c r="C35" s="20" t="s">
        <v>93</v>
      </c>
      <c r="D35" s="46">
        <v>902400</v>
      </c>
      <c r="E35" s="46">
        <v>165208</v>
      </c>
      <c r="F35" s="46">
        <v>0</v>
      </c>
      <c r="G35" s="46">
        <v>0</v>
      </c>
      <c r="H35" s="46">
        <v>0</v>
      </c>
      <c r="I35" s="46">
        <v>910000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1977608</v>
      </c>
      <c r="P35" s="47">
        <f t="shared" si="1"/>
        <v>159.48451612903227</v>
      </c>
      <c r="Q35" s="9"/>
    </row>
    <row r="36" spans="1:120" ht="16.5" thickBot="1">
      <c r="A36" s="14" t="s">
        <v>10</v>
      </c>
      <c r="B36" s="23"/>
      <c r="C36" s="22"/>
      <c r="D36" s="15">
        <f>SUM(D5,D13,D18,D22,D25,D27,D30,D34)</f>
        <v>14274748</v>
      </c>
      <c r="E36" s="15">
        <f t="shared" ref="E36:N36" si="13">SUM(E5,E13,E18,E22,E25,E27,E30,E34)</f>
        <v>4241838</v>
      </c>
      <c r="F36" s="15">
        <f t="shared" si="13"/>
        <v>750318</v>
      </c>
      <c r="G36" s="15">
        <f t="shared" si="13"/>
        <v>2317100</v>
      </c>
      <c r="H36" s="15">
        <f t="shared" si="13"/>
        <v>0</v>
      </c>
      <c r="I36" s="15">
        <f t="shared" si="13"/>
        <v>16703638</v>
      </c>
      <c r="J36" s="15">
        <f t="shared" si="13"/>
        <v>0</v>
      </c>
      <c r="K36" s="15">
        <f t="shared" si="13"/>
        <v>3769694</v>
      </c>
      <c r="L36" s="15">
        <f t="shared" si="13"/>
        <v>0</v>
      </c>
      <c r="M36" s="15">
        <f t="shared" si="13"/>
        <v>0</v>
      </c>
      <c r="N36" s="15">
        <f t="shared" si="13"/>
        <v>0</v>
      </c>
      <c r="O36" s="15">
        <f>SUM(D36:N36)</f>
        <v>42057336</v>
      </c>
      <c r="P36" s="37">
        <f t="shared" si="1"/>
        <v>3391.7206451612901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94</v>
      </c>
      <c r="N38" s="93"/>
      <c r="O38" s="93"/>
      <c r="P38" s="41">
        <v>12400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3780253</v>
      </c>
      <c r="E5" s="26">
        <f t="shared" si="0"/>
        <v>0</v>
      </c>
      <c r="F5" s="26">
        <f t="shared" si="0"/>
        <v>644720</v>
      </c>
      <c r="G5" s="26">
        <f t="shared" si="0"/>
        <v>3398781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3506610</v>
      </c>
      <c r="L5" s="26">
        <f t="shared" si="0"/>
        <v>0</v>
      </c>
      <c r="M5" s="26">
        <f t="shared" si="0"/>
        <v>0</v>
      </c>
      <c r="N5" s="27">
        <f>SUM(D5:M5)</f>
        <v>11330364</v>
      </c>
      <c r="O5" s="32">
        <f t="shared" ref="O5:O36" si="1">(N5/O$38)</f>
        <v>920.9431845891246</v>
      </c>
      <c r="P5" s="6"/>
    </row>
    <row r="6" spans="1:133">
      <c r="A6" s="12"/>
      <c r="B6" s="44">
        <v>511</v>
      </c>
      <c r="C6" s="20" t="s">
        <v>19</v>
      </c>
      <c r="D6" s="46">
        <v>237376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237376</v>
      </c>
      <c r="O6" s="47">
        <f t="shared" si="1"/>
        <v>19.294155896935706</v>
      </c>
      <c r="P6" s="9"/>
    </row>
    <row r="7" spans="1:133">
      <c r="A7" s="12"/>
      <c r="B7" s="44">
        <v>512</v>
      </c>
      <c r="C7" s="20" t="s">
        <v>20</v>
      </c>
      <c r="D7" s="46">
        <v>649414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649414</v>
      </c>
      <c r="O7" s="47">
        <f t="shared" si="1"/>
        <v>52.785011785743315</v>
      </c>
      <c r="P7" s="9"/>
    </row>
    <row r="8" spans="1:133">
      <c r="A8" s="12"/>
      <c r="B8" s="44">
        <v>513</v>
      </c>
      <c r="C8" s="20" t="s">
        <v>21</v>
      </c>
      <c r="D8" s="46">
        <v>1827845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1827845</v>
      </c>
      <c r="O8" s="47">
        <f t="shared" si="1"/>
        <v>148.56904819962611</v>
      </c>
      <c r="P8" s="9"/>
    </row>
    <row r="9" spans="1:133">
      <c r="A9" s="12"/>
      <c r="B9" s="44">
        <v>514</v>
      </c>
      <c r="C9" s="20" t="s">
        <v>22</v>
      </c>
      <c r="D9" s="46">
        <v>174024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174024</v>
      </c>
      <c r="O9" s="47">
        <f t="shared" si="1"/>
        <v>14.144842721287491</v>
      </c>
      <c r="P9" s="9"/>
    </row>
    <row r="10" spans="1:133">
      <c r="A10" s="12"/>
      <c r="B10" s="44">
        <v>517</v>
      </c>
      <c r="C10" s="20" t="s">
        <v>52</v>
      </c>
      <c r="D10" s="46">
        <v>0</v>
      </c>
      <c r="E10" s="46">
        <v>0</v>
      </c>
      <c r="F10" s="46">
        <v>644720</v>
      </c>
      <c r="G10" s="46">
        <v>3398781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4043501</v>
      </c>
      <c r="O10" s="47">
        <f t="shared" si="1"/>
        <v>328.65975778265465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3506610</v>
      </c>
      <c r="L11" s="46">
        <v>0</v>
      </c>
      <c r="M11" s="46">
        <v>0</v>
      </c>
      <c r="N11" s="46">
        <f t="shared" si="2"/>
        <v>3506610</v>
      </c>
      <c r="O11" s="47">
        <f t="shared" si="1"/>
        <v>285.0207266520361</v>
      </c>
      <c r="P11" s="9"/>
    </row>
    <row r="12" spans="1:133">
      <c r="A12" s="12"/>
      <c r="B12" s="44">
        <v>519</v>
      </c>
      <c r="C12" s="20" t="s">
        <v>65</v>
      </c>
      <c r="D12" s="46">
        <v>891594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891594</v>
      </c>
      <c r="O12" s="47">
        <f t="shared" si="1"/>
        <v>72.46964155084126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4840502</v>
      </c>
      <c r="E13" s="31">
        <f t="shared" si="3"/>
        <v>2488252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7328754</v>
      </c>
      <c r="O13" s="43">
        <f t="shared" si="1"/>
        <v>595.68836869056327</v>
      </c>
      <c r="P13" s="10"/>
    </row>
    <row r="14" spans="1:133">
      <c r="A14" s="12"/>
      <c r="B14" s="44">
        <v>521</v>
      </c>
      <c r="C14" s="20" t="s">
        <v>26</v>
      </c>
      <c r="D14" s="46">
        <v>4355363</v>
      </c>
      <c r="E14" s="46">
        <v>58110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4413473</v>
      </c>
      <c r="O14" s="47">
        <f t="shared" si="1"/>
        <v>358.73144761440301</v>
      </c>
      <c r="P14" s="9"/>
    </row>
    <row r="15" spans="1:133">
      <c r="A15" s="12"/>
      <c r="B15" s="44">
        <v>522</v>
      </c>
      <c r="C15" s="20" t="s">
        <v>27</v>
      </c>
      <c r="D15" s="46">
        <v>0</v>
      </c>
      <c r="E15" s="46">
        <v>2430142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2430142</v>
      </c>
      <c r="O15" s="47">
        <f t="shared" si="1"/>
        <v>197.52434365601886</v>
      </c>
      <c r="P15" s="9"/>
    </row>
    <row r="16" spans="1:133">
      <c r="A16" s="12"/>
      <c r="B16" s="44">
        <v>524</v>
      </c>
      <c r="C16" s="20" t="s">
        <v>28</v>
      </c>
      <c r="D16" s="46">
        <v>361817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361817</v>
      </c>
      <c r="O16" s="47">
        <f t="shared" si="1"/>
        <v>29.408843371535397</v>
      </c>
      <c r="P16" s="9"/>
    </row>
    <row r="17" spans="1:16">
      <c r="A17" s="12"/>
      <c r="B17" s="44">
        <v>529</v>
      </c>
      <c r="C17" s="20" t="s">
        <v>29</v>
      </c>
      <c r="D17" s="46">
        <v>123322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123322</v>
      </c>
      <c r="O17" s="47">
        <f t="shared" si="1"/>
        <v>10.02373404860603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468975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16499631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16968606</v>
      </c>
      <c r="O18" s="43">
        <f t="shared" si="1"/>
        <v>1379.2250670568153</v>
      </c>
      <c r="P18" s="10"/>
    </row>
    <row r="19" spans="1:16">
      <c r="A19" s="12"/>
      <c r="B19" s="44">
        <v>532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3037422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3037422</v>
      </c>
      <c r="O19" s="47">
        <f t="shared" si="1"/>
        <v>246.88466227749331</v>
      </c>
      <c r="P19" s="9"/>
    </row>
    <row r="20" spans="1:16">
      <c r="A20" s="12"/>
      <c r="B20" s="44">
        <v>534</v>
      </c>
      <c r="C20" s="20" t="s">
        <v>66</v>
      </c>
      <c r="D20" s="46">
        <v>468975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468975</v>
      </c>
      <c r="O20" s="47">
        <f t="shared" si="1"/>
        <v>38.118751524018535</v>
      </c>
      <c r="P20" s="9"/>
    </row>
    <row r="21" spans="1:16">
      <c r="A21" s="12"/>
      <c r="B21" s="44">
        <v>536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13462209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13462209</v>
      </c>
      <c r="O21" s="47">
        <f t="shared" si="1"/>
        <v>1094.2216532553036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3769775</v>
      </c>
      <c r="E22" s="31">
        <f t="shared" si="6"/>
        <v>1296281</v>
      </c>
      <c r="F22" s="31">
        <f t="shared" si="6"/>
        <v>0</v>
      </c>
      <c r="G22" s="31">
        <f t="shared" si="6"/>
        <v>1654302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6720358</v>
      </c>
      <c r="O22" s="43">
        <f t="shared" si="1"/>
        <v>546.23734048606036</v>
      </c>
      <c r="P22" s="10"/>
    </row>
    <row r="23" spans="1:16">
      <c r="A23" s="12"/>
      <c r="B23" s="44">
        <v>541</v>
      </c>
      <c r="C23" s="20" t="s">
        <v>68</v>
      </c>
      <c r="D23" s="46">
        <v>3769775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3769775</v>
      </c>
      <c r="O23" s="47">
        <f t="shared" si="1"/>
        <v>306.41103795822158</v>
      </c>
      <c r="P23" s="9"/>
    </row>
    <row r="24" spans="1:16">
      <c r="A24" s="12"/>
      <c r="B24" s="44">
        <v>542</v>
      </c>
      <c r="C24" s="20" t="s">
        <v>36</v>
      </c>
      <c r="D24" s="46">
        <v>0</v>
      </c>
      <c r="E24" s="46">
        <v>1296281</v>
      </c>
      <c r="F24" s="46">
        <v>0</v>
      </c>
      <c r="G24" s="46">
        <v>1654302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2950583</v>
      </c>
      <c r="O24" s="47">
        <f t="shared" si="1"/>
        <v>239.82630252783875</v>
      </c>
      <c r="P24" s="9"/>
    </row>
    <row r="25" spans="1:16" ht="15.75">
      <c r="A25" s="28" t="s">
        <v>37</v>
      </c>
      <c r="B25" s="29"/>
      <c r="C25" s="30"/>
      <c r="D25" s="31">
        <f t="shared" ref="D25:M25" si="8">SUM(D26:D26)</f>
        <v>0</v>
      </c>
      <c r="E25" s="31">
        <f t="shared" si="8"/>
        <v>346493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346493</v>
      </c>
      <c r="O25" s="43">
        <f t="shared" si="1"/>
        <v>28.16329350564903</v>
      </c>
      <c r="P25" s="10"/>
    </row>
    <row r="26" spans="1:16">
      <c r="A26" s="13"/>
      <c r="B26" s="45">
        <v>559</v>
      </c>
      <c r="C26" s="21" t="s">
        <v>39</v>
      </c>
      <c r="D26" s="46">
        <v>0</v>
      </c>
      <c r="E26" s="46">
        <v>346493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346493</v>
      </c>
      <c r="O26" s="47">
        <f t="shared" si="1"/>
        <v>28.16329350564903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SUM(D28:D29)</f>
        <v>207500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207500</v>
      </c>
      <c r="O27" s="43">
        <f t="shared" si="1"/>
        <v>16.865805088189873</v>
      </c>
      <c r="P27" s="10"/>
    </row>
    <row r="28" spans="1:16">
      <c r="A28" s="12"/>
      <c r="B28" s="44">
        <v>562</v>
      </c>
      <c r="C28" s="20" t="s">
        <v>69</v>
      </c>
      <c r="D28" s="46">
        <v>132500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132500</v>
      </c>
      <c r="O28" s="47">
        <f t="shared" si="1"/>
        <v>10.769730959928472</v>
      </c>
      <c r="P28" s="9"/>
    </row>
    <row r="29" spans="1:16">
      <c r="A29" s="12"/>
      <c r="B29" s="44">
        <v>564</v>
      </c>
      <c r="C29" s="20" t="s">
        <v>70</v>
      </c>
      <c r="D29" s="46">
        <v>75000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75000</v>
      </c>
      <c r="O29" s="47">
        <f t="shared" si="1"/>
        <v>6.0960741282613995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601081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601081</v>
      </c>
      <c r="O30" s="43">
        <f t="shared" si="1"/>
        <v>48.85645777452654</v>
      </c>
      <c r="P30" s="9"/>
    </row>
    <row r="31" spans="1:16">
      <c r="A31" s="12"/>
      <c r="B31" s="44">
        <v>572</v>
      </c>
      <c r="C31" s="20" t="s">
        <v>71</v>
      </c>
      <c r="D31" s="46">
        <v>559228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559228</v>
      </c>
      <c r="O31" s="47">
        <f t="shared" si="1"/>
        <v>45.454604567991545</v>
      </c>
      <c r="P31" s="9"/>
    </row>
    <row r="32" spans="1:16">
      <c r="A32" s="12"/>
      <c r="B32" s="44">
        <v>573</v>
      </c>
      <c r="C32" s="20" t="s">
        <v>45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5000</v>
      </c>
      <c r="O32" s="47">
        <f t="shared" si="1"/>
        <v>0.40640494188409332</v>
      </c>
      <c r="P32" s="9"/>
    </row>
    <row r="33" spans="1:119">
      <c r="A33" s="12"/>
      <c r="B33" s="44">
        <v>574</v>
      </c>
      <c r="C33" s="20" t="s">
        <v>46</v>
      </c>
      <c r="D33" s="46">
        <v>36853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36853</v>
      </c>
      <c r="O33" s="47">
        <f t="shared" si="1"/>
        <v>2.9954482646508982</v>
      </c>
      <c r="P33" s="9"/>
    </row>
    <row r="34" spans="1:119" ht="15.75">
      <c r="A34" s="28" t="s">
        <v>72</v>
      </c>
      <c r="B34" s="29"/>
      <c r="C34" s="30"/>
      <c r="D34" s="31">
        <f t="shared" ref="D34:M34" si="12">SUM(D35:D35)</f>
        <v>849049</v>
      </c>
      <c r="E34" s="31">
        <f t="shared" si="12"/>
        <v>138151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910000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1897200</v>
      </c>
      <c r="O34" s="43">
        <f t="shared" si="1"/>
        <v>154.20629114850036</v>
      </c>
      <c r="P34" s="9"/>
    </row>
    <row r="35" spans="1:119" ht="15.75" thickBot="1">
      <c r="A35" s="12"/>
      <c r="B35" s="44">
        <v>581</v>
      </c>
      <c r="C35" s="20" t="s">
        <v>73</v>
      </c>
      <c r="D35" s="46">
        <v>849049</v>
      </c>
      <c r="E35" s="46">
        <v>138151</v>
      </c>
      <c r="F35" s="46">
        <v>0</v>
      </c>
      <c r="G35" s="46">
        <v>0</v>
      </c>
      <c r="H35" s="46">
        <v>0</v>
      </c>
      <c r="I35" s="46">
        <v>910000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1897200</v>
      </c>
      <c r="O35" s="47">
        <f t="shared" si="1"/>
        <v>154.20629114850036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SUM(D5,D13,D18,D22,D25,D27,D30,D34)</f>
        <v>14517135</v>
      </c>
      <c r="E36" s="15">
        <f t="shared" si="13"/>
        <v>4269177</v>
      </c>
      <c r="F36" s="15">
        <f t="shared" si="13"/>
        <v>644720</v>
      </c>
      <c r="G36" s="15">
        <f t="shared" si="13"/>
        <v>5053083</v>
      </c>
      <c r="H36" s="15">
        <f t="shared" si="13"/>
        <v>0</v>
      </c>
      <c r="I36" s="15">
        <f t="shared" si="13"/>
        <v>17409631</v>
      </c>
      <c r="J36" s="15">
        <f t="shared" si="13"/>
        <v>0</v>
      </c>
      <c r="K36" s="15">
        <f t="shared" si="13"/>
        <v>3506610</v>
      </c>
      <c r="L36" s="15">
        <f t="shared" si="13"/>
        <v>0</v>
      </c>
      <c r="M36" s="15">
        <f t="shared" si="13"/>
        <v>0</v>
      </c>
      <c r="N36" s="15">
        <f>SUM(D36:M36)</f>
        <v>45400356</v>
      </c>
      <c r="O36" s="37">
        <f t="shared" si="1"/>
        <v>3690.1858083394295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88</v>
      </c>
      <c r="M38" s="93"/>
      <c r="N38" s="93"/>
      <c r="O38" s="41">
        <v>12303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3785589</v>
      </c>
      <c r="E5" s="26">
        <f t="shared" si="0"/>
        <v>0</v>
      </c>
      <c r="F5" s="26">
        <f t="shared" si="0"/>
        <v>368184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3563320</v>
      </c>
      <c r="L5" s="26">
        <f t="shared" si="0"/>
        <v>0</v>
      </c>
      <c r="M5" s="26">
        <f t="shared" si="0"/>
        <v>0</v>
      </c>
      <c r="N5" s="27">
        <f>SUM(D5:M5)</f>
        <v>7717093</v>
      </c>
      <c r="O5" s="32">
        <f t="shared" ref="O5:O37" si="1">(N5/O$39)</f>
        <v>628.88868062912559</v>
      </c>
      <c r="P5" s="6"/>
    </row>
    <row r="6" spans="1:133">
      <c r="A6" s="12"/>
      <c r="B6" s="44">
        <v>511</v>
      </c>
      <c r="C6" s="20" t="s">
        <v>19</v>
      </c>
      <c r="D6" s="46">
        <v>234754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234754</v>
      </c>
      <c r="O6" s="47">
        <f t="shared" si="1"/>
        <v>19.130796186129899</v>
      </c>
      <c r="P6" s="9"/>
    </row>
    <row r="7" spans="1:133">
      <c r="A7" s="12"/>
      <c r="B7" s="44">
        <v>512</v>
      </c>
      <c r="C7" s="20" t="s">
        <v>20</v>
      </c>
      <c r="D7" s="46">
        <v>633747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633747</v>
      </c>
      <c r="O7" s="47">
        <f t="shared" si="1"/>
        <v>51.645913128514387</v>
      </c>
      <c r="P7" s="9"/>
    </row>
    <row r="8" spans="1:133">
      <c r="A8" s="12"/>
      <c r="B8" s="44">
        <v>513</v>
      </c>
      <c r="C8" s="20" t="s">
        <v>21</v>
      </c>
      <c r="D8" s="46">
        <v>1705131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1705131</v>
      </c>
      <c r="O8" s="47">
        <f t="shared" si="1"/>
        <v>138.95615679243744</v>
      </c>
      <c r="P8" s="9"/>
    </row>
    <row r="9" spans="1:133">
      <c r="A9" s="12"/>
      <c r="B9" s="44">
        <v>514</v>
      </c>
      <c r="C9" s="20" t="s">
        <v>22</v>
      </c>
      <c r="D9" s="46">
        <v>161521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161521</v>
      </c>
      <c r="O9" s="47">
        <f t="shared" si="1"/>
        <v>13.162822915817781</v>
      </c>
      <c r="P9" s="9"/>
    </row>
    <row r="10" spans="1:133">
      <c r="A10" s="12"/>
      <c r="B10" s="44">
        <v>517</v>
      </c>
      <c r="C10" s="20" t="s">
        <v>52</v>
      </c>
      <c r="D10" s="46">
        <v>0</v>
      </c>
      <c r="E10" s="46">
        <v>0</v>
      </c>
      <c r="F10" s="46">
        <v>368184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368184</v>
      </c>
      <c r="O10" s="47">
        <f t="shared" si="1"/>
        <v>30.004400619346427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3563320</v>
      </c>
      <c r="L11" s="46">
        <v>0</v>
      </c>
      <c r="M11" s="46">
        <v>0</v>
      </c>
      <c r="N11" s="46">
        <f t="shared" si="2"/>
        <v>3563320</v>
      </c>
      <c r="O11" s="47">
        <f t="shared" si="1"/>
        <v>290.38546165756662</v>
      </c>
      <c r="P11" s="9"/>
    </row>
    <row r="12" spans="1:133">
      <c r="A12" s="12"/>
      <c r="B12" s="44">
        <v>519</v>
      </c>
      <c r="C12" s="20" t="s">
        <v>65</v>
      </c>
      <c r="D12" s="46">
        <v>1050436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1050436</v>
      </c>
      <c r="O12" s="47">
        <f t="shared" si="1"/>
        <v>85.60312932931302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5807525</v>
      </c>
      <c r="E13" s="31">
        <f t="shared" si="3"/>
        <v>2853146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8660671</v>
      </c>
      <c r="O13" s="43">
        <f t="shared" si="1"/>
        <v>705.78363621546737</v>
      </c>
      <c r="P13" s="10"/>
    </row>
    <row r="14" spans="1:133">
      <c r="A14" s="12"/>
      <c r="B14" s="44">
        <v>521</v>
      </c>
      <c r="C14" s="20" t="s">
        <v>26</v>
      </c>
      <c r="D14" s="46">
        <v>5307345</v>
      </c>
      <c r="E14" s="46">
        <v>18441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5325786</v>
      </c>
      <c r="O14" s="47">
        <f t="shared" si="1"/>
        <v>434.01401678754786</v>
      </c>
      <c r="P14" s="9"/>
    </row>
    <row r="15" spans="1:133">
      <c r="A15" s="12"/>
      <c r="B15" s="44">
        <v>522</v>
      </c>
      <c r="C15" s="20" t="s">
        <v>27</v>
      </c>
      <c r="D15" s="46">
        <v>0</v>
      </c>
      <c r="E15" s="46">
        <v>2834705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2834705</v>
      </c>
      <c r="O15" s="47">
        <f t="shared" si="1"/>
        <v>231.00847526688941</v>
      </c>
      <c r="P15" s="9"/>
    </row>
    <row r="16" spans="1:133">
      <c r="A16" s="12"/>
      <c r="B16" s="44">
        <v>524</v>
      </c>
      <c r="C16" s="20" t="s">
        <v>28</v>
      </c>
      <c r="D16" s="46">
        <v>377806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377806</v>
      </c>
      <c r="O16" s="47">
        <f t="shared" si="1"/>
        <v>30.788525792518946</v>
      </c>
      <c r="P16" s="9"/>
    </row>
    <row r="17" spans="1:16">
      <c r="A17" s="12"/>
      <c r="B17" s="44">
        <v>529</v>
      </c>
      <c r="C17" s="20" t="s">
        <v>29</v>
      </c>
      <c r="D17" s="46">
        <v>122374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122374</v>
      </c>
      <c r="O17" s="47">
        <f t="shared" si="1"/>
        <v>9.9726183685111245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451736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15968479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16420215</v>
      </c>
      <c r="O18" s="43">
        <f t="shared" si="1"/>
        <v>1338.1317741015403</v>
      </c>
      <c r="P18" s="10"/>
    </row>
    <row r="19" spans="1:16">
      <c r="A19" s="12"/>
      <c r="B19" s="44">
        <v>532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3450492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3450492</v>
      </c>
      <c r="O19" s="47">
        <f t="shared" si="1"/>
        <v>281.19077499796265</v>
      </c>
      <c r="P19" s="9"/>
    </row>
    <row r="20" spans="1:16">
      <c r="A20" s="12"/>
      <c r="B20" s="44">
        <v>534</v>
      </c>
      <c r="C20" s="20" t="s">
        <v>66</v>
      </c>
      <c r="D20" s="46">
        <v>451736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451736</v>
      </c>
      <c r="O20" s="47">
        <f t="shared" si="1"/>
        <v>36.813299649580308</v>
      </c>
      <c r="P20" s="9"/>
    </row>
    <row r="21" spans="1:16">
      <c r="A21" s="12"/>
      <c r="B21" s="44">
        <v>536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12517987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12517987</v>
      </c>
      <c r="O21" s="47">
        <f t="shared" si="1"/>
        <v>1020.1276994539973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3271791</v>
      </c>
      <c r="E22" s="31">
        <f t="shared" si="6"/>
        <v>1316239</v>
      </c>
      <c r="F22" s="31">
        <f t="shared" si="6"/>
        <v>0</v>
      </c>
      <c r="G22" s="31">
        <f t="shared" si="6"/>
        <v>7086345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8" si="7">SUM(D22:M22)</f>
        <v>11674375</v>
      </c>
      <c r="O22" s="43">
        <f t="shared" si="1"/>
        <v>951.3792681933013</v>
      </c>
      <c r="P22" s="10"/>
    </row>
    <row r="23" spans="1:16">
      <c r="A23" s="12"/>
      <c r="B23" s="44">
        <v>541</v>
      </c>
      <c r="C23" s="20" t="s">
        <v>68</v>
      </c>
      <c r="D23" s="46">
        <v>3271791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3271791</v>
      </c>
      <c r="O23" s="47">
        <f t="shared" si="1"/>
        <v>266.6279031863744</v>
      </c>
      <c r="P23" s="9"/>
    </row>
    <row r="24" spans="1:16">
      <c r="A24" s="12"/>
      <c r="B24" s="44">
        <v>542</v>
      </c>
      <c r="C24" s="20" t="s">
        <v>36</v>
      </c>
      <c r="D24" s="46">
        <v>0</v>
      </c>
      <c r="E24" s="46">
        <v>1316239</v>
      </c>
      <c r="F24" s="46">
        <v>0</v>
      </c>
      <c r="G24" s="46">
        <v>7086345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8402584</v>
      </c>
      <c r="O24" s="47">
        <f t="shared" si="1"/>
        <v>684.7513650069269</v>
      </c>
      <c r="P24" s="9"/>
    </row>
    <row r="25" spans="1:16" ht="15.75">
      <c r="A25" s="28" t="s">
        <v>37</v>
      </c>
      <c r="B25" s="29"/>
      <c r="C25" s="30"/>
      <c r="D25" s="31">
        <f t="shared" ref="D25:M25" si="8">SUM(D26:D27)</f>
        <v>0</v>
      </c>
      <c r="E25" s="31">
        <f t="shared" si="8"/>
        <v>1479598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1479598</v>
      </c>
      <c r="O25" s="43">
        <f t="shared" si="1"/>
        <v>120.57680710618531</v>
      </c>
      <c r="P25" s="10"/>
    </row>
    <row r="26" spans="1:16">
      <c r="A26" s="13"/>
      <c r="B26" s="45">
        <v>554</v>
      </c>
      <c r="C26" s="21" t="s">
        <v>38</v>
      </c>
      <c r="D26" s="46">
        <v>0</v>
      </c>
      <c r="E26" s="46">
        <v>315936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315936</v>
      </c>
      <c r="O26" s="47">
        <f t="shared" si="1"/>
        <v>25.746556922826176</v>
      </c>
      <c r="P26" s="9"/>
    </row>
    <row r="27" spans="1:16">
      <c r="A27" s="13"/>
      <c r="B27" s="45">
        <v>559</v>
      </c>
      <c r="C27" s="21" t="s">
        <v>39</v>
      </c>
      <c r="D27" s="46">
        <v>0</v>
      </c>
      <c r="E27" s="46">
        <v>1163662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1163662</v>
      </c>
      <c r="O27" s="47">
        <f t="shared" si="1"/>
        <v>94.830250183359141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SUM(D29:D30)</f>
        <v>207170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207170</v>
      </c>
      <c r="O28" s="43">
        <f t="shared" si="1"/>
        <v>16.882894629614537</v>
      </c>
      <c r="P28" s="10"/>
    </row>
    <row r="29" spans="1:16">
      <c r="A29" s="12"/>
      <c r="B29" s="44">
        <v>562</v>
      </c>
      <c r="C29" s="20" t="s">
        <v>69</v>
      </c>
      <c r="D29" s="46">
        <v>125000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125000</v>
      </c>
      <c r="O29" s="47">
        <f t="shared" si="1"/>
        <v>10.186618857468829</v>
      </c>
      <c r="P29" s="9"/>
    </row>
    <row r="30" spans="1:16">
      <c r="A30" s="12"/>
      <c r="B30" s="44">
        <v>564</v>
      </c>
      <c r="C30" s="20" t="s">
        <v>70</v>
      </c>
      <c r="D30" s="46">
        <v>82170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82170</v>
      </c>
      <c r="O30" s="47">
        <f t="shared" si="1"/>
        <v>6.6962757721457091</v>
      </c>
      <c r="P30" s="9"/>
    </row>
    <row r="31" spans="1:16" ht="15.75">
      <c r="A31" s="28" t="s">
        <v>43</v>
      </c>
      <c r="B31" s="29"/>
      <c r="C31" s="30"/>
      <c r="D31" s="31">
        <f t="shared" ref="D31:M31" si="11">SUM(D32:D34)</f>
        <v>595568</v>
      </c>
      <c r="E31" s="31">
        <f t="shared" si="11"/>
        <v>0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595568</v>
      </c>
      <c r="O31" s="43">
        <f t="shared" si="1"/>
        <v>48.534593757639961</v>
      </c>
      <c r="P31" s="9"/>
    </row>
    <row r="32" spans="1:16">
      <c r="A32" s="12"/>
      <c r="B32" s="44">
        <v>572</v>
      </c>
      <c r="C32" s="20" t="s">
        <v>71</v>
      </c>
      <c r="D32" s="46">
        <v>554663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554663</v>
      </c>
      <c r="O32" s="47">
        <f t="shared" si="1"/>
        <v>45.201124602721862</v>
      </c>
      <c r="P32" s="9"/>
    </row>
    <row r="33" spans="1:119">
      <c r="A33" s="12"/>
      <c r="B33" s="44">
        <v>573</v>
      </c>
      <c r="C33" s="20" t="s">
        <v>45</v>
      </c>
      <c r="D33" s="46">
        <v>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5000</v>
      </c>
      <c r="O33" s="47">
        <f t="shared" si="1"/>
        <v>0.40746475429875317</v>
      </c>
      <c r="P33" s="9"/>
    </row>
    <row r="34" spans="1:119">
      <c r="A34" s="12"/>
      <c r="B34" s="44">
        <v>574</v>
      </c>
      <c r="C34" s="20" t="s">
        <v>46</v>
      </c>
      <c r="D34" s="46">
        <v>35905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35905</v>
      </c>
      <c r="O34" s="47">
        <f t="shared" si="1"/>
        <v>2.9260044006193464</v>
      </c>
      <c r="P34" s="9"/>
    </row>
    <row r="35" spans="1:119" ht="15.75">
      <c r="A35" s="28" t="s">
        <v>72</v>
      </c>
      <c r="B35" s="29"/>
      <c r="C35" s="30"/>
      <c r="D35" s="31">
        <f t="shared" ref="D35:M35" si="12">SUM(D36:D36)</f>
        <v>539924</v>
      </c>
      <c r="E35" s="31">
        <f t="shared" si="12"/>
        <v>0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1120000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1659924</v>
      </c>
      <c r="O35" s="43">
        <f t="shared" si="1"/>
        <v>135.27210496292071</v>
      </c>
      <c r="P35" s="9"/>
    </row>
    <row r="36" spans="1:119" ht="15.75" thickBot="1">
      <c r="A36" s="12"/>
      <c r="B36" s="44">
        <v>581</v>
      </c>
      <c r="C36" s="20" t="s">
        <v>73</v>
      </c>
      <c r="D36" s="46">
        <v>539924</v>
      </c>
      <c r="E36" s="46">
        <v>0</v>
      </c>
      <c r="F36" s="46">
        <v>0</v>
      </c>
      <c r="G36" s="46">
        <v>0</v>
      </c>
      <c r="H36" s="46">
        <v>0</v>
      </c>
      <c r="I36" s="46">
        <v>1120000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1659924</v>
      </c>
      <c r="O36" s="47">
        <f t="shared" si="1"/>
        <v>135.27210496292071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SUM(D5,D13,D18,D22,D25,D28,D31,D35)</f>
        <v>14659303</v>
      </c>
      <c r="E37" s="15">
        <f t="shared" si="13"/>
        <v>5648983</v>
      </c>
      <c r="F37" s="15">
        <f t="shared" si="13"/>
        <v>368184</v>
      </c>
      <c r="G37" s="15">
        <f t="shared" si="13"/>
        <v>7086345</v>
      </c>
      <c r="H37" s="15">
        <f t="shared" si="13"/>
        <v>0</v>
      </c>
      <c r="I37" s="15">
        <f t="shared" si="13"/>
        <v>17088479</v>
      </c>
      <c r="J37" s="15">
        <f t="shared" si="13"/>
        <v>0</v>
      </c>
      <c r="K37" s="15">
        <f t="shared" si="13"/>
        <v>3563320</v>
      </c>
      <c r="L37" s="15">
        <f t="shared" si="13"/>
        <v>0</v>
      </c>
      <c r="M37" s="15">
        <f t="shared" si="13"/>
        <v>0</v>
      </c>
      <c r="N37" s="15">
        <f>SUM(D37:M37)</f>
        <v>48414614</v>
      </c>
      <c r="O37" s="37">
        <f t="shared" si="1"/>
        <v>3945.4497595957951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86</v>
      </c>
      <c r="M39" s="93"/>
      <c r="N39" s="93"/>
      <c r="O39" s="41">
        <v>12271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4244465</v>
      </c>
      <c r="E5" s="26">
        <f t="shared" si="0"/>
        <v>0</v>
      </c>
      <c r="F5" s="26">
        <f t="shared" si="0"/>
        <v>368195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3474636</v>
      </c>
      <c r="L5" s="26">
        <f t="shared" si="0"/>
        <v>0</v>
      </c>
      <c r="M5" s="26">
        <f t="shared" si="0"/>
        <v>0</v>
      </c>
      <c r="N5" s="27">
        <f>SUM(D5:M5)</f>
        <v>8087296</v>
      </c>
      <c r="O5" s="32">
        <f t="shared" ref="O5:O37" si="1">(N5/O$39)</f>
        <v>656.3298165882162</v>
      </c>
      <c r="P5" s="6"/>
    </row>
    <row r="6" spans="1:133">
      <c r="A6" s="12"/>
      <c r="B6" s="44">
        <v>511</v>
      </c>
      <c r="C6" s="20" t="s">
        <v>19</v>
      </c>
      <c r="D6" s="46">
        <v>241056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241056</v>
      </c>
      <c r="O6" s="47">
        <f t="shared" si="1"/>
        <v>19.563057945138777</v>
      </c>
      <c r="P6" s="9"/>
    </row>
    <row r="7" spans="1:133">
      <c r="A7" s="12"/>
      <c r="B7" s="44">
        <v>512</v>
      </c>
      <c r="C7" s="20" t="s">
        <v>20</v>
      </c>
      <c r="D7" s="46">
        <v>627840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627840</v>
      </c>
      <c r="O7" s="47">
        <f t="shared" si="1"/>
        <v>50.952767407888331</v>
      </c>
      <c r="P7" s="9"/>
    </row>
    <row r="8" spans="1:133">
      <c r="A8" s="12"/>
      <c r="B8" s="44">
        <v>513</v>
      </c>
      <c r="C8" s="20" t="s">
        <v>21</v>
      </c>
      <c r="D8" s="46">
        <v>1380232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1380232</v>
      </c>
      <c r="O8" s="47">
        <f t="shared" si="1"/>
        <v>112.01363415030028</v>
      </c>
      <c r="P8" s="9"/>
    </row>
    <row r="9" spans="1:133">
      <c r="A9" s="12"/>
      <c r="B9" s="44">
        <v>514</v>
      </c>
      <c r="C9" s="20" t="s">
        <v>22</v>
      </c>
      <c r="D9" s="46">
        <v>130454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130454</v>
      </c>
      <c r="O9" s="47">
        <f t="shared" si="1"/>
        <v>10.587080019477357</v>
      </c>
      <c r="P9" s="9"/>
    </row>
    <row r="10" spans="1:133">
      <c r="A10" s="12"/>
      <c r="B10" s="44">
        <v>517</v>
      </c>
      <c r="C10" s="20" t="s">
        <v>52</v>
      </c>
      <c r="D10" s="46">
        <v>0</v>
      </c>
      <c r="E10" s="46">
        <v>0</v>
      </c>
      <c r="F10" s="46">
        <v>368195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368195</v>
      </c>
      <c r="O10" s="47">
        <f t="shared" si="1"/>
        <v>29.881106963155332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3474636</v>
      </c>
      <c r="L11" s="46">
        <v>0</v>
      </c>
      <c r="M11" s="46">
        <v>0</v>
      </c>
      <c r="N11" s="46">
        <f t="shared" si="2"/>
        <v>3474636</v>
      </c>
      <c r="O11" s="47">
        <f t="shared" si="1"/>
        <v>281.98636584969972</v>
      </c>
      <c r="P11" s="9"/>
    </row>
    <row r="12" spans="1:133">
      <c r="A12" s="12"/>
      <c r="B12" s="44">
        <v>519</v>
      </c>
      <c r="C12" s="20" t="s">
        <v>65</v>
      </c>
      <c r="D12" s="46">
        <v>1864883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1864883</v>
      </c>
      <c r="O12" s="47">
        <f t="shared" si="1"/>
        <v>151.34580425255641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5290196</v>
      </c>
      <c r="E13" s="31">
        <f t="shared" si="3"/>
        <v>2318443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7608639</v>
      </c>
      <c r="O13" s="43">
        <f t="shared" si="1"/>
        <v>617.48409349131634</v>
      </c>
      <c r="P13" s="10"/>
    </row>
    <row r="14" spans="1:133">
      <c r="A14" s="12"/>
      <c r="B14" s="44">
        <v>521</v>
      </c>
      <c r="C14" s="20" t="s">
        <v>26</v>
      </c>
      <c r="D14" s="46">
        <v>4803429</v>
      </c>
      <c r="E14" s="46">
        <v>1066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4804495</v>
      </c>
      <c r="O14" s="47">
        <f t="shared" si="1"/>
        <v>389.91194611264405</v>
      </c>
      <c r="P14" s="9"/>
    </row>
    <row r="15" spans="1:133">
      <c r="A15" s="12"/>
      <c r="B15" s="44">
        <v>522</v>
      </c>
      <c r="C15" s="20" t="s">
        <v>27</v>
      </c>
      <c r="D15" s="46">
        <v>0</v>
      </c>
      <c r="E15" s="46">
        <v>2317377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2317377</v>
      </c>
      <c r="O15" s="47">
        <f t="shared" si="1"/>
        <v>188.06825190715793</v>
      </c>
      <c r="P15" s="9"/>
    </row>
    <row r="16" spans="1:133">
      <c r="A16" s="12"/>
      <c r="B16" s="44">
        <v>524</v>
      </c>
      <c r="C16" s="20" t="s">
        <v>28</v>
      </c>
      <c r="D16" s="46">
        <v>349029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349029</v>
      </c>
      <c r="O16" s="47">
        <f t="shared" si="1"/>
        <v>28.325677649732185</v>
      </c>
      <c r="P16" s="9"/>
    </row>
    <row r="17" spans="1:16">
      <c r="A17" s="12"/>
      <c r="B17" s="44">
        <v>529</v>
      </c>
      <c r="C17" s="20" t="s">
        <v>29</v>
      </c>
      <c r="D17" s="46">
        <v>137738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137738</v>
      </c>
      <c r="O17" s="47">
        <f t="shared" si="1"/>
        <v>11.178217821782178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451105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14853977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15305082</v>
      </c>
      <c r="O18" s="43">
        <f t="shared" si="1"/>
        <v>1242.093978250284</v>
      </c>
      <c r="P18" s="10"/>
    </row>
    <row r="19" spans="1:16">
      <c r="A19" s="12"/>
      <c r="B19" s="44">
        <v>532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3579508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3579508</v>
      </c>
      <c r="O19" s="47">
        <f t="shared" si="1"/>
        <v>290.49732186333387</v>
      </c>
      <c r="P19" s="9"/>
    </row>
    <row r="20" spans="1:16">
      <c r="A20" s="12"/>
      <c r="B20" s="44">
        <v>534</v>
      </c>
      <c r="C20" s="20" t="s">
        <v>66</v>
      </c>
      <c r="D20" s="46">
        <v>451105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451105</v>
      </c>
      <c r="O20" s="47">
        <f t="shared" si="1"/>
        <v>36.609722447654605</v>
      </c>
      <c r="P20" s="9"/>
    </row>
    <row r="21" spans="1:16">
      <c r="A21" s="12"/>
      <c r="B21" s="44">
        <v>536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11274469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11274469</v>
      </c>
      <c r="O21" s="47">
        <f t="shared" si="1"/>
        <v>914.98693393929557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2979125</v>
      </c>
      <c r="E22" s="31">
        <f t="shared" si="6"/>
        <v>1126371</v>
      </c>
      <c r="F22" s="31">
        <f t="shared" si="6"/>
        <v>0</v>
      </c>
      <c r="G22" s="31">
        <f t="shared" si="6"/>
        <v>2176048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8" si="7">SUM(D22:M22)</f>
        <v>6281544</v>
      </c>
      <c r="O22" s="43">
        <f t="shared" si="1"/>
        <v>509.78282746307417</v>
      </c>
      <c r="P22" s="10"/>
    </row>
    <row r="23" spans="1:16">
      <c r="A23" s="12"/>
      <c r="B23" s="44">
        <v>541</v>
      </c>
      <c r="C23" s="20" t="s">
        <v>68</v>
      </c>
      <c r="D23" s="46">
        <v>2979125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2979125</v>
      </c>
      <c r="O23" s="47">
        <f t="shared" si="1"/>
        <v>241.77284531731863</v>
      </c>
      <c r="P23" s="9"/>
    </row>
    <row r="24" spans="1:16">
      <c r="A24" s="12"/>
      <c r="B24" s="44">
        <v>542</v>
      </c>
      <c r="C24" s="20" t="s">
        <v>36</v>
      </c>
      <c r="D24" s="46">
        <v>0</v>
      </c>
      <c r="E24" s="46">
        <v>1126371</v>
      </c>
      <c r="F24" s="46">
        <v>0</v>
      </c>
      <c r="G24" s="46">
        <v>2176048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3302419</v>
      </c>
      <c r="O24" s="47">
        <f t="shared" si="1"/>
        <v>268.00998214575554</v>
      </c>
      <c r="P24" s="9"/>
    </row>
    <row r="25" spans="1:16" ht="15.75">
      <c r="A25" s="28" t="s">
        <v>37</v>
      </c>
      <c r="B25" s="29"/>
      <c r="C25" s="30"/>
      <c r="D25" s="31">
        <f t="shared" ref="D25:M25" si="8">SUM(D26:D27)</f>
        <v>0</v>
      </c>
      <c r="E25" s="31">
        <f t="shared" si="8"/>
        <v>467024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467024</v>
      </c>
      <c r="O25" s="43">
        <f t="shared" si="1"/>
        <v>37.901639344262293</v>
      </c>
      <c r="P25" s="10"/>
    </row>
    <row r="26" spans="1:16">
      <c r="A26" s="13"/>
      <c r="B26" s="45">
        <v>554</v>
      </c>
      <c r="C26" s="21" t="s">
        <v>38</v>
      </c>
      <c r="D26" s="46">
        <v>0</v>
      </c>
      <c r="E26" s="46">
        <v>186840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186840</v>
      </c>
      <c r="O26" s="47">
        <f t="shared" si="1"/>
        <v>15.163122869664015</v>
      </c>
      <c r="P26" s="9"/>
    </row>
    <row r="27" spans="1:16">
      <c r="A27" s="13"/>
      <c r="B27" s="45">
        <v>559</v>
      </c>
      <c r="C27" s="21" t="s">
        <v>39</v>
      </c>
      <c r="D27" s="46">
        <v>0</v>
      </c>
      <c r="E27" s="46">
        <v>280184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280184</v>
      </c>
      <c r="O27" s="47">
        <f t="shared" si="1"/>
        <v>22.738516474598278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SUM(D29:D30)</f>
        <v>222410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222410</v>
      </c>
      <c r="O28" s="43">
        <f t="shared" si="1"/>
        <v>18.049829573121247</v>
      </c>
      <c r="P28" s="10"/>
    </row>
    <row r="29" spans="1:16">
      <c r="A29" s="12"/>
      <c r="B29" s="44">
        <v>562</v>
      </c>
      <c r="C29" s="20" t="s">
        <v>69</v>
      </c>
      <c r="D29" s="46">
        <v>125000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125000</v>
      </c>
      <c r="O29" s="47">
        <f t="shared" si="1"/>
        <v>10.144457068657685</v>
      </c>
      <c r="P29" s="9"/>
    </row>
    <row r="30" spans="1:16">
      <c r="A30" s="12"/>
      <c r="B30" s="44">
        <v>564</v>
      </c>
      <c r="C30" s="20" t="s">
        <v>70</v>
      </c>
      <c r="D30" s="46">
        <v>97410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97410</v>
      </c>
      <c r="O30" s="47">
        <f t="shared" si="1"/>
        <v>7.9053725044635614</v>
      </c>
      <c r="P30" s="9"/>
    </row>
    <row r="31" spans="1:16" ht="15.75">
      <c r="A31" s="28" t="s">
        <v>43</v>
      </c>
      <c r="B31" s="29"/>
      <c r="C31" s="30"/>
      <c r="D31" s="31">
        <f t="shared" ref="D31:M31" si="11">SUM(D32:D34)</f>
        <v>611251</v>
      </c>
      <c r="E31" s="31">
        <f t="shared" si="11"/>
        <v>0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611251</v>
      </c>
      <c r="O31" s="43">
        <f t="shared" si="1"/>
        <v>49.606476221392633</v>
      </c>
      <c r="P31" s="9"/>
    </row>
    <row r="32" spans="1:16">
      <c r="A32" s="12"/>
      <c r="B32" s="44">
        <v>572</v>
      </c>
      <c r="C32" s="20" t="s">
        <v>71</v>
      </c>
      <c r="D32" s="46">
        <v>581251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581251</v>
      </c>
      <c r="O32" s="47">
        <f t="shared" si="1"/>
        <v>47.171806524914786</v>
      </c>
      <c r="P32" s="9"/>
    </row>
    <row r="33" spans="1:119">
      <c r="A33" s="12"/>
      <c r="B33" s="44">
        <v>573</v>
      </c>
      <c r="C33" s="20" t="s">
        <v>45</v>
      </c>
      <c r="D33" s="46">
        <v>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5000</v>
      </c>
      <c r="O33" s="47">
        <f t="shared" si="1"/>
        <v>0.40577828274630739</v>
      </c>
      <c r="P33" s="9"/>
    </row>
    <row r="34" spans="1:119">
      <c r="A34" s="12"/>
      <c r="B34" s="44">
        <v>574</v>
      </c>
      <c r="C34" s="20" t="s">
        <v>46</v>
      </c>
      <c r="D34" s="46">
        <v>25000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25000</v>
      </c>
      <c r="O34" s="47">
        <f t="shared" si="1"/>
        <v>2.0288914137315373</v>
      </c>
      <c r="P34" s="9"/>
    </row>
    <row r="35" spans="1:119" ht="15.75">
      <c r="A35" s="28" t="s">
        <v>72</v>
      </c>
      <c r="B35" s="29"/>
      <c r="C35" s="30"/>
      <c r="D35" s="31">
        <f t="shared" ref="D35:M35" si="12">SUM(D36:D36)</f>
        <v>539926</v>
      </c>
      <c r="E35" s="31">
        <f t="shared" si="12"/>
        <v>69575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1120000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1729501</v>
      </c>
      <c r="O35" s="43">
        <f t="shared" si="1"/>
        <v>140.35878915760429</v>
      </c>
      <c r="P35" s="9"/>
    </row>
    <row r="36" spans="1:119" ht="15.75" thickBot="1">
      <c r="A36" s="12"/>
      <c r="B36" s="44">
        <v>581</v>
      </c>
      <c r="C36" s="20" t="s">
        <v>73</v>
      </c>
      <c r="D36" s="46">
        <v>539926</v>
      </c>
      <c r="E36" s="46">
        <v>69575</v>
      </c>
      <c r="F36" s="46">
        <v>0</v>
      </c>
      <c r="G36" s="46">
        <v>0</v>
      </c>
      <c r="H36" s="46">
        <v>0</v>
      </c>
      <c r="I36" s="46">
        <v>1120000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1729501</v>
      </c>
      <c r="O36" s="47">
        <f t="shared" si="1"/>
        <v>140.35878915760429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SUM(D5,D13,D18,D22,D25,D28,D31,D35)</f>
        <v>14338478</v>
      </c>
      <c r="E37" s="15">
        <f t="shared" si="13"/>
        <v>3981413</v>
      </c>
      <c r="F37" s="15">
        <f t="shared" si="13"/>
        <v>368195</v>
      </c>
      <c r="G37" s="15">
        <f t="shared" si="13"/>
        <v>2176048</v>
      </c>
      <c r="H37" s="15">
        <f t="shared" si="13"/>
        <v>0</v>
      </c>
      <c r="I37" s="15">
        <f t="shared" si="13"/>
        <v>15973977</v>
      </c>
      <c r="J37" s="15">
        <f t="shared" si="13"/>
        <v>0</v>
      </c>
      <c r="K37" s="15">
        <f t="shared" si="13"/>
        <v>3474636</v>
      </c>
      <c r="L37" s="15">
        <f t="shared" si="13"/>
        <v>0</v>
      </c>
      <c r="M37" s="15">
        <f t="shared" si="13"/>
        <v>0</v>
      </c>
      <c r="N37" s="15">
        <f>SUM(D37:M37)</f>
        <v>40312747</v>
      </c>
      <c r="O37" s="37">
        <f t="shared" si="1"/>
        <v>3271.6074500892714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84</v>
      </c>
      <c r="M39" s="93"/>
      <c r="N39" s="93"/>
      <c r="O39" s="41">
        <v>12322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2710962</v>
      </c>
      <c r="E5" s="26">
        <f t="shared" si="0"/>
        <v>0</v>
      </c>
      <c r="F5" s="26">
        <f t="shared" si="0"/>
        <v>368196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2996491</v>
      </c>
      <c r="L5" s="26">
        <f t="shared" si="0"/>
        <v>0</v>
      </c>
      <c r="M5" s="26">
        <f t="shared" si="0"/>
        <v>0</v>
      </c>
      <c r="N5" s="27">
        <f>SUM(D5:M5)</f>
        <v>6075649</v>
      </c>
      <c r="O5" s="32">
        <f t="shared" ref="O5:O37" si="1">(N5/O$39)</f>
        <v>495.32439263003425</v>
      </c>
      <c r="P5" s="6"/>
    </row>
    <row r="6" spans="1:133">
      <c r="A6" s="12"/>
      <c r="B6" s="44">
        <v>511</v>
      </c>
      <c r="C6" s="20" t="s">
        <v>19</v>
      </c>
      <c r="D6" s="46">
        <v>226104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226104</v>
      </c>
      <c r="O6" s="47">
        <f t="shared" si="1"/>
        <v>18.433393119191262</v>
      </c>
      <c r="P6" s="9"/>
    </row>
    <row r="7" spans="1:133">
      <c r="A7" s="12"/>
      <c r="B7" s="44">
        <v>512</v>
      </c>
      <c r="C7" s="20" t="s">
        <v>20</v>
      </c>
      <c r="D7" s="46">
        <v>589098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589098</v>
      </c>
      <c r="O7" s="47">
        <f t="shared" si="1"/>
        <v>48.026903636067175</v>
      </c>
      <c r="P7" s="9"/>
    </row>
    <row r="8" spans="1:133">
      <c r="A8" s="12"/>
      <c r="B8" s="44">
        <v>513</v>
      </c>
      <c r="C8" s="20" t="s">
        <v>21</v>
      </c>
      <c r="D8" s="46">
        <v>1151919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1151919</v>
      </c>
      <c r="O8" s="47">
        <f t="shared" si="1"/>
        <v>93.91154410565791</v>
      </c>
      <c r="P8" s="9"/>
    </row>
    <row r="9" spans="1:133">
      <c r="A9" s="12"/>
      <c r="B9" s="44">
        <v>514</v>
      </c>
      <c r="C9" s="20" t="s">
        <v>22</v>
      </c>
      <c r="D9" s="46">
        <v>173565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173565</v>
      </c>
      <c r="O9" s="47">
        <f t="shared" si="1"/>
        <v>14.150089678786891</v>
      </c>
      <c r="P9" s="9"/>
    </row>
    <row r="10" spans="1:133">
      <c r="A10" s="12"/>
      <c r="B10" s="44">
        <v>517</v>
      </c>
      <c r="C10" s="20" t="s">
        <v>52</v>
      </c>
      <c r="D10" s="46">
        <v>0</v>
      </c>
      <c r="E10" s="46">
        <v>0</v>
      </c>
      <c r="F10" s="46">
        <v>368196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368196</v>
      </c>
      <c r="O10" s="47">
        <f t="shared" si="1"/>
        <v>30.017609652698518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2996491</v>
      </c>
      <c r="L11" s="46">
        <v>0</v>
      </c>
      <c r="M11" s="46">
        <v>0</v>
      </c>
      <c r="N11" s="46">
        <f t="shared" si="2"/>
        <v>2996491</v>
      </c>
      <c r="O11" s="47">
        <f t="shared" si="1"/>
        <v>244.29243437143322</v>
      </c>
      <c r="P11" s="9"/>
    </row>
    <row r="12" spans="1:133">
      <c r="A12" s="12"/>
      <c r="B12" s="44">
        <v>519</v>
      </c>
      <c r="C12" s="20" t="s">
        <v>65</v>
      </c>
      <c r="D12" s="46">
        <v>570276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570276</v>
      </c>
      <c r="O12" s="47">
        <f t="shared" si="1"/>
        <v>46.492418066199249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5280751</v>
      </c>
      <c r="E13" s="31">
        <f t="shared" si="3"/>
        <v>2323862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7604613</v>
      </c>
      <c r="O13" s="43">
        <f t="shared" si="1"/>
        <v>619.97497146584055</v>
      </c>
      <c r="P13" s="10"/>
    </row>
    <row r="14" spans="1:133">
      <c r="A14" s="12"/>
      <c r="B14" s="44">
        <v>521</v>
      </c>
      <c r="C14" s="20" t="s">
        <v>26</v>
      </c>
      <c r="D14" s="46">
        <v>4771320</v>
      </c>
      <c r="E14" s="46">
        <v>71039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4842359</v>
      </c>
      <c r="O14" s="47">
        <f t="shared" si="1"/>
        <v>394.77898255339966</v>
      </c>
      <c r="P14" s="9"/>
    </row>
    <row r="15" spans="1:133">
      <c r="A15" s="12"/>
      <c r="B15" s="44">
        <v>522</v>
      </c>
      <c r="C15" s="20" t="s">
        <v>27</v>
      </c>
      <c r="D15" s="46">
        <v>0</v>
      </c>
      <c r="E15" s="46">
        <v>2252823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2252823</v>
      </c>
      <c r="O15" s="47">
        <f t="shared" si="1"/>
        <v>183.66403065383989</v>
      </c>
      <c r="P15" s="9"/>
    </row>
    <row r="16" spans="1:133">
      <c r="A16" s="12"/>
      <c r="B16" s="44">
        <v>524</v>
      </c>
      <c r="C16" s="20" t="s">
        <v>28</v>
      </c>
      <c r="D16" s="46">
        <v>379433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379433</v>
      </c>
      <c r="O16" s="47">
        <f t="shared" si="1"/>
        <v>30.933719223870863</v>
      </c>
      <c r="P16" s="9"/>
    </row>
    <row r="17" spans="1:16">
      <c r="A17" s="12"/>
      <c r="B17" s="44">
        <v>529</v>
      </c>
      <c r="C17" s="20" t="s">
        <v>29</v>
      </c>
      <c r="D17" s="46">
        <v>129998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129998</v>
      </c>
      <c r="O17" s="47">
        <f t="shared" si="1"/>
        <v>10.598239034730149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442857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14134681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14577538</v>
      </c>
      <c r="O18" s="43">
        <f t="shared" si="1"/>
        <v>1188.45083971955</v>
      </c>
      <c r="P18" s="10"/>
    </row>
    <row r="19" spans="1:16">
      <c r="A19" s="12"/>
      <c r="B19" s="44">
        <v>532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3809132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3809132</v>
      </c>
      <c r="O19" s="47">
        <f t="shared" si="1"/>
        <v>310.54394260557638</v>
      </c>
      <c r="P19" s="9"/>
    </row>
    <row r="20" spans="1:16">
      <c r="A20" s="12"/>
      <c r="B20" s="44">
        <v>534</v>
      </c>
      <c r="C20" s="20" t="s">
        <v>66</v>
      </c>
      <c r="D20" s="46">
        <v>442857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442857</v>
      </c>
      <c r="O20" s="47">
        <f t="shared" si="1"/>
        <v>36.104435023642587</v>
      </c>
      <c r="P20" s="9"/>
    </row>
    <row r="21" spans="1:16">
      <c r="A21" s="12"/>
      <c r="B21" s="44">
        <v>536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10325549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10325549</v>
      </c>
      <c r="O21" s="47">
        <f t="shared" si="1"/>
        <v>841.80246209033101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3136986</v>
      </c>
      <c r="E22" s="31">
        <f t="shared" si="6"/>
        <v>1665460</v>
      </c>
      <c r="F22" s="31">
        <f t="shared" si="6"/>
        <v>0</v>
      </c>
      <c r="G22" s="31">
        <f t="shared" si="6"/>
        <v>4902071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8" si="7">SUM(D22:M22)</f>
        <v>9704517</v>
      </c>
      <c r="O22" s="43">
        <f t="shared" si="1"/>
        <v>791.17210174466004</v>
      </c>
      <c r="P22" s="10"/>
    </row>
    <row r="23" spans="1:16">
      <c r="A23" s="12"/>
      <c r="B23" s="44">
        <v>541</v>
      </c>
      <c r="C23" s="20" t="s">
        <v>68</v>
      </c>
      <c r="D23" s="46">
        <v>3136986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3136986</v>
      </c>
      <c r="O23" s="47">
        <f t="shared" si="1"/>
        <v>255.74645361160933</v>
      </c>
      <c r="P23" s="9"/>
    </row>
    <row r="24" spans="1:16">
      <c r="A24" s="12"/>
      <c r="B24" s="44">
        <v>542</v>
      </c>
      <c r="C24" s="20" t="s">
        <v>36</v>
      </c>
      <c r="D24" s="46">
        <v>0</v>
      </c>
      <c r="E24" s="46">
        <v>1665460</v>
      </c>
      <c r="F24" s="46">
        <v>0</v>
      </c>
      <c r="G24" s="46">
        <v>4902071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6567531</v>
      </c>
      <c r="O24" s="47">
        <f t="shared" si="1"/>
        <v>535.42564813305069</v>
      </c>
      <c r="P24" s="9"/>
    </row>
    <row r="25" spans="1:16" ht="15.75">
      <c r="A25" s="28" t="s">
        <v>37</v>
      </c>
      <c r="B25" s="29"/>
      <c r="C25" s="30"/>
      <c r="D25" s="31">
        <f t="shared" ref="D25:M25" si="8">SUM(D26:D27)</f>
        <v>0</v>
      </c>
      <c r="E25" s="31">
        <f t="shared" si="8"/>
        <v>525791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525791</v>
      </c>
      <c r="O25" s="43">
        <f t="shared" si="1"/>
        <v>42.865726398173813</v>
      </c>
      <c r="P25" s="10"/>
    </row>
    <row r="26" spans="1:16">
      <c r="A26" s="13"/>
      <c r="B26" s="45">
        <v>554</v>
      </c>
      <c r="C26" s="21" t="s">
        <v>38</v>
      </c>
      <c r="D26" s="46">
        <v>0</v>
      </c>
      <c r="E26" s="46">
        <v>160513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160513</v>
      </c>
      <c r="O26" s="47">
        <f t="shared" si="1"/>
        <v>13.086010109245068</v>
      </c>
      <c r="P26" s="9"/>
    </row>
    <row r="27" spans="1:16">
      <c r="A27" s="13"/>
      <c r="B27" s="45">
        <v>559</v>
      </c>
      <c r="C27" s="21" t="s">
        <v>39</v>
      </c>
      <c r="D27" s="46">
        <v>0</v>
      </c>
      <c r="E27" s="46">
        <v>365278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365278</v>
      </c>
      <c r="O27" s="47">
        <f t="shared" si="1"/>
        <v>29.779716288928746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SUM(D29:D30)</f>
        <v>213446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213446</v>
      </c>
      <c r="O28" s="43">
        <f t="shared" si="1"/>
        <v>17.40143486059025</v>
      </c>
      <c r="P28" s="10"/>
    </row>
    <row r="29" spans="1:16">
      <c r="A29" s="12"/>
      <c r="B29" s="44">
        <v>562</v>
      </c>
      <c r="C29" s="20" t="s">
        <v>69</v>
      </c>
      <c r="D29" s="46">
        <v>125000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125000</v>
      </c>
      <c r="O29" s="47">
        <f t="shared" si="1"/>
        <v>10.19077123756726</v>
      </c>
      <c r="P29" s="9"/>
    </row>
    <row r="30" spans="1:16">
      <c r="A30" s="12"/>
      <c r="B30" s="44">
        <v>564</v>
      </c>
      <c r="C30" s="20" t="s">
        <v>70</v>
      </c>
      <c r="D30" s="46">
        <v>88446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88446</v>
      </c>
      <c r="O30" s="47">
        <f t="shared" si="1"/>
        <v>7.2106636230229908</v>
      </c>
      <c r="P30" s="9"/>
    </row>
    <row r="31" spans="1:16" ht="15.75">
      <c r="A31" s="28" t="s">
        <v>43</v>
      </c>
      <c r="B31" s="29"/>
      <c r="C31" s="30"/>
      <c r="D31" s="31">
        <f t="shared" ref="D31:M31" si="11">SUM(D32:D34)</f>
        <v>611903</v>
      </c>
      <c r="E31" s="31">
        <f t="shared" si="11"/>
        <v>0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611903</v>
      </c>
      <c r="O31" s="43">
        <f t="shared" si="1"/>
        <v>49.886107940648948</v>
      </c>
      <c r="P31" s="9"/>
    </row>
    <row r="32" spans="1:16">
      <c r="A32" s="12"/>
      <c r="B32" s="44">
        <v>572</v>
      </c>
      <c r="C32" s="20" t="s">
        <v>71</v>
      </c>
      <c r="D32" s="46">
        <v>576903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576903</v>
      </c>
      <c r="O32" s="47">
        <f t="shared" si="1"/>
        <v>47.032691994130118</v>
      </c>
      <c r="P32" s="9"/>
    </row>
    <row r="33" spans="1:119">
      <c r="A33" s="12"/>
      <c r="B33" s="44">
        <v>573</v>
      </c>
      <c r="C33" s="20" t="s">
        <v>45</v>
      </c>
      <c r="D33" s="46">
        <v>10000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10000</v>
      </c>
      <c r="O33" s="47">
        <f t="shared" si="1"/>
        <v>0.8152616990053807</v>
      </c>
      <c r="P33" s="9"/>
    </row>
    <row r="34" spans="1:119">
      <c r="A34" s="12"/>
      <c r="B34" s="44">
        <v>574</v>
      </c>
      <c r="C34" s="20" t="s">
        <v>46</v>
      </c>
      <c r="D34" s="46">
        <v>25000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25000</v>
      </c>
      <c r="O34" s="47">
        <f t="shared" si="1"/>
        <v>2.038154247513452</v>
      </c>
      <c r="P34" s="9"/>
    </row>
    <row r="35" spans="1:119" ht="15.75">
      <c r="A35" s="28" t="s">
        <v>72</v>
      </c>
      <c r="B35" s="29"/>
      <c r="C35" s="30"/>
      <c r="D35" s="31">
        <f t="shared" ref="D35:M35" si="12">SUM(D36:D36)</f>
        <v>594698</v>
      </c>
      <c r="E35" s="31">
        <f t="shared" si="12"/>
        <v>3025240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1270000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4889938</v>
      </c>
      <c r="O35" s="43">
        <f t="shared" si="1"/>
        <v>398.65791619109734</v>
      </c>
      <c r="P35" s="9"/>
    </row>
    <row r="36" spans="1:119" ht="15.75" thickBot="1">
      <c r="A36" s="12"/>
      <c r="B36" s="44">
        <v>581</v>
      </c>
      <c r="C36" s="20" t="s">
        <v>73</v>
      </c>
      <c r="D36" s="46">
        <v>594698</v>
      </c>
      <c r="E36" s="46">
        <v>3025240</v>
      </c>
      <c r="F36" s="46">
        <v>0</v>
      </c>
      <c r="G36" s="46">
        <v>0</v>
      </c>
      <c r="H36" s="46">
        <v>0</v>
      </c>
      <c r="I36" s="46">
        <v>1270000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4889938</v>
      </c>
      <c r="O36" s="47">
        <f t="shared" si="1"/>
        <v>398.65791619109734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SUM(D5,D13,D18,D22,D25,D28,D31,D35)</f>
        <v>12991603</v>
      </c>
      <c r="E37" s="15">
        <f t="shared" si="13"/>
        <v>7540353</v>
      </c>
      <c r="F37" s="15">
        <f t="shared" si="13"/>
        <v>368196</v>
      </c>
      <c r="G37" s="15">
        <f t="shared" si="13"/>
        <v>4902071</v>
      </c>
      <c r="H37" s="15">
        <f t="shared" si="13"/>
        <v>0</v>
      </c>
      <c r="I37" s="15">
        <f t="shared" si="13"/>
        <v>15404681</v>
      </c>
      <c r="J37" s="15">
        <f t="shared" si="13"/>
        <v>0</v>
      </c>
      <c r="K37" s="15">
        <f t="shared" si="13"/>
        <v>2996491</v>
      </c>
      <c r="L37" s="15">
        <f t="shared" si="13"/>
        <v>0</v>
      </c>
      <c r="M37" s="15">
        <f t="shared" si="13"/>
        <v>0</v>
      </c>
      <c r="N37" s="15">
        <f>SUM(D37:M37)</f>
        <v>44203395</v>
      </c>
      <c r="O37" s="37">
        <f t="shared" si="1"/>
        <v>3603.7334909505953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82</v>
      </c>
      <c r="M39" s="93"/>
      <c r="N39" s="93"/>
      <c r="O39" s="41">
        <v>12266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2665894</v>
      </c>
      <c r="E5" s="26">
        <f t="shared" si="0"/>
        <v>0</v>
      </c>
      <c r="F5" s="26">
        <f t="shared" si="0"/>
        <v>368185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2771583</v>
      </c>
      <c r="L5" s="26">
        <f t="shared" si="0"/>
        <v>0</v>
      </c>
      <c r="M5" s="26">
        <f t="shared" si="0"/>
        <v>0</v>
      </c>
      <c r="N5" s="27">
        <f>SUM(D5:M5)</f>
        <v>5805662</v>
      </c>
      <c r="O5" s="32">
        <f t="shared" ref="O5:O36" si="1">(N5/O$38)</f>
        <v>478.97549707119873</v>
      </c>
      <c r="P5" s="6"/>
    </row>
    <row r="6" spans="1:133">
      <c r="A6" s="12"/>
      <c r="B6" s="44">
        <v>511</v>
      </c>
      <c r="C6" s="20" t="s">
        <v>19</v>
      </c>
      <c r="D6" s="46">
        <v>213794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213794</v>
      </c>
      <c r="O6" s="47">
        <f t="shared" si="1"/>
        <v>17.638313670489232</v>
      </c>
      <c r="P6" s="9"/>
    </row>
    <row r="7" spans="1:133">
      <c r="A7" s="12"/>
      <c r="B7" s="44">
        <v>512</v>
      </c>
      <c r="C7" s="20" t="s">
        <v>20</v>
      </c>
      <c r="D7" s="46">
        <v>525533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525533</v>
      </c>
      <c r="O7" s="47">
        <f t="shared" si="1"/>
        <v>43.357231251546899</v>
      </c>
      <c r="P7" s="9"/>
    </row>
    <row r="8" spans="1:133">
      <c r="A8" s="12"/>
      <c r="B8" s="44">
        <v>513</v>
      </c>
      <c r="C8" s="20" t="s">
        <v>21</v>
      </c>
      <c r="D8" s="46">
        <v>1220479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1220479</v>
      </c>
      <c r="O8" s="47">
        <f t="shared" si="1"/>
        <v>100.69127959739295</v>
      </c>
      <c r="P8" s="9"/>
    </row>
    <row r="9" spans="1:133">
      <c r="A9" s="12"/>
      <c r="B9" s="44">
        <v>514</v>
      </c>
      <c r="C9" s="20" t="s">
        <v>22</v>
      </c>
      <c r="D9" s="46">
        <v>168475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168475</v>
      </c>
      <c r="O9" s="47">
        <f t="shared" si="1"/>
        <v>13.899430740037952</v>
      </c>
      <c r="P9" s="9"/>
    </row>
    <row r="10" spans="1:133">
      <c r="A10" s="12"/>
      <c r="B10" s="44">
        <v>517</v>
      </c>
      <c r="C10" s="20" t="s">
        <v>52</v>
      </c>
      <c r="D10" s="46">
        <v>0</v>
      </c>
      <c r="E10" s="46">
        <v>0</v>
      </c>
      <c r="F10" s="46">
        <v>368185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368185</v>
      </c>
      <c r="O10" s="47">
        <f t="shared" si="1"/>
        <v>30.375794076396335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2771583</v>
      </c>
      <c r="L11" s="46">
        <v>0</v>
      </c>
      <c r="M11" s="46">
        <v>0</v>
      </c>
      <c r="N11" s="46">
        <f t="shared" si="2"/>
        <v>2771583</v>
      </c>
      <c r="O11" s="47">
        <f t="shared" si="1"/>
        <v>228.65959904298325</v>
      </c>
      <c r="P11" s="9"/>
    </row>
    <row r="12" spans="1:133">
      <c r="A12" s="12"/>
      <c r="B12" s="44">
        <v>519</v>
      </c>
      <c r="C12" s="20" t="s">
        <v>65</v>
      </c>
      <c r="D12" s="46">
        <v>537613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537613</v>
      </c>
      <c r="O12" s="47">
        <f t="shared" si="1"/>
        <v>44.353848692352116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5400026</v>
      </c>
      <c r="E13" s="31">
        <f t="shared" si="3"/>
        <v>2107261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7507287</v>
      </c>
      <c r="O13" s="43">
        <f t="shared" si="1"/>
        <v>619.36201633528583</v>
      </c>
      <c r="P13" s="10"/>
    </row>
    <row r="14" spans="1:133">
      <c r="A14" s="12"/>
      <c r="B14" s="44">
        <v>521</v>
      </c>
      <c r="C14" s="20" t="s">
        <v>26</v>
      </c>
      <c r="D14" s="46">
        <v>4810959</v>
      </c>
      <c r="E14" s="46">
        <v>77677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4888636</v>
      </c>
      <c r="O14" s="47">
        <f t="shared" si="1"/>
        <v>403.31952809174163</v>
      </c>
      <c r="P14" s="9"/>
    </row>
    <row r="15" spans="1:133">
      <c r="A15" s="12"/>
      <c r="B15" s="44">
        <v>522</v>
      </c>
      <c r="C15" s="20" t="s">
        <v>27</v>
      </c>
      <c r="D15" s="46">
        <v>0</v>
      </c>
      <c r="E15" s="46">
        <v>2029584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2029584</v>
      </c>
      <c r="O15" s="47">
        <f t="shared" si="1"/>
        <v>167.44361026317961</v>
      </c>
      <c r="P15" s="9"/>
    </row>
    <row r="16" spans="1:133">
      <c r="A16" s="12"/>
      <c r="B16" s="44">
        <v>524</v>
      </c>
      <c r="C16" s="20" t="s">
        <v>28</v>
      </c>
      <c r="D16" s="46">
        <v>450168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450168</v>
      </c>
      <c r="O16" s="47">
        <f t="shared" si="1"/>
        <v>37.139509941423974</v>
      </c>
      <c r="P16" s="9"/>
    </row>
    <row r="17" spans="1:16">
      <c r="A17" s="12"/>
      <c r="B17" s="44">
        <v>529</v>
      </c>
      <c r="C17" s="20" t="s">
        <v>29</v>
      </c>
      <c r="D17" s="46">
        <v>138899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138899</v>
      </c>
      <c r="O17" s="47">
        <f t="shared" si="1"/>
        <v>11.459368038940681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441431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13792655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14234086</v>
      </c>
      <c r="O18" s="43">
        <f t="shared" si="1"/>
        <v>1174.3326458213019</v>
      </c>
      <c r="P18" s="10"/>
    </row>
    <row r="19" spans="1:16">
      <c r="A19" s="12"/>
      <c r="B19" s="44">
        <v>532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3083130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3083130</v>
      </c>
      <c r="O19" s="47">
        <f t="shared" si="1"/>
        <v>254.36267634683608</v>
      </c>
      <c r="P19" s="9"/>
    </row>
    <row r="20" spans="1:16">
      <c r="A20" s="12"/>
      <c r="B20" s="44">
        <v>534</v>
      </c>
      <c r="C20" s="20" t="s">
        <v>66</v>
      </c>
      <c r="D20" s="46">
        <v>441431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441431</v>
      </c>
      <c r="O20" s="47">
        <f t="shared" si="1"/>
        <v>36.418694827159477</v>
      </c>
      <c r="P20" s="9"/>
    </row>
    <row r="21" spans="1:16">
      <c r="A21" s="12"/>
      <c r="B21" s="44">
        <v>536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10709525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10709525</v>
      </c>
      <c r="O21" s="47">
        <f t="shared" si="1"/>
        <v>883.55127464730629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3091669</v>
      </c>
      <c r="E22" s="31">
        <f t="shared" si="6"/>
        <v>921948</v>
      </c>
      <c r="F22" s="31">
        <f t="shared" si="6"/>
        <v>0</v>
      </c>
      <c r="G22" s="31">
        <f t="shared" si="6"/>
        <v>4781706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8795323</v>
      </c>
      <c r="O22" s="43">
        <f t="shared" si="1"/>
        <v>725.62684596980444</v>
      </c>
      <c r="P22" s="10"/>
    </row>
    <row r="23" spans="1:16">
      <c r="A23" s="12"/>
      <c r="B23" s="44">
        <v>541</v>
      </c>
      <c r="C23" s="20" t="s">
        <v>68</v>
      </c>
      <c r="D23" s="46">
        <v>3091669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3091669</v>
      </c>
      <c r="O23" s="47">
        <f t="shared" si="1"/>
        <v>255.06715617523307</v>
      </c>
      <c r="P23" s="9"/>
    </row>
    <row r="24" spans="1:16">
      <c r="A24" s="12"/>
      <c r="B24" s="44">
        <v>542</v>
      </c>
      <c r="C24" s="20" t="s">
        <v>36</v>
      </c>
      <c r="D24" s="46">
        <v>0</v>
      </c>
      <c r="E24" s="46">
        <v>921948</v>
      </c>
      <c r="F24" s="46">
        <v>0</v>
      </c>
      <c r="G24" s="46">
        <v>4781706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5703654</v>
      </c>
      <c r="O24" s="47">
        <f t="shared" si="1"/>
        <v>470.5596897945714</v>
      </c>
      <c r="P24" s="9"/>
    </row>
    <row r="25" spans="1:16" ht="15.75">
      <c r="A25" s="28" t="s">
        <v>37</v>
      </c>
      <c r="B25" s="29"/>
      <c r="C25" s="30"/>
      <c r="D25" s="31">
        <f t="shared" ref="D25:M25" si="8">SUM(D26:D26)</f>
        <v>0</v>
      </c>
      <c r="E25" s="31">
        <f t="shared" si="8"/>
        <v>396994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396994</v>
      </c>
      <c r="O25" s="43">
        <f t="shared" si="1"/>
        <v>32.752578170117978</v>
      </c>
      <c r="P25" s="10"/>
    </row>
    <row r="26" spans="1:16">
      <c r="A26" s="13"/>
      <c r="B26" s="45">
        <v>559</v>
      </c>
      <c r="C26" s="21" t="s">
        <v>39</v>
      </c>
      <c r="D26" s="46">
        <v>0</v>
      </c>
      <c r="E26" s="46">
        <v>396994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396994</v>
      </c>
      <c r="O26" s="47">
        <f t="shared" si="1"/>
        <v>32.752578170117978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SUM(D28:D29)</f>
        <v>178620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178620</v>
      </c>
      <c r="O27" s="43">
        <f t="shared" si="1"/>
        <v>14.736407887138025</v>
      </c>
      <c r="P27" s="10"/>
    </row>
    <row r="28" spans="1:16">
      <c r="A28" s="12"/>
      <c r="B28" s="44">
        <v>562</v>
      </c>
      <c r="C28" s="20" t="s">
        <v>69</v>
      </c>
      <c r="D28" s="46">
        <v>68853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68853</v>
      </c>
      <c r="O28" s="47">
        <f t="shared" si="1"/>
        <v>5.6804719082583945</v>
      </c>
      <c r="P28" s="9"/>
    </row>
    <row r="29" spans="1:16">
      <c r="A29" s="12"/>
      <c r="B29" s="44">
        <v>564</v>
      </c>
      <c r="C29" s="20" t="s">
        <v>70</v>
      </c>
      <c r="D29" s="46">
        <v>109767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109767</v>
      </c>
      <c r="O29" s="47">
        <f t="shared" si="1"/>
        <v>9.0559359788796296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552529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552529</v>
      </c>
      <c r="O30" s="43">
        <f t="shared" si="1"/>
        <v>45.584440227703986</v>
      </c>
      <c r="P30" s="9"/>
    </row>
    <row r="31" spans="1:16">
      <c r="A31" s="12"/>
      <c r="B31" s="44">
        <v>572</v>
      </c>
      <c r="C31" s="20" t="s">
        <v>71</v>
      </c>
      <c r="D31" s="46">
        <v>522529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522529</v>
      </c>
      <c r="O31" s="47">
        <f t="shared" si="1"/>
        <v>43.109396914446002</v>
      </c>
      <c r="P31" s="9"/>
    </row>
    <row r="32" spans="1:16">
      <c r="A32" s="12"/>
      <c r="B32" s="44">
        <v>573</v>
      </c>
      <c r="C32" s="20" t="s">
        <v>45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5000</v>
      </c>
      <c r="O32" s="47">
        <f t="shared" si="1"/>
        <v>0.41250721887633035</v>
      </c>
      <c r="P32" s="9"/>
    </row>
    <row r="33" spans="1:119">
      <c r="A33" s="12"/>
      <c r="B33" s="44">
        <v>574</v>
      </c>
      <c r="C33" s="20" t="s">
        <v>46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25000</v>
      </c>
      <c r="O33" s="47">
        <f t="shared" si="1"/>
        <v>2.0625360943816515</v>
      </c>
      <c r="P33" s="9"/>
    </row>
    <row r="34" spans="1:119" ht="15.75">
      <c r="A34" s="28" t="s">
        <v>72</v>
      </c>
      <c r="B34" s="29"/>
      <c r="C34" s="30"/>
      <c r="D34" s="31">
        <f t="shared" ref="D34:M34" si="12">SUM(D35:D35)</f>
        <v>602187</v>
      </c>
      <c r="E34" s="31">
        <f t="shared" si="12"/>
        <v>263358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1120000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1985545</v>
      </c>
      <c r="O34" s="43">
        <f t="shared" si="1"/>
        <v>163.81032918076068</v>
      </c>
      <c r="P34" s="9"/>
    </row>
    <row r="35" spans="1:119" ht="15.75" thickBot="1">
      <c r="A35" s="12"/>
      <c r="B35" s="44">
        <v>581</v>
      </c>
      <c r="C35" s="20" t="s">
        <v>73</v>
      </c>
      <c r="D35" s="46">
        <v>602187</v>
      </c>
      <c r="E35" s="46">
        <v>263358</v>
      </c>
      <c r="F35" s="46">
        <v>0</v>
      </c>
      <c r="G35" s="46">
        <v>0</v>
      </c>
      <c r="H35" s="46">
        <v>0</v>
      </c>
      <c r="I35" s="46">
        <v>1120000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1985545</v>
      </c>
      <c r="O35" s="47">
        <f t="shared" si="1"/>
        <v>163.81032918076068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SUM(D5,D13,D18,D22,D25,D27,D30,D34)</f>
        <v>12932356</v>
      </c>
      <c r="E36" s="15">
        <f t="shared" si="13"/>
        <v>3689561</v>
      </c>
      <c r="F36" s="15">
        <f t="shared" si="13"/>
        <v>368185</v>
      </c>
      <c r="G36" s="15">
        <f t="shared" si="13"/>
        <v>4781706</v>
      </c>
      <c r="H36" s="15">
        <f t="shared" si="13"/>
        <v>0</v>
      </c>
      <c r="I36" s="15">
        <f t="shared" si="13"/>
        <v>14912655</v>
      </c>
      <c r="J36" s="15">
        <f t="shared" si="13"/>
        <v>0</v>
      </c>
      <c r="K36" s="15">
        <f t="shared" si="13"/>
        <v>2771583</v>
      </c>
      <c r="L36" s="15">
        <f t="shared" si="13"/>
        <v>0</v>
      </c>
      <c r="M36" s="15">
        <f t="shared" si="13"/>
        <v>0</v>
      </c>
      <c r="N36" s="15">
        <f>SUM(D36:M36)</f>
        <v>39456046</v>
      </c>
      <c r="O36" s="37">
        <f t="shared" si="1"/>
        <v>3255.1807606633115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80</v>
      </c>
      <c r="M38" s="93"/>
      <c r="N38" s="93"/>
      <c r="O38" s="41">
        <v>12121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2772357</v>
      </c>
      <c r="E5" s="26">
        <f t="shared" si="0"/>
        <v>0</v>
      </c>
      <c r="F5" s="26">
        <f t="shared" si="0"/>
        <v>368191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2489393</v>
      </c>
      <c r="L5" s="26">
        <f t="shared" si="0"/>
        <v>0</v>
      </c>
      <c r="M5" s="26">
        <f t="shared" si="0"/>
        <v>0</v>
      </c>
      <c r="N5" s="27">
        <f>SUM(D5:M5)</f>
        <v>5629941</v>
      </c>
      <c r="O5" s="32">
        <f t="shared" ref="O5:O36" si="1">(N5/O$38)</f>
        <v>469.16174999999998</v>
      </c>
      <c r="P5" s="6"/>
    </row>
    <row r="6" spans="1:133">
      <c r="A6" s="12"/>
      <c r="B6" s="44">
        <v>511</v>
      </c>
      <c r="C6" s="20" t="s">
        <v>19</v>
      </c>
      <c r="D6" s="46">
        <v>209169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209169</v>
      </c>
      <c r="O6" s="47">
        <f t="shared" si="1"/>
        <v>17.43075</v>
      </c>
      <c r="P6" s="9"/>
    </row>
    <row r="7" spans="1:133">
      <c r="A7" s="12"/>
      <c r="B7" s="44">
        <v>512</v>
      </c>
      <c r="C7" s="20" t="s">
        <v>20</v>
      </c>
      <c r="D7" s="46">
        <v>528842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528842</v>
      </c>
      <c r="O7" s="47">
        <f t="shared" si="1"/>
        <v>44.070166666666665</v>
      </c>
      <c r="P7" s="9"/>
    </row>
    <row r="8" spans="1:133">
      <c r="A8" s="12"/>
      <c r="B8" s="44">
        <v>513</v>
      </c>
      <c r="C8" s="20" t="s">
        <v>21</v>
      </c>
      <c r="D8" s="46">
        <v>1199616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1199616</v>
      </c>
      <c r="O8" s="47">
        <f t="shared" si="1"/>
        <v>99.968000000000004</v>
      </c>
      <c r="P8" s="9"/>
    </row>
    <row r="9" spans="1:133">
      <c r="A9" s="12"/>
      <c r="B9" s="44">
        <v>514</v>
      </c>
      <c r="C9" s="20" t="s">
        <v>22</v>
      </c>
      <c r="D9" s="46">
        <v>162827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162827</v>
      </c>
      <c r="O9" s="47">
        <f t="shared" si="1"/>
        <v>13.568916666666667</v>
      </c>
      <c r="P9" s="9"/>
    </row>
    <row r="10" spans="1:133">
      <c r="A10" s="12"/>
      <c r="B10" s="44">
        <v>517</v>
      </c>
      <c r="C10" s="20" t="s">
        <v>52</v>
      </c>
      <c r="D10" s="46">
        <v>0</v>
      </c>
      <c r="E10" s="46">
        <v>0</v>
      </c>
      <c r="F10" s="46">
        <v>368191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368191</v>
      </c>
      <c r="O10" s="47">
        <f t="shared" si="1"/>
        <v>30.682583333333334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2489393</v>
      </c>
      <c r="L11" s="46">
        <v>0</v>
      </c>
      <c r="M11" s="46">
        <v>0</v>
      </c>
      <c r="N11" s="46">
        <f t="shared" si="2"/>
        <v>2489393</v>
      </c>
      <c r="O11" s="47">
        <f t="shared" si="1"/>
        <v>207.44941666666668</v>
      </c>
      <c r="P11" s="9"/>
    </row>
    <row r="12" spans="1:133">
      <c r="A12" s="12"/>
      <c r="B12" s="44">
        <v>519</v>
      </c>
      <c r="C12" s="20" t="s">
        <v>65</v>
      </c>
      <c r="D12" s="46">
        <v>671903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671903</v>
      </c>
      <c r="O12" s="47">
        <f t="shared" si="1"/>
        <v>55.991916666666668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5602494</v>
      </c>
      <c r="E13" s="31">
        <f t="shared" si="3"/>
        <v>1993459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7595953</v>
      </c>
      <c r="O13" s="43">
        <f t="shared" si="1"/>
        <v>632.99608333333333</v>
      </c>
      <c r="P13" s="10"/>
    </row>
    <row r="14" spans="1:133">
      <c r="A14" s="12"/>
      <c r="B14" s="44">
        <v>521</v>
      </c>
      <c r="C14" s="20" t="s">
        <v>26</v>
      </c>
      <c r="D14" s="46">
        <v>5052203</v>
      </c>
      <c r="E14" s="46">
        <v>85731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5137934</v>
      </c>
      <c r="O14" s="47">
        <f t="shared" si="1"/>
        <v>428.16116666666665</v>
      </c>
      <c r="P14" s="9"/>
    </row>
    <row r="15" spans="1:133">
      <c r="A15" s="12"/>
      <c r="B15" s="44">
        <v>522</v>
      </c>
      <c r="C15" s="20" t="s">
        <v>27</v>
      </c>
      <c r="D15" s="46">
        <v>0</v>
      </c>
      <c r="E15" s="46">
        <v>1907728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1907728</v>
      </c>
      <c r="O15" s="47">
        <f t="shared" si="1"/>
        <v>158.97733333333332</v>
      </c>
      <c r="P15" s="9"/>
    </row>
    <row r="16" spans="1:133">
      <c r="A16" s="12"/>
      <c r="B16" s="44">
        <v>524</v>
      </c>
      <c r="C16" s="20" t="s">
        <v>28</v>
      </c>
      <c r="D16" s="46">
        <v>449073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449073</v>
      </c>
      <c r="O16" s="47">
        <f t="shared" si="1"/>
        <v>37.422750000000001</v>
      </c>
      <c r="P16" s="9"/>
    </row>
    <row r="17" spans="1:16">
      <c r="A17" s="12"/>
      <c r="B17" s="44">
        <v>529</v>
      </c>
      <c r="C17" s="20" t="s">
        <v>29</v>
      </c>
      <c r="D17" s="46">
        <v>101218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101218</v>
      </c>
      <c r="O17" s="47">
        <f t="shared" si="1"/>
        <v>8.4348333333333336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439563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15554042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15993605</v>
      </c>
      <c r="O18" s="43">
        <f t="shared" si="1"/>
        <v>1332.8004166666667</v>
      </c>
      <c r="P18" s="10"/>
    </row>
    <row r="19" spans="1:16">
      <c r="A19" s="12"/>
      <c r="B19" s="44">
        <v>532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3683294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3683294</v>
      </c>
      <c r="O19" s="47">
        <f t="shared" si="1"/>
        <v>306.94116666666667</v>
      </c>
      <c r="P19" s="9"/>
    </row>
    <row r="20" spans="1:16">
      <c r="A20" s="12"/>
      <c r="B20" s="44">
        <v>534</v>
      </c>
      <c r="C20" s="20" t="s">
        <v>66</v>
      </c>
      <c r="D20" s="46">
        <v>439563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439563</v>
      </c>
      <c r="O20" s="47">
        <f t="shared" si="1"/>
        <v>36.630249999999997</v>
      </c>
      <c r="P20" s="9"/>
    </row>
    <row r="21" spans="1:16">
      <c r="A21" s="12"/>
      <c r="B21" s="44">
        <v>536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11870748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11870748</v>
      </c>
      <c r="O21" s="47">
        <f t="shared" si="1"/>
        <v>989.22900000000004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2955928</v>
      </c>
      <c r="E22" s="31">
        <f t="shared" si="6"/>
        <v>1143823</v>
      </c>
      <c r="F22" s="31">
        <f t="shared" si="6"/>
        <v>0</v>
      </c>
      <c r="G22" s="31">
        <f t="shared" si="6"/>
        <v>4779027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8878778</v>
      </c>
      <c r="O22" s="43">
        <f t="shared" si="1"/>
        <v>739.89816666666661</v>
      </c>
      <c r="P22" s="10"/>
    </row>
    <row r="23" spans="1:16">
      <c r="A23" s="12"/>
      <c r="B23" s="44">
        <v>541</v>
      </c>
      <c r="C23" s="20" t="s">
        <v>68</v>
      </c>
      <c r="D23" s="46">
        <v>2955928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2955928</v>
      </c>
      <c r="O23" s="47">
        <f t="shared" si="1"/>
        <v>246.32733333333334</v>
      </c>
      <c r="P23" s="9"/>
    </row>
    <row r="24" spans="1:16">
      <c r="A24" s="12"/>
      <c r="B24" s="44">
        <v>542</v>
      </c>
      <c r="C24" s="20" t="s">
        <v>36</v>
      </c>
      <c r="D24" s="46">
        <v>0</v>
      </c>
      <c r="E24" s="46">
        <v>1143823</v>
      </c>
      <c r="F24" s="46">
        <v>0</v>
      </c>
      <c r="G24" s="46">
        <v>4779027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5922850</v>
      </c>
      <c r="O24" s="47">
        <f t="shared" si="1"/>
        <v>493.57083333333333</v>
      </c>
      <c r="P24" s="9"/>
    </row>
    <row r="25" spans="1:16" ht="15.75">
      <c r="A25" s="28" t="s">
        <v>37</v>
      </c>
      <c r="B25" s="29"/>
      <c r="C25" s="30"/>
      <c r="D25" s="31">
        <f t="shared" ref="D25:M25" si="8">SUM(D26:D26)</f>
        <v>0</v>
      </c>
      <c r="E25" s="31">
        <f t="shared" si="8"/>
        <v>326896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326896</v>
      </c>
      <c r="O25" s="43">
        <f t="shared" si="1"/>
        <v>27.241333333333333</v>
      </c>
      <c r="P25" s="10"/>
    </row>
    <row r="26" spans="1:16">
      <c r="A26" s="13"/>
      <c r="B26" s="45">
        <v>559</v>
      </c>
      <c r="C26" s="21" t="s">
        <v>39</v>
      </c>
      <c r="D26" s="46">
        <v>0</v>
      </c>
      <c r="E26" s="46">
        <v>326896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326896</v>
      </c>
      <c r="O26" s="47">
        <f t="shared" si="1"/>
        <v>27.241333333333333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SUM(D28:D29)</f>
        <v>187559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187559</v>
      </c>
      <c r="O27" s="43">
        <f t="shared" si="1"/>
        <v>15.629916666666666</v>
      </c>
      <c r="P27" s="10"/>
    </row>
    <row r="28" spans="1:16">
      <c r="A28" s="12"/>
      <c r="B28" s="44">
        <v>562</v>
      </c>
      <c r="C28" s="20" t="s">
        <v>69</v>
      </c>
      <c r="D28" s="46">
        <v>77559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77559</v>
      </c>
      <c r="O28" s="47">
        <f t="shared" si="1"/>
        <v>6.4632500000000004</v>
      </c>
      <c r="P28" s="9"/>
    </row>
    <row r="29" spans="1:16">
      <c r="A29" s="12"/>
      <c r="B29" s="44">
        <v>564</v>
      </c>
      <c r="C29" s="20" t="s">
        <v>70</v>
      </c>
      <c r="D29" s="46">
        <v>110000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110000</v>
      </c>
      <c r="O29" s="47">
        <f t="shared" si="1"/>
        <v>9.1666666666666661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629105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629105</v>
      </c>
      <c r="O30" s="43">
        <f t="shared" si="1"/>
        <v>52.425416666666663</v>
      </c>
      <c r="P30" s="9"/>
    </row>
    <row r="31" spans="1:16">
      <c r="A31" s="12"/>
      <c r="B31" s="44">
        <v>572</v>
      </c>
      <c r="C31" s="20" t="s">
        <v>71</v>
      </c>
      <c r="D31" s="46">
        <v>594105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594105</v>
      </c>
      <c r="O31" s="47">
        <f t="shared" si="1"/>
        <v>49.508749999999999</v>
      </c>
      <c r="P31" s="9"/>
    </row>
    <row r="32" spans="1:16">
      <c r="A32" s="12"/>
      <c r="B32" s="44">
        <v>573</v>
      </c>
      <c r="C32" s="20" t="s">
        <v>45</v>
      </c>
      <c r="D32" s="46">
        <v>10000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10000</v>
      </c>
      <c r="O32" s="47">
        <f t="shared" si="1"/>
        <v>0.83333333333333337</v>
      </c>
      <c r="P32" s="9"/>
    </row>
    <row r="33" spans="1:119">
      <c r="A33" s="12"/>
      <c r="B33" s="44">
        <v>574</v>
      </c>
      <c r="C33" s="20" t="s">
        <v>46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25000</v>
      </c>
      <c r="O33" s="47">
        <f t="shared" si="1"/>
        <v>2.0833333333333335</v>
      </c>
      <c r="P33" s="9"/>
    </row>
    <row r="34" spans="1:119" ht="15.75">
      <c r="A34" s="28" t="s">
        <v>72</v>
      </c>
      <c r="B34" s="29"/>
      <c r="C34" s="30"/>
      <c r="D34" s="31">
        <f t="shared" ref="D34:M34" si="12">SUM(D35:D35)</f>
        <v>555368</v>
      </c>
      <c r="E34" s="31">
        <f t="shared" si="12"/>
        <v>1097427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1652795</v>
      </c>
      <c r="O34" s="43">
        <f t="shared" si="1"/>
        <v>137.73291666666665</v>
      </c>
      <c r="P34" s="9"/>
    </row>
    <row r="35" spans="1:119" ht="15.75" thickBot="1">
      <c r="A35" s="12"/>
      <c r="B35" s="44">
        <v>581</v>
      </c>
      <c r="C35" s="20" t="s">
        <v>73</v>
      </c>
      <c r="D35" s="46">
        <v>555368</v>
      </c>
      <c r="E35" s="46">
        <v>1097427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1652795</v>
      </c>
      <c r="O35" s="47">
        <f t="shared" si="1"/>
        <v>137.73291666666665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SUM(D5,D13,D18,D22,D25,D27,D30,D34)</f>
        <v>13142374</v>
      </c>
      <c r="E36" s="15">
        <f t="shared" si="13"/>
        <v>4561605</v>
      </c>
      <c r="F36" s="15">
        <f t="shared" si="13"/>
        <v>368191</v>
      </c>
      <c r="G36" s="15">
        <f t="shared" si="13"/>
        <v>4779027</v>
      </c>
      <c r="H36" s="15">
        <f t="shared" si="13"/>
        <v>0</v>
      </c>
      <c r="I36" s="15">
        <f t="shared" si="13"/>
        <v>15554042</v>
      </c>
      <c r="J36" s="15">
        <f t="shared" si="13"/>
        <v>0</v>
      </c>
      <c r="K36" s="15">
        <f t="shared" si="13"/>
        <v>2489393</v>
      </c>
      <c r="L36" s="15">
        <f t="shared" si="13"/>
        <v>0</v>
      </c>
      <c r="M36" s="15">
        <f t="shared" si="13"/>
        <v>0</v>
      </c>
      <c r="N36" s="15">
        <f>SUM(D36:M36)</f>
        <v>40894632</v>
      </c>
      <c r="O36" s="37">
        <f t="shared" si="1"/>
        <v>3407.886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76</v>
      </c>
      <c r="M38" s="93"/>
      <c r="N38" s="93"/>
      <c r="O38" s="41">
        <v>12000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2777006</v>
      </c>
      <c r="E5" s="59">
        <f t="shared" si="0"/>
        <v>0</v>
      </c>
      <c r="F5" s="59">
        <f t="shared" si="0"/>
        <v>368194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2329528</v>
      </c>
      <c r="L5" s="59">
        <f t="shared" si="0"/>
        <v>0</v>
      </c>
      <c r="M5" s="59">
        <f t="shared" si="0"/>
        <v>0</v>
      </c>
      <c r="N5" s="60">
        <f>SUM(D5:M5)</f>
        <v>5474728</v>
      </c>
      <c r="O5" s="61">
        <f t="shared" ref="O5:O36" si="1">(N5/O$38)</f>
        <v>456.07530823058983</v>
      </c>
      <c r="P5" s="62"/>
    </row>
    <row r="6" spans="1:133">
      <c r="A6" s="64"/>
      <c r="B6" s="65">
        <v>511</v>
      </c>
      <c r="C6" s="66" t="s">
        <v>19</v>
      </c>
      <c r="D6" s="67">
        <v>220471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220471</v>
      </c>
      <c r="O6" s="68">
        <f t="shared" si="1"/>
        <v>18.366461179606798</v>
      </c>
      <c r="P6" s="69"/>
    </row>
    <row r="7" spans="1:133">
      <c r="A7" s="64"/>
      <c r="B7" s="65">
        <v>512</v>
      </c>
      <c r="C7" s="66" t="s">
        <v>20</v>
      </c>
      <c r="D7" s="67">
        <v>514671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514671</v>
      </c>
      <c r="O7" s="68">
        <f t="shared" si="1"/>
        <v>42.874958347217593</v>
      </c>
      <c r="P7" s="69"/>
    </row>
    <row r="8" spans="1:133">
      <c r="A8" s="64"/>
      <c r="B8" s="65">
        <v>513</v>
      </c>
      <c r="C8" s="66" t="s">
        <v>21</v>
      </c>
      <c r="D8" s="67">
        <v>1031349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1031349</v>
      </c>
      <c r="O8" s="68">
        <f t="shared" si="1"/>
        <v>85.917110963012334</v>
      </c>
      <c r="P8" s="69"/>
    </row>
    <row r="9" spans="1:133">
      <c r="A9" s="64"/>
      <c r="B9" s="65">
        <v>514</v>
      </c>
      <c r="C9" s="66" t="s">
        <v>22</v>
      </c>
      <c r="D9" s="67">
        <v>140507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140507</v>
      </c>
      <c r="O9" s="68">
        <f t="shared" si="1"/>
        <v>11.705014995001665</v>
      </c>
      <c r="P9" s="69"/>
    </row>
    <row r="10" spans="1:133">
      <c r="A10" s="64"/>
      <c r="B10" s="65">
        <v>517</v>
      </c>
      <c r="C10" s="66" t="s">
        <v>52</v>
      </c>
      <c r="D10" s="67">
        <v>0</v>
      </c>
      <c r="E10" s="67">
        <v>0</v>
      </c>
      <c r="F10" s="67">
        <v>368194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368194</v>
      </c>
      <c r="O10" s="68">
        <f t="shared" si="1"/>
        <v>30.672609130289903</v>
      </c>
      <c r="P10" s="69"/>
    </row>
    <row r="11" spans="1:133">
      <c r="A11" s="64"/>
      <c r="B11" s="65">
        <v>518</v>
      </c>
      <c r="C11" s="66" t="s">
        <v>23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2329528</v>
      </c>
      <c r="L11" s="67">
        <v>0</v>
      </c>
      <c r="M11" s="67">
        <v>0</v>
      </c>
      <c r="N11" s="67">
        <f t="shared" si="2"/>
        <v>2329528</v>
      </c>
      <c r="O11" s="68">
        <f t="shared" si="1"/>
        <v>194.06264578473841</v>
      </c>
      <c r="P11" s="69"/>
    </row>
    <row r="12" spans="1:133">
      <c r="A12" s="64"/>
      <c r="B12" s="65">
        <v>519</v>
      </c>
      <c r="C12" s="66" t="s">
        <v>65</v>
      </c>
      <c r="D12" s="67">
        <v>870008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870008</v>
      </c>
      <c r="O12" s="68">
        <f t="shared" si="1"/>
        <v>72.476507830723094</v>
      </c>
      <c r="P12" s="69"/>
    </row>
    <row r="13" spans="1:133" ht="15.75">
      <c r="A13" s="70" t="s">
        <v>25</v>
      </c>
      <c r="B13" s="71"/>
      <c r="C13" s="72"/>
      <c r="D13" s="73">
        <f t="shared" ref="D13:M13" si="3">SUM(D14:D17)</f>
        <v>5133054</v>
      </c>
      <c r="E13" s="73">
        <f t="shared" si="3"/>
        <v>2255529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21" si="4">SUM(D13:M13)</f>
        <v>7388583</v>
      </c>
      <c r="O13" s="75">
        <f t="shared" si="1"/>
        <v>615.51007997334227</v>
      </c>
      <c r="P13" s="76"/>
    </row>
    <row r="14" spans="1:133">
      <c r="A14" s="64"/>
      <c r="B14" s="65">
        <v>521</v>
      </c>
      <c r="C14" s="66" t="s">
        <v>26</v>
      </c>
      <c r="D14" s="67">
        <v>4596747</v>
      </c>
      <c r="E14" s="67">
        <v>56486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4653233</v>
      </c>
      <c r="O14" s="68">
        <f t="shared" si="1"/>
        <v>387.64020326557812</v>
      </c>
      <c r="P14" s="69"/>
    </row>
    <row r="15" spans="1:133">
      <c r="A15" s="64"/>
      <c r="B15" s="65">
        <v>522</v>
      </c>
      <c r="C15" s="66" t="s">
        <v>27</v>
      </c>
      <c r="D15" s="67">
        <v>0</v>
      </c>
      <c r="E15" s="67">
        <v>2199043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2199043</v>
      </c>
      <c r="O15" s="68">
        <f t="shared" si="1"/>
        <v>183.19251916027991</v>
      </c>
      <c r="P15" s="69"/>
    </row>
    <row r="16" spans="1:133">
      <c r="A16" s="64"/>
      <c r="B16" s="65">
        <v>524</v>
      </c>
      <c r="C16" s="66" t="s">
        <v>28</v>
      </c>
      <c r="D16" s="67">
        <v>405250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405250</v>
      </c>
      <c r="O16" s="68">
        <f t="shared" si="1"/>
        <v>33.75958013995335</v>
      </c>
      <c r="P16" s="69"/>
    </row>
    <row r="17" spans="1:16">
      <c r="A17" s="64"/>
      <c r="B17" s="65">
        <v>529</v>
      </c>
      <c r="C17" s="66" t="s">
        <v>29</v>
      </c>
      <c r="D17" s="67">
        <v>131057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131057</v>
      </c>
      <c r="O17" s="68">
        <f t="shared" si="1"/>
        <v>10.917777407530822</v>
      </c>
      <c r="P17" s="69"/>
    </row>
    <row r="18" spans="1:16" ht="15.75">
      <c r="A18" s="70" t="s">
        <v>30</v>
      </c>
      <c r="B18" s="71"/>
      <c r="C18" s="72"/>
      <c r="D18" s="73">
        <f t="shared" ref="D18:M18" si="5">SUM(D19:D21)</f>
        <v>394261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15100109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15494370</v>
      </c>
      <c r="O18" s="75">
        <f t="shared" si="1"/>
        <v>1290.7672442519161</v>
      </c>
      <c r="P18" s="76"/>
    </row>
    <row r="19" spans="1:16">
      <c r="A19" s="64"/>
      <c r="B19" s="65">
        <v>532</v>
      </c>
      <c r="C19" s="66" t="s">
        <v>31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3488207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3488207</v>
      </c>
      <c r="O19" s="68">
        <f t="shared" si="1"/>
        <v>290.58705431522827</v>
      </c>
      <c r="P19" s="69"/>
    </row>
    <row r="20" spans="1:16">
      <c r="A20" s="64"/>
      <c r="B20" s="65">
        <v>534</v>
      </c>
      <c r="C20" s="66" t="s">
        <v>66</v>
      </c>
      <c r="D20" s="67">
        <v>394261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394261</v>
      </c>
      <c r="O20" s="68">
        <f t="shared" si="1"/>
        <v>32.844135288237254</v>
      </c>
      <c r="P20" s="69"/>
    </row>
    <row r="21" spans="1:16">
      <c r="A21" s="64"/>
      <c r="B21" s="65">
        <v>536</v>
      </c>
      <c r="C21" s="66" t="s">
        <v>67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11611902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11611902</v>
      </c>
      <c r="O21" s="68">
        <f t="shared" si="1"/>
        <v>967.3360546484505</v>
      </c>
      <c r="P21" s="69"/>
    </row>
    <row r="22" spans="1:16" ht="15.75">
      <c r="A22" s="70" t="s">
        <v>34</v>
      </c>
      <c r="B22" s="71"/>
      <c r="C22" s="72"/>
      <c r="D22" s="73">
        <f t="shared" ref="D22:M22" si="6">SUM(D23:D24)</f>
        <v>2708141</v>
      </c>
      <c r="E22" s="73">
        <f t="shared" si="6"/>
        <v>1070517</v>
      </c>
      <c r="F22" s="73">
        <f t="shared" si="6"/>
        <v>0</v>
      </c>
      <c r="G22" s="73">
        <f t="shared" si="6"/>
        <v>13500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ref="N22:N27" si="7">SUM(D22:M22)</f>
        <v>3792158</v>
      </c>
      <c r="O22" s="75">
        <f t="shared" si="1"/>
        <v>315.90786404531821</v>
      </c>
      <c r="P22" s="76"/>
    </row>
    <row r="23" spans="1:16">
      <c r="A23" s="64"/>
      <c r="B23" s="65">
        <v>541</v>
      </c>
      <c r="C23" s="66" t="s">
        <v>68</v>
      </c>
      <c r="D23" s="67">
        <v>2708141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7"/>
        <v>2708141</v>
      </c>
      <c r="O23" s="68">
        <f t="shared" si="1"/>
        <v>225.60321559480172</v>
      </c>
      <c r="P23" s="69"/>
    </row>
    <row r="24" spans="1:16">
      <c r="A24" s="64"/>
      <c r="B24" s="65">
        <v>542</v>
      </c>
      <c r="C24" s="66" t="s">
        <v>36</v>
      </c>
      <c r="D24" s="67">
        <v>0</v>
      </c>
      <c r="E24" s="67">
        <v>1070517</v>
      </c>
      <c r="F24" s="67">
        <v>0</v>
      </c>
      <c r="G24" s="67">
        <v>13500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1084017</v>
      </c>
      <c r="O24" s="68">
        <f t="shared" si="1"/>
        <v>90.304648450516495</v>
      </c>
      <c r="P24" s="69"/>
    </row>
    <row r="25" spans="1:16" ht="15.75">
      <c r="A25" s="70" t="s">
        <v>37</v>
      </c>
      <c r="B25" s="71"/>
      <c r="C25" s="72"/>
      <c r="D25" s="73">
        <f t="shared" ref="D25:M25" si="8">SUM(D26:D26)</f>
        <v>0</v>
      </c>
      <c r="E25" s="73">
        <f t="shared" si="8"/>
        <v>558946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7"/>
        <v>558946</v>
      </c>
      <c r="O25" s="75">
        <f t="shared" si="1"/>
        <v>46.563312229256915</v>
      </c>
      <c r="P25" s="76"/>
    </row>
    <row r="26" spans="1:16">
      <c r="A26" s="64"/>
      <c r="B26" s="65">
        <v>559</v>
      </c>
      <c r="C26" s="66" t="s">
        <v>39</v>
      </c>
      <c r="D26" s="67">
        <v>0</v>
      </c>
      <c r="E26" s="67">
        <v>558946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558946</v>
      </c>
      <c r="O26" s="68">
        <f t="shared" si="1"/>
        <v>46.563312229256915</v>
      </c>
      <c r="P26" s="69"/>
    </row>
    <row r="27" spans="1:16" ht="15.75">
      <c r="A27" s="70" t="s">
        <v>40</v>
      </c>
      <c r="B27" s="71"/>
      <c r="C27" s="72"/>
      <c r="D27" s="73">
        <f t="shared" ref="D27:M27" si="9">SUM(D28:D29)</f>
        <v>160000</v>
      </c>
      <c r="E27" s="73">
        <f t="shared" si="9"/>
        <v>0</v>
      </c>
      <c r="F27" s="73">
        <f t="shared" si="9"/>
        <v>0</v>
      </c>
      <c r="G27" s="73">
        <f t="shared" si="9"/>
        <v>0</v>
      </c>
      <c r="H27" s="73">
        <f t="shared" si="9"/>
        <v>0</v>
      </c>
      <c r="I27" s="73">
        <f t="shared" si="9"/>
        <v>0</v>
      </c>
      <c r="J27" s="73">
        <f t="shared" si="9"/>
        <v>0</v>
      </c>
      <c r="K27" s="73">
        <f t="shared" si="9"/>
        <v>0</v>
      </c>
      <c r="L27" s="73">
        <f t="shared" si="9"/>
        <v>0</v>
      </c>
      <c r="M27" s="73">
        <f t="shared" si="9"/>
        <v>0</v>
      </c>
      <c r="N27" s="73">
        <f t="shared" si="7"/>
        <v>160000</v>
      </c>
      <c r="O27" s="75">
        <f t="shared" si="1"/>
        <v>13.328890369876708</v>
      </c>
      <c r="P27" s="76"/>
    </row>
    <row r="28" spans="1:16">
      <c r="A28" s="64"/>
      <c r="B28" s="65">
        <v>562</v>
      </c>
      <c r="C28" s="66" t="s">
        <v>69</v>
      </c>
      <c r="D28" s="67">
        <v>75000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ref="N28:N33" si="10">SUM(D28:M28)</f>
        <v>75000</v>
      </c>
      <c r="O28" s="68">
        <f t="shared" si="1"/>
        <v>6.2479173608797067</v>
      </c>
      <c r="P28" s="69"/>
    </row>
    <row r="29" spans="1:16">
      <c r="A29" s="64"/>
      <c r="B29" s="65">
        <v>564</v>
      </c>
      <c r="C29" s="66" t="s">
        <v>70</v>
      </c>
      <c r="D29" s="67">
        <v>85000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0"/>
        <v>85000</v>
      </c>
      <c r="O29" s="68">
        <f t="shared" si="1"/>
        <v>7.0809730089970007</v>
      </c>
      <c r="P29" s="69"/>
    </row>
    <row r="30" spans="1:16" ht="15.75">
      <c r="A30" s="70" t="s">
        <v>43</v>
      </c>
      <c r="B30" s="71"/>
      <c r="C30" s="72"/>
      <c r="D30" s="73">
        <f t="shared" ref="D30:M30" si="11">SUM(D31:D33)</f>
        <v>559025</v>
      </c>
      <c r="E30" s="73">
        <f t="shared" si="11"/>
        <v>0</v>
      </c>
      <c r="F30" s="73">
        <f t="shared" si="11"/>
        <v>0</v>
      </c>
      <c r="G30" s="73">
        <f t="shared" si="11"/>
        <v>0</v>
      </c>
      <c r="H30" s="73">
        <f t="shared" si="11"/>
        <v>0</v>
      </c>
      <c r="I30" s="73">
        <f t="shared" si="11"/>
        <v>0</v>
      </c>
      <c r="J30" s="73">
        <f t="shared" si="11"/>
        <v>0</v>
      </c>
      <c r="K30" s="73">
        <f t="shared" si="11"/>
        <v>0</v>
      </c>
      <c r="L30" s="73">
        <f t="shared" si="11"/>
        <v>0</v>
      </c>
      <c r="M30" s="73">
        <f t="shared" si="11"/>
        <v>0</v>
      </c>
      <c r="N30" s="73">
        <f>SUM(D30:M30)</f>
        <v>559025</v>
      </c>
      <c r="O30" s="75">
        <f t="shared" si="1"/>
        <v>46.56989336887704</v>
      </c>
      <c r="P30" s="69"/>
    </row>
    <row r="31" spans="1:16">
      <c r="A31" s="64"/>
      <c r="B31" s="65">
        <v>572</v>
      </c>
      <c r="C31" s="66" t="s">
        <v>71</v>
      </c>
      <c r="D31" s="67">
        <v>526525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526525</v>
      </c>
      <c r="O31" s="68">
        <f t="shared" si="1"/>
        <v>43.862462512495831</v>
      </c>
      <c r="P31" s="69"/>
    </row>
    <row r="32" spans="1:16">
      <c r="A32" s="64"/>
      <c r="B32" s="65">
        <v>573</v>
      </c>
      <c r="C32" s="66" t="s">
        <v>45</v>
      </c>
      <c r="D32" s="67">
        <v>5000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5000</v>
      </c>
      <c r="O32" s="68">
        <f t="shared" si="1"/>
        <v>0.41652782405864713</v>
      </c>
      <c r="P32" s="69"/>
    </row>
    <row r="33" spans="1:119">
      <c r="A33" s="64"/>
      <c r="B33" s="65">
        <v>574</v>
      </c>
      <c r="C33" s="66" t="s">
        <v>46</v>
      </c>
      <c r="D33" s="67">
        <v>27500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27500</v>
      </c>
      <c r="O33" s="68">
        <f t="shared" si="1"/>
        <v>2.290903032322559</v>
      </c>
      <c r="P33" s="69"/>
    </row>
    <row r="34" spans="1:119" ht="15.75">
      <c r="A34" s="70" t="s">
        <v>72</v>
      </c>
      <c r="B34" s="71"/>
      <c r="C34" s="72"/>
      <c r="D34" s="73">
        <f t="shared" ref="D34:M34" si="12">SUM(D35:D35)</f>
        <v>649740</v>
      </c>
      <c r="E34" s="73">
        <f t="shared" si="12"/>
        <v>120058</v>
      </c>
      <c r="F34" s="73">
        <f t="shared" si="12"/>
        <v>0</v>
      </c>
      <c r="G34" s="73">
        <f t="shared" si="12"/>
        <v>0</v>
      </c>
      <c r="H34" s="73">
        <f t="shared" si="12"/>
        <v>0</v>
      </c>
      <c r="I34" s="73">
        <f t="shared" si="12"/>
        <v>0</v>
      </c>
      <c r="J34" s="73">
        <f t="shared" si="12"/>
        <v>0</v>
      </c>
      <c r="K34" s="73">
        <f t="shared" si="12"/>
        <v>0</v>
      </c>
      <c r="L34" s="73">
        <f t="shared" si="12"/>
        <v>0</v>
      </c>
      <c r="M34" s="73">
        <f t="shared" si="12"/>
        <v>0</v>
      </c>
      <c r="N34" s="73">
        <f>SUM(D34:M34)</f>
        <v>769798</v>
      </c>
      <c r="O34" s="75">
        <f t="shared" si="1"/>
        <v>64.128457180939691</v>
      </c>
      <c r="P34" s="69"/>
    </row>
    <row r="35" spans="1:119" ht="15.75" thickBot="1">
      <c r="A35" s="64"/>
      <c r="B35" s="65">
        <v>581</v>
      </c>
      <c r="C35" s="66" t="s">
        <v>73</v>
      </c>
      <c r="D35" s="67">
        <v>649740</v>
      </c>
      <c r="E35" s="67">
        <v>120058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>SUM(D35:M35)</f>
        <v>769798</v>
      </c>
      <c r="O35" s="68">
        <f t="shared" si="1"/>
        <v>64.128457180939691</v>
      </c>
      <c r="P35" s="69"/>
    </row>
    <row r="36" spans="1:119" ht="16.5" thickBot="1">
      <c r="A36" s="77" t="s">
        <v>10</v>
      </c>
      <c r="B36" s="78"/>
      <c r="C36" s="79"/>
      <c r="D36" s="80">
        <f t="shared" ref="D36:M36" si="13">SUM(D5,D13,D18,D22,D25,D27,D30,D34)</f>
        <v>12381227</v>
      </c>
      <c r="E36" s="80">
        <f t="shared" si="13"/>
        <v>4005050</v>
      </c>
      <c r="F36" s="80">
        <f t="shared" si="13"/>
        <v>368194</v>
      </c>
      <c r="G36" s="80">
        <f t="shared" si="13"/>
        <v>13500</v>
      </c>
      <c r="H36" s="80">
        <f t="shared" si="13"/>
        <v>0</v>
      </c>
      <c r="I36" s="80">
        <f t="shared" si="13"/>
        <v>15100109</v>
      </c>
      <c r="J36" s="80">
        <f t="shared" si="13"/>
        <v>0</v>
      </c>
      <c r="K36" s="80">
        <f t="shared" si="13"/>
        <v>2329528</v>
      </c>
      <c r="L36" s="80">
        <f t="shared" si="13"/>
        <v>0</v>
      </c>
      <c r="M36" s="80">
        <f t="shared" si="13"/>
        <v>0</v>
      </c>
      <c r="N36" s="80">
        <f>SUM(D36:M36)</f>
        <v>34197608</v>
      </c>
      <c r="O36" s="81">
        <f t="shared" si="1"/>
        <v>2848.8510496501167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19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19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74</v>
      </c>
      <c r="M38" s="117"/>
      <c r="N38" s="117"/>
      <c r="O38" s="91">
        <v>12004</v>
      </c>
    </row>
    <row r="39" spans="1:119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19" ht="15.75" customHeight="1" thickBot="1">
      <c r="A40" s="121" t="s">
        <v>55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2023-08-11T21:51:34Z</cp:lastPrinted>
  <dcterms:created xsi:type="dcterms:W3CDTF">2000-08-31T21:26:31Z</dcterms:created>
  <dcterms:modified xsi:type="dcterms:W3CDTF">2023-08-11T21:52:12Z</dcterms:modified>
</cp:coreProperties>
</file>