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'2008'!$A$1:$O$59</definedName>
    <definedName name="_xlnm.Print_Area" localSheetId="12">'2009'!$A$1:$O$58</definedName>
    <definedName name="_xlnm.Print_Area" localSheetId="11">'2010'!$A$1:$O$61</definedName>
    <definedName name="_xlnm.Print_Area" localSheetId="10">'2011'!$A$1:$O$55</definedName>
    <definedName name="_xlnm.Print_Area" localSheetId="9">'2012'!$A$1:$O$59</definedName>
    <definedName name="_xlnm.Print_Area" localSheetId="8">'2013'!$A$1:$O$54</definedName>
    <definedName name="_xlnm.Print_Area" localSheetId="7">'2014'!$A$1:$O$62</definedName>
    <definedName name="_xlnm.Print_Area" localSheetId="6">'2015'!$A$1:$O$58</definedName>
    <definedName name="_xlnm.Print_Area" localSheetId="5">'2016'!$A$1:$O$58</definedName>
    <definedName name="_xlnm.Print_Area" localSheetId="4">'2017'!$A$1:$O$58</definedName>
    <definedName name="_xlnm.Print_Area" localSheetId="3">'2018'!$A$1:$O$60</definedName>
    <definedName name="_xlnm.Print_Area" localSheetId="2">'2019'!$A$1:$O$54</definedName>
    <definedName name="_xlnm.Print_Area" localSheetId="1">'2020'!$A$1:$O$56</definedName>
    <definedName name="_xlnm.Print_Area" localSheetId="0">'2021'!$A$1:$P$55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<sst xmlns="http://schemas.openxmlformats.org/spreadsheetml/2006/main" count="976" uniqueCount="145">
  <si>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</si>
  <si>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</si>
  <si>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</si>
  <si>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</si>
  <si>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</si>
  <si>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</si>
  <si>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</si>
  <si>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</si>
  <si>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</si>
  <si>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</si>
  <si>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</si>
  <si>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</si>
  <si>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</si>
  <si>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</si>
  <si>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</si>
  <si>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</si>
  <si>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</si>
  <si>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</si>
  <si>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</si>
  <si>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</si>
  <si>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</si>
  <si>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</si>
  <si>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</si>
  <si>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</si>
  <si>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</si>
  <si>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</si>
  <si>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Other Permits, Fees, and Special Assessments</t>
  </si>
  <si>
    <t>Intergovernmental Revenue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</si>
  <si>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</si>
  <si>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</si>
  <si>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</si>
  <si>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</si>
  <si>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</si>
  <si>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</si>
  <si>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</si>
  <si>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</si>
  <si>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</si>
  <si>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</si>
  <si>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</si>
  <si>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</si>
  <si>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</si>
  <si>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</si>
  <si>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</si>
  <si>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Other Public Safety Charges and Fees</t>
  </si>
  <si>
    <t>Physical Environment - Water Utility</t>
  </si>
  <si>
    <t>Physical Environment - Garbage / Solid Waste</t>
  </si>
  <si>
    <t>Physical Environment - Other Physical Environment Charges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</si>
  <si>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</si>
  <si>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</si>
  <si>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</si>
  <si>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</si>
  <si>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Forfeits - Assets Seized by Law Enforcement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</si>
  <si>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</si>
  <si>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</si>
  <si>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</si>
  <si>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</si>
  <si>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</si>
  <si>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</si>
  <si>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</si>
  <si>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</si>
  <si>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</si>
  <si>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</si>
  <si>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</si>
  <si>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</si>
  <si>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</si>
  <si>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</si>
  <si>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</si>
  <si>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</si>
  <si>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Helen Revenues Reported by Account Code and Fund Type</t>
  </si>
  <si>
    <t>Local Fiscal Year Ended September 30, 2010</t>
  </si>
  <si>
    <t>Casualty Insurance Premium Tax for Police Officers' Retirement</t>
  </si>
  <si>
    <t>Federal Grant - General Government</t>
  </si>
  <si>
    <t>State Grant - General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</si>
  <si>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</si>
  <si>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</si>
  <si>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</si>
  <si>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Other Physical Environment</t>
  </si>
  <si>
    <t>Disposition of Fixed Assets</t>
  </si>
  <si>
    <t>2011 Municipal Population:</t>
  </si>
  <si>
    <t>Local Fiscal Year Ended September 30, 2012</t>
  </si>
  <si>
    <t>Shared Revenue from Other Local Units</t>
  </si>
  <si>
    <t>Culture / Recreation - Parks and Recreation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</si>
  <si>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</si>
  <si>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</si>
  <si>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</si>
  <si>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</si>
  <si>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</si>
  <si>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</si>
  <si>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</si>
  <si>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</si>
  <si>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</si>
  <si>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</si>
  <si>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Public Safety - Law Enforcement Services</t>
  </si>
  <si>
    <t>Human Services - Animal Control and Shelter Fees</t>
  </si>
  <si>
    <t>Court-Ordered Judgments and Fines - Other Court-Ordered</t>
  </si>
  <si>
    <t>2013 Municipal Population:</t>
  </si>
  <si>
    <t>Local Fiscal Year Ended September 30, 2008</t>
  </si>
  <si>
    <t>Permits and Franchise Fees</t>
  </si>
  <si>
    <t>Other Permits and Fees</t>
  </si>
  <si>
    <t>State Grant - Culture / Recreation</t>
  </si>
  <si>
    <t>State Shared Revenues - Other</t>
  </si>
  <si>
    <t>Grants from Other Local Units - General Government</t>
  </si>
  <si>
    <t>Grants from Other Local Units - Physical Environment</t>
  </si>
  <si>
    <t>Physical Environment - Conservation and Resource Management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</si>
  <si>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</si>
  <si>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</si>
  <si>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</si>
  <si>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</si>
  <si>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</si>
  <si>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Proceeds - Installment Purchases and Capital Lease Proceeds</t>
  </si>
  <si>
    <t>2008 Municipal Population:</t>
  </si>
  <si>
    <t>Local Fiscal Year Ended September 30, 2014</t>
  </si>
  <si>
    <t>Federal Grant - Economic Environment</t>
  </si>
  <si>
    <t>State Grant - Public Safety</t>
  </si>
  <si>
    <t>Other Judgments, Fines, and Forfeits</t>
  </si>
  <si>
    <t>Sales - Disposition of Fixed Assets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</si>
  <si>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</si>
  <si>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</si>
  <si>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</si>
  <si>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</si>
  <si>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</si>
  <si>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</si>
  <si>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Special Assessments - Charges for Public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</si>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</sst>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134</v>
      </c>
      <c r="B5" s="26"/>
      <c r="C5" s="26"/>
      <c r="D5" s="27">
        <f aca="true" t="shared" si="0" ref="D5:N5">SUM(D6:D13)</f>
        <v>1191280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1191280</v>
      </c>
      <c r="P5" s="33">
        <f aca="true" t="shared" si="1" ref="P5:P51">(O5/P$53)</f>
        <v>408.9529694473052</v>
      </c>
      <c r="Q5" s="6"/>
    </row>
    <row r="6" spans="1:17" ht="15">
      <c r="A6" s="12"/>
      <c r="B6" s="25">
        <v>311</v>
      </c>
      <c r="C6" s="20" t="s">
        <v>2</v>
      </c>
      <c r="D6" s="46">
        <v>779171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779171</v>
      </c>
      <c r="P6" s="47">
        <f t="shared" si="1"/>
        <v>267.4806041881222</v>
      </c>
      <c r="Q6" s="9"/>
    </row>
    <row r="7" spans="1:17" ht="15">
      <c r="A7" s="12"/>
      <c r="B7" s="25">
        <v>312.41</v>
      </c>
      <c r="C7" s="20" t="s">
        <v>135</v>
      </c>
      <c r="D7" s="46">
        <v>39502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39502</v>
      </c>
      <c r="P7" s="47">
        <f t="shared" si="1"/>
        <v>13.560590456573978</v>
      </c>
      <c r="Q7" s="9"/>
    </row>
    <row r="8" spans="1:17" ht="15">
      <c r="A8" s="12"/>
      <c r="B8" s="25">
        <v>312.43</v>
      </c>
      <c r="C8" s="20" t="s">
        <v>136</v>
      </c>
      <c r="D8" s="46">
        <v>29005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29005</v>
      </c>
      <c r="P8" s="47">
        <f t="shared" si="1"/>
        <v>9.957088911774802</v>
      </c>
      <c r="Q8" s="9"/>
    </row>
    <row r="9" spans="1:17" ht="15">
      <c r="A9" s="12"/>
      <c r="B9" s="25">
        <v>312.52</v>
      </c>
      <c r="C9" s="20" t="s">
        <v>84</v>
      </c>
      <c r="D9" s="46">
        <v>29027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29027</v>
      </c>
      <c r="P9" s="47">
        <f t="shared" si="1"/>
        <v>9.964641263302438</v>
      </c>
      <c r="Q9" s="9"/>
    </row>
    <row r="10" spans="1:17" ht="15">
      <c r="A10" s="12"/>
      <c r="B10" s="25">
        <v>314.1</v>
      </c>
      <c r="C10" s="20" t="s">
        <v>12</v>
      </c>
      <c r="D10" s="46">
        <v>231678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231678</v>
      </c>
      <c r="P10" s="47">
        <f t="shared" si="1"/>
        <v>79.53244078269825</v>
      </c>
      <c r="Q10" s="9"/>
    </row>
    <row r="11" spans="1:17" ht="15">
      <c r="A11" s="12"/>
      <c r="B11" s="25">
        <v>314.8</v>
      </c>
      <c r="C11" s="20" t="s">
        <v>15</v>
      </c>
      <c r="D11" s="46">
        <v>6822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6822</v>
      </c>
      <c r="P11" s="47">
        <f t="shared" si="1"/>
        <v>2.341915550978373</v>
      </c>
      <c r="Q11" s="9"/>
    </row>
    <row r="12" spans="1:17" ht="15">
      <c r="A12" s="12"/>
      <c r="B12" s="25">
        <v>315.1</v>
      </c>
      <c r="C12" s="20" t="s">
        <v>137</v>
      </c>
      <c r="D12" s="46">
        <v>74613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74613</v>
      </c>
      <c r="P12" s="47">
        <f t="shared" si="1"/>
        <v>25.613800205973224</v>
      </c>
      <c r="Q12" s="9"/>
    </row>
    <row r="13" spans="1:17" ht="15">
      <c r="A13" s="12"/>
      <c r="B13" s="25">
        <v>316</v>
      </c>
      <c r="C13" s="20" t="s">
        <v>86</v>
      </c>
      <c r="D13" s="46">
        <v>1462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1462</v>
      </c>
      <c r="P13" s="47">
        <f t="shared" si="1"/>
        <v>0.5018880878819086</v>
      </c>
      <c r="Q13" s="9"/>
    </row>
    <row r="14" spans="1:17" ht="15.75">
      <c r="A14" s="29" t="s">
        <v>18</v>
      </c>
      <c r="B14" s="30"/>
      <c r="C14" s="31"/>
      <c r="D14" s="32">
        <f aca="true" t="shared" si="3" ref="D14:N14">SUM(D15:D24)</f>
        <v>859861</v>
      </c>
      <c r="E14" s="32">
        <f t="shared" si="3"/>
        <v>2640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886501</v>
      </c>
      <c r="P14" s="45">
        <f t="shared" si="1"/>
        <v>304.3257809818057</v>
      </c>
      <c r="Q14" s="10"/>
    </row>
    <row r="15" spans="1:17" ht="15">
      <c r="A15" s="12"/>
      <c r="B15" s="25">
        <v>322</v>
      </c>
      <c r="C15" s="20" t="s">
        <v>138</v>
      </c>
      <c r="D15" s="46">
        <v>110175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110175</v>
      </c>
      <c r="P15" s="47">
        <f t="shared" si="1"/>
        <v>37.82183316168898</v>
      </c>
      <c r="Q15" s="9"/>
    </row>
    <row r="16" spans="1:17" ht="15">
      <c r="A16" s="12"/>
      <c r="B16" s="25">
        <v>323.1</v>
      </c>
      <c r="C16" s="20" t="s">
        <v>19</v>
      </c>
      <c r="D16" s="46">
        <v>171965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4" ref="O16:O24">SUM(D16:N16)</f>
        <v>171965</v>
      </c>
      <c r="P16" s="47">
        <f t="shared" si="1"/>
        <v>59.033642293168555</v>
      </c>
      <c r="Q16" s="9"/>
    </row>
    <row r="17" spans="1:17" ht="15">
      <c r="A17" s="12"/>
      <c r="B17" s="25">
        <v>323.7</v>
      </c>
      <c r="C17" s="20" t="s">
        <v>20</v>
      </c>
      <c r="D17" s="46">
        <v>36303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36303</v>
      </c>
      <c r="P17" s="47">
        <f t="shared" si="1"/>
        <v>12.462409886714727</v>
      </c>
      <c r="Q17" s="9"/>
    </row>
    <row r="18" spans="1:17" ht="15">
      <c r="A18" s="12"/>
      <c r="B18" s="25">
        <v>324.11</v>
      </c>
      <c r="C18" s="20" t="s">
        <v>21</v>
      </c>
      <c r="D18" s="46">
        <v>5750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5750</v>
      </c>
      <c r="P18" s="47">
        <f t="shared" si="1"/>
        <v>1.97391005835908</v>
      </c>
      <c r="Q18" s="9"/>
    </row>
    <row r="19" spans="1:17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24000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24000</v>
      </c>
      <c r="P19" s="47">
        <f t="shared" si="1"/>
        <v>8.2389289392379</v>
      </c>
      <c r="Q19" s="9"/>
    </row>
    <row r="20" spans="1:17" ht="15">
      <c r="A20" s="12"/>
      <c r="B20" s="25">
        <v>324.31</v>
      </c>
      <c r="C20" s="20" t="s">
        <v>23</v>
      </c>
      <c r="D20" s="46">
        <v>12650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12650</v>
      </c>
      <c r="P20" s="47">
        <f t="shared" si="1"/>
        <v>4.342602128389976</v>
      </c>
      <c r="Q20" s="9"/>
    </row>
    <row r="21" spans="1:17" ht="15">
      <c r="A21" s="12"/>
      <c r="B21" s="25">
        <v>324.61</v>
      </c>
      <c r="C21" s="20" t="s">
        <v>24</v>
      </c>
      <c r="D21" s="46">
        <v>4200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4200</v>
      </c>
      <c r="P21" s="47">
        <f t="shared" si="1"/>
        <v>1.4418125643666324</v>
      </c>
      <c r="Q21" s="9"/>
    </row>
    <row r="22" spans="1:17" ht="15">
      <c r="A22" s="12"/>
      <c r="B22" s="25">
        <v>324.91</v>
      </c>
      <c r="C22" s="20" t="s">
        <v>25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5000</v>
      </c>
      <c r="P22" s="47">
        <f t="shared" si="1"/>
        <v>1.7164435290078957</v>
      </c>
      <c r="Q22" s="9"/>
    </row>
    <row r="23" spans="1:17" ht="15">
      <c r="A23" s="12"/>
      <c r="B23" s="25">
        <v>325.2</v>
      </c>
      <c r="C23" s="20" t="s">
        <v>122</v>
      </c>
      <c r="D23" s="46">
        <v>433988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433988</v>
      </c>
      <c r="P23" s="47">
        <f t="shared" si="1"/>
        <v>148.98317885341572</v>
      </c>
      <c r="Q23" s="9"/>
    </row>
    <row r="24" spans="1:17" ht="15">
      <c r="A24" s="12"/>
      <c r="B24" s="25">
        <v>329.5</v>
      </c>
      <c r="C24" s="20" t="s">
        <v>139</v>
      </c>
      <c r="D24" s="46">
        <v>79830</v>
      </c>
      <c r="E24" s="46">
        <v>2640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82470</v>
      </c>
      <c r="P24" s="47">
        <f t="shared" si="1"/>
        <v>28.31101956745623</v>
      </c>
      <c r="Q24" s="9"/>
    </row>
    <row r="25" spans="1:17" ht="15.75">
      <c r="A25" s="29" t="s">
        <v>140</v>
      </c>
      <c r="B25" s="30"/>
      <c r="C25" s="31"/>
      <c r="D25" s="32">
        <f aca="true" t="shared" si="5" ref="D25:N25">SUM(D26:D32)</f>
        <v>361008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 aca="true" t="shared" si="6" ref="O25:O51">SUM(D25:N25)</f>
        <v>361008</v>
      </c>
      <c r="P25" s="45">
        <f t="shared" si="1"/>
        <v>123.92996910401648</v>
      </c>
      <c r="Q25" s="10"/>
    </row>
    <row r="26" spans="1:17" ht="15">
      <c r="A26" s="12"/>
      <c r="B26" s="25">
        <v>331.5</v>
      </c>
      <c r="C26" s="20" t="s">
        <v>112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50000</v>
      </c>
      <c r="P26" s="47">
        <f t="shared" si="1"/>
        <v>17.164435290078956</v>
      </c>
      <c r="Q26" s="9"/>
    </row>
    <row r="27" spans="1:17" ht="15">
      <c r="A27" s="12"/>
      <c r="B27" s="25">
        <v>335.125</v>
      </c>
      <c r="C27" s="20" t="s">
        <v>141</v>
      </c>
      <c r="D27" s="46">
        <v>121795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121795</v>
      </c>
      <c r="P27" s="47">
        <f t="shared" si="1"/>
        <v>41.81084792310333</v>
      </c>
      <c r="Q27" s="9"/>
    </row>
    <row r="28" spans="1:17" ht="15">
      <c r="A28" s="12"/>
      <c r="B28" s="25">
        <v>335.14</v>
      </c>
      <c r="C28" s="20" t="s">
        <v>88</v>
      </c>
      <c r="D28" s="46">
        <v>6416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6416</v>
      </c>
      <c r="P28" s="47">
        <f t="shared" si="1"/>
        <v>2.2025403364229317</v>
      </c>
      <c r="Q28" s="9"/>
    </row>
    <row r="29" spans="1:17" ht="15">
      <c r="A29" s="12"/>
      <c r="B29" s="25">
        <v>335.15</v>
      </c>
      <c r="C29" s="20" t="s">
        <v>89</v>
      </c>
      <c r="D29" s="46">
        <v>881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881</v>
      </c>
      <c r="P29" s="47">
        <f t="shared" si="1"/>
        <v>0.3024373498111912</v>
      </c>
      <c r="Q29" s="9"/>
    </row>
    <row r="30" spans="1:17" ht="15">
      <c r="A30" s="12"/>
      <c r="B30" s="25">
        <v>335.18</v>
      </c>
      <c r="C30" s="20" t="s">
        <v>142</v>
      </c>
      <c r="D30" s="46">
        <v>179423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179423</v>
      </c>
      <c r="P30" s="47">
        <f t="shared" si="1"/>
        <v>61.59388946103673</v>
      </c>
      <c r="Q30" s="9"/>
    </row>
    <row r="31" spans="1:17" ht="15">
      <c r="A31" s="12"/>
      <c r="B31" s="25">
        <v>335.48</v>
      </c>
      <c r="C31" s="20" t="s">
        <v>33</v>
      </c>
      <c r="D31" s="46">
        <v>1437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1437</v>
      </c>
      <c r="P31" s="47">
        <f t="shared" si="1"/>
        <v>0.4933058702368692</v>
      </c>
      <c r="Q31" s="9"/>
    </row>
    <row r="32" spans="1:17" ht="15">
      <c r="A32" s="12"/>
      <c r="B32" s="25">
        <v>338</v>
      </c>
      <c r="C32" s="20" t="s">
        <v>80</v>
      </c>
      <c r="D32" s="46">
        <v>1056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1056</v>
      </c>
      <c r="P32" s="47">
        <f t="shared" si="1"/>
        <v>0.36251287332646753</v>
      </c>
      <c r="Q32" s="9"/>
    </row>
    <row r="33" spans="1:17" ht="15.75">
      <c r="A33" s="29" t="s">
        <v>39</v>
      </c>
      <c r="B33" s="30"/>
      <c r="C33" s="31"/>
      <c r="D33" s="32">
        <f aca="true" t="shared" si="7" ref="D33:N33">SUM(D34:D38)</f>
        <v>272294</v>
      </c>
      <c r="E33" s="32">
        <f t="shared" si="7"/>
        <v>51100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842983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6"/>
        <v>1166377</v>
      </c>
      <c r="P33" s="45">
        <f t="shared" si="1"/>
        <v>400.40405080672843</v>
      </c>
      <c r="Q33" s="10"/>
    </row>
    <row r="34" spans="1:17" ht="15">
      <c r="A34" s="12"/>
      <c r="B34" s="25">
        <v>341.9</v>
      </c>
      <c r="C34" s="20" t="s">
        <v>91</v>
      </c>
      <c r="D34" s="46">
        <v>1069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1069</v>
      </c>
      <c r="P34" s="47">
        <f t="shared" si="1"/>
        <v>0.3669756265018881</v>
      </c>
      <c r="Q34" s="9"/>
    </row>
    <row r="35" spans="1:17" ht="15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842983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842983</v>
      </c>
      <c r="P35" s="47">
        <f t="shared" si="1"/>
        <v>289.3865430827326</v>
      </c>
      <c r="Q35" s="9"/>
    </row>
    <row r="36" spans="1:17" ht="15">
      <c r="A36" s="12"/>
      <c r="B36" s="25">
        <v>343.4</v>
      </c>
      <c r="C36" s="20" t="s">
        <v>45</v>
      </c>
      <c r="D36" s="46">
        <v>271025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271025</v>
      </c>
      <c r="P36" s="47">
        <f t="shared" si="1"/>
        <v>93.03982148987298</v>
      </c>
      <c r="Q36" s="9"/>
    </row>
    <row r="37" spans="1:17" ht="15">
      <c r="A37" s="12"/>
      <c r="B37" s="25">
        <v>343.9</v>
      </c>
      <c r="C37" s="20" t="s">
        <v>46</v>
      </c>
      <c r="D37" s="46">
        <v>0</v>
      </c>
      <c r="E37" s="46">
        <v>51100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51100</v>
      </c>
      <c r="P37" s="47">
        <f t="shared" si="1"/>
        <v>17.542052866460693</v>
      </c>
      <c r="Q37" s="9"/>
    </row>
    <row r="38" spans="1:17" ht="15">
      <c r="A38" s="12"/>
      <c r="B38" s="25">
        <v>346.4</v>
      </c>
      <c r="C38" s="20" t="s">
        <v>93</v>
      </c>
      <c r="D38" s="46">
        <v>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200</v>
      </c>
      <c r="P38" s="47">
        <f t="shared" si="1"/>
        <v>0.06865774116031582</v>
      </c>
      <c r="Q38" s="9"/>
    </row>
    <row r="39" spans="1:17" ht="15.75">
      <c r="A39" s="29" t="s">
        <v>40</v>
      </c>
      <c r="B39" s="30"/>
      <c r="C39" s="31"/>
      <c r="D39" s="32">
        <f aca="true" t="shared" si="8" ref="D39:N39">SUM(D40:D41)</f>
        <v>9530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 t="shared" si="6"/>
        <v>9530</v>
      </c>
      <c r="P39" s="45">
        <f t="shared" si="1"/>
        <v>3.271541366289049</v>
      </c>
      <c r="Q39" s="10"/>
    </row>
    <row r="40" spans="1:17" ht="15">
      <c r="A40" s="13"/>
      <c r="B40" s="39">
        <v>351.9</v>
      </c>
      <c r="C40" s="21" t="s">
        <v>143</v>
      </c>
      <c r="D40" s="46">
        <v>6748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6748</v>
      </c>
      <c r="P40" s="47">
        <f t="shared" si="1"/>
        <v>2.316512186749056</v>
      </c>
      <c r="Q40" s="9"/>
    </row>
    <row r="41" spans="1:17" ht="15">
      <c r="A41" s="13"/>
      <c r="B41" s="39">
        <v>354</v>
      </c>
      <c r="C41" s="21" t="s">
        <v>50</v>
      </c>
      <c r="D41" s="46">
        <v>2782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2782</v>
      </c>
      <c r="P41" s="47">
        <f t="shared" si="1"/>
        <v>0.9550291795399931</v>
      </c>
      <c r="Q41" s="9"/>
    </row>
    <row r="42" spans="1:17" ht="15.75">
      <c r="A42" s="29" t="s">
        <v>3</v>
      </c>
      <c r="B42" s="30"/>
      <c r="C42" s="31"/>
      <c r="D42" s="32">
        <f aca="true" t="shared" si="9" ref="D42:N42">SUM(D43:D48)</f>
        <v>76690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356</v>
      </c>
      <c r="J42" s="32">
        <f t="shared" si="9"/>
        <v>0</v>
      </c>
      <c r="K42" s="32">
        <f t="shared" si="9"/>
        <v>315689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6"/>
        <v>392735</v>
      </c>
      <c r="P42" s="45">
        <f t="shared" si="1"/>
        <v>134.8214898729832</v>
      </c>
      <c r="Q42" s="10"/>
    </row>
    <row r="43" spans="1:17" ht="15">
      <c r="A43" s="12"/>
      <c r="B43" s="25">
        <v>361.1</v>
      </c>
      <c r="C43" s="20" t="s">
        <v>53</v>
      </c>
      <c r="D43" s="46">
        <v>1828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1828</v>
      </c>
      <c r="P43" s="47">
        <f t="shared" si="1"/>
        <v>0.6275317542052866</v>
      </c>
      <c r="Q43" s="9"/>
    </row>
    <row r="44" spans="1:17" ht="15">
      <c r="A44" s="12"/>
      <c r="B44" s="25">
        <v>361.3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284394</v>
      </c>
      <c r="L44" s="46">
        <v>0</v>
      </c>
      <c r="M44" s="46">
        <v>0</v>
      </c>
      <c r="N44" s="46">
        <v>0</v>
      </c>
      <c r="O44" s="46">
        <f t="shared" si="6"/>
        <v>284394</v>
      </c>
      <c r="P44" s="47">
        <f t="shared" si="1"/>
        <v>97.6292481977343</v>
      </c>
      <c r="Q44" s="9"/>
    </row>
    <row r="45" spans="1:17" ht="15">
      <c r="A45" s="12"/>
      <c r="B45" s="25">
        <v>362</v>
      </c>
      <c r="C45" s="20" t="s">
        <v>55</v>
      </c>
      <c r="D45" s="46">
        <v>3826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3826</v>
      </c>
      <c r="P45" s="47">
        <f t="shared" si="1"/>
        <v>1.3134225883968418</v>
      </c>
      <c r="Q45" s="9"/>
    </row>
    <row r="46" spans="1:17" ht="15">
      <c r="A46" s="12"/>
      <c r="B46" s="25">
        <v>366</v>
      </c>
      <c r="C46" s="20" t="s">
        <v>57</v>
      </c>
      <c r="D46" s="46">
        <v>29184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29184</v>
      </c>
      <c r="P46" s="47">
        <f t="shared" si="1"/>
        <v>10.018537590113285</v>
      </c>
      <c r="Q46" s="9"/>
    </row>
    <row r="47" spans="1:17" ht="15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31295</v>
      </c>
      <c r="L47" s="46">
        <v>0</v>
      </c>
      <c r="M47" s="46">
        <v>0</v>
      </c>
      <c r="N47" s="46">
        <v>0</v>
      </c>
      <c r="O47" s="46">
        <f t="shared" si="6"/>
        <v>31295</v>
      </c>
      <c r="P47" s="47">
        <f t="shared" si="1"/>
        <v>10.743220048060419</v>
      </c>
      <c r="Q47" s="9"/>
    </row>
    <row r="48" spans="1:17" ht="15">
      <c r="A48" s="12"/>
      <c r="B48" s="25">
        <v>369.9</v>
      </c>
      <c r="C48" s="20" t="s">
        <v>59</v>
      </c>
      <c r="D48" s="46">
        <v>41852</v>
      </c>
      <c r="E48" s="46">
        <v>0</v>
      </c>
      <c r="F48" s="46">
        <v>0</v>
      </c>
      <c r="G48" s="46">
        <v>0</v>
      </c>
      <c r="H48" s="46">
        <v>0</v>
      </c>
      <c r="I48" s="46">
        <v>356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42208</v>
      </c>
      <c r="P48" s="47">
        <f t="shared" si="1"/>
        <v>14.489529694473053</v>
      </c>
      <c r="Q48" s="9"/>
    </row>
    <row r="49" spans="1:17" ht="15.75">
      <c r="A49" s="29" t="s">
        <v>41</v>
      </c>
      <c r="B49" s="30"/>
      <c r="C49" s="31"/>
      <c r="D49" s="32">
        <f aca="true" t="shared" si="10" ref="D49:N49">SUM(D50:D50)</f>
        <v>0</v>
      </c>
      <c r="E49" s="32">
        <f t="shared" si="10"/>
        <v>118674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si="6"/>
        <v>118674</v>
      </c>
      <c r="P49" s="45">
        <f t="shared" si="1"/>
        <v>40.739443872296604</v>
      </c>
      <c r="Q49" s="9"/>
    </row>
    <row r="50" spans="1:17" ht="15.75" thickBot="1">
      <c r="A50" s="12"/>
      <c r="B50" s="25">
        <v>381</v>
      </c>
      <c r="C50" s="20" t="s">
        <v>60</v>
      </c>
      <c r="D50" s="46">
        <v>0</v>
      </c>
      <c r="E50" s="46">
        <v>118674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118674</v>
      </c>
      <c r="P50" s="47">
        <f t="shared" si="1"/>
        <v>40.739443872296604</v>
      </c>
      <c r="Q50" s="9"/>
    </row>
    <row r="51" spans="1:120" ht="16.5" thickBot="1">
      <c r="A51" s="14" t="s">
        <v>48</v>
      </c>
      <c r="B51" s="23"/>
      <c r="C51" s="22"/>
      <c r="D51" s="15">
        <f aca="true" t="shared" si="11" ref="D51:N51">SUM(D5,D14,D25,D33,D39,D42,D49)</f>
        <v>2770663</v>
      </c>
      <c r="E51" s="15">
        <f t="shared" si="11"/>
        <v>172414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867339</v>
      </c>
      <c r="J51" s="15">
        <f t="shared" si="11"/>
        <v>0</v>
      </c>
      <c r="K51" s="15">
        <f t="shared" si="11"/>
        <v>315689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6"/>
        <v>4126105</v>
      </c>
      <c r="P51" s="38">
        <f t="shared" si="1"/>
        <v>1416.4452454514246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144</v>
      </c>
      <c r="N53" s="48"/>
      <c r="O53" s="48"/>
      <c r="P53" s="43">
        <v>2913</v>
      </c>
    </row>
    <row r="54" spans="1:16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6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759907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759907</v>
      </c>
      <c r="O5" s="33">
        <f aca="true" t="shared" si="1" ref="O5:O36">(N5/O$57)</f>
        <v>290.151584574265</v>
      </c>
      <c r="P5" s="6"/>
    </row>
    <row r="6" spans="1:16" ht="15">
      <c r="A6" s="12"/>
      <c r="B6" s="25">
        <v>311</v>
      </c>
      <c r="C6" s="20" t="s">
        <v>2</v>
      </c>
      <c r="D6" s="46">
        <v>428130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428130</v>
      </c>
      <c r="O6" s="47">
        <f t="shared" si="1"/>
        <v>163.47079037800688</v>
      </c>
      <c r="P6" s="9"/>
    </row>
    <row r="7" spans="1:16" ht="15">
      <c r="A7" s="12"/>
      <c r="B7" s="25">
        <v>312.41</v>
      </c>
      <c r="C7" s="20" t="s">
        <v>11</v>
      </c>
      <c r="D7" s="46">
        <v>32079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32079</v>
      </c>
      <c r="O7" s="47">
        <f t="shared" si="1"/>
        <v>12.24856815578465</v>
      </c>
      <c r="P7" s="9"/>
    </row>
    <row r="8" spans="1:16" ht="15">
      <c r="A8" s="12"/>
      <c r="B8" s="25">
        <v>312.42</v>
      </c>
      <c r="C8" s="20" t="s">
        <v>10</v>
      </c>
      <c r="D8" s="46">
        <v>23990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23990</v>
      </c>
      <c r="O8" s="47">
        <f t="shared" si="1"/>
        <v>9.159984726995036</v>
      </c>
      <c r="P8" s="9"/>
    </row>
    <row r="9" spans="1:16" ht="15">
      <c r="A9" s="12"/>
      <c r="B9" s="25">
        <v>312.52</v>
      </c>
      <c r="C9" s="20" t="s">
        <v>70</v>
      </c>
      <c r="D9" s="46">
        <v>16094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16094</v>
      </c>
      <c r="O9" s="47">
        <f t="shared" si="1"/>
        <v>6.145093547155403</v>
      </c>
      <c r="P9" s="9"/>
    </row>
    <row r="10" spans="1:16" ht="15">
      <c r="A10" s="12"/>
      <c r="B10" s="25">
        <v>314.1</v>
      </c>
      <c r="C10" s="20" t="s">
        <v>12</v>
      </c>
      <c r="D10" s="46">
        <v>152428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152428</v>
      </c>
      <c r="O10" s="47">
        <f t="shared" si="1"/>
        <v>58.200840015273</v>
      </c>
      <c r="P10" s="9"/>
    </row>
    <row r="11" spans="1:16" ht="15">
      <c r="A11" s="12"/>
      <c r="B11" s="25">
        <v>314.4</v>
      </c>
      <c r="C11" s="20" t="s">
        <v>13</v>
      </c>
      <c r="D11" s="46">
        <v>2538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</v>
      </c>
      <c r="O11" s="47">
        <f t="shared" si="1"/>
        <v>0.9690721649484536</v>
      </c>
      <c r="P11" s="9"/>
    </row>
    <row r="12" spans="1:16" ht="15">
      <c r="A12" s="12"/>
      <c r="B12" s="25">
        <v>314.8</v>
      </c>
      <c r="C12" s="20" t="s">
        <v>15</v>
      </c>
      <c r="D12" s="46">
        <v>3164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3164</v>
      </c>
      <c r="O12" s="47">
        <f t="shared" si="1"/>
        <v>1.2080946926307752</v>
      </c>
      <c r="P12" s="9"/>
    </row>
    <row r="13" spans="1:16" ht="15">
      <c r="A13" s="12"/>
      <c r="B13" s="25">
        <v>315</v>
      </c>
      <c r="C13" s="20" t="s">
        <v>16</v>
      </c>
      <c r="D13" s="46">
        <v>94178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94178</v>
      </c>
      <c r="O13" s="47">
        <f t="shared" si="1"/>
        <v>35.95952653684613</v>
      </c>
      <c r="P13" s="9"/>
    </row>
    <row r="14" spans="1:16" ht="15">
      <c r="A14" s="12"/>
      <c r="B14" s="25">
        <v>316</v>
      </c>
      <c r="C14" s="20" t="s">
        <v>17</v>
      </c>
      <c r="D14" s="46">
        <v>7306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7306</v>
      </c>
      <c r="O14" s="47">
        <f t="shared" si="1"/>
        <v>2.789614356624666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SUM(D16:D24)</f>
        <v>191417</v>
      </c>
      <c r="E15" s="32">
        <f t="shared" si="3"/>
        <v>250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195667</v>
      </c>
      <c r="O15" s="45">
        <f t="shared" si="1"/>
        <v>74.71057655593738</v>
      </c>
      <c r="P15" s="10"/>
    </row>
    <row r="16" spans="1:16" ht="15">
      <c r="A16" s="12"/>
      <c r="B16" s="25">
        <v>322</v>
      </c>
      <c r="C16" s="20" t="s">
        <v>0</v>
      </c>
      <c r="D16" s="46">
        <v>12053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12053</v>
      </c>
      <c r="O16" s="47">
        <f t="shared" si="1"/>
        <v>4.602138220694922</v>
      </c>
      <c r="P16" s="9"/>
    </row>
    <row r="17" spans="1:16" ht="15">
      <c r="A17" s="12"/>
      <c r="B17" s="25">
        <v>323.1</v>
      </c>
      <c r="C17" s="20" t="s">
        <v>19</v>
      </c>
      <c r="D17" s="46">
        <v>136899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136899</v>
      </c>
      <c r="O17" s="47">
        <f t="shared" si="1"/>
        <v>52.27147766323024</v>
      </c>
      <c r="P17" s="9"/>
    </row>
    <row r="18" spans="1:16" ht="15">
      <c r="A18" s="12"/>
      <c r="B18" s="25">
        <v>323.7</v>
      </c>
      <c r="C18" s="20" t="s">
        <v>20</v>
      </c>
      <c r="D18" s="46">
        <v>34762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34762</v>
      </c>
      <c r="O18" s="47">
        <f t="shared" si="1"/>
        <v>13.273004963726613</v>
      </c>
      <c r="P18" s="9"/>
    </row>
    <row r="19" spans="1:16" ht="15">
      <c r="A19" s="12"/>
      <c r="B19" s="25">
        <v>324.11</v>
      </c>
      <c r="C19" s="20" t="s">
        <v>21</v>
      </c>
      <c r="D19" s="46">
        <v>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400</v>
      </c>
      <c r="O19" s="47">
        <f t="shared" si="1"/>
        <v>0.15273004963726614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4000</v>
      </c>
      <c r="O20" s="47">
        <f t="shared" si="1"/>
        <v>1.5273004963726613</v>
      </c>
      <c r="P20" s="9"/>
    </row>
    <row r="21" spans="1:16" ht="15">
      <c r="A21" s="12"/>
      <c r="B21" s="25">
        <v>324.31</v>
      </c>
      <c r="C21" s="20" t="s">
        <v>23</v>
      </c>
      <c r="D21" s="46">
        <v>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</v>
      </c>
      <c r="O21" s="47">
        <f t="shared" si="1"/>
        <v>0.286368843069874</v>
      </c>
      <c r="P21" s="9"/>
    </row>
    <row r="22" spans="1:16" ht="15">
      <c r="A22" s="12"/>
      <c r="B22" s="25">
        <v>324.61</v>
      </c>
      <c r="C22" s="20" t="s">
        <v>24</v>
      </c>
      <c r="D22" s="46">
        <v>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</v>
      </c>
      <c r="O22" s="47">
        <f t="shared" si="1"/>
        <v>0.15273004963726614</v>
      </c>
      <c r="P22" s="9"/>
    </row>
    <row r="23" spans="1:16" ht="15">
      <c r="A23" s="12"/>
      <c r="B23" s="25">
        <v>324.71</v>
      </c>
      <c r="C23" s="20" t="s">
        <v>25</v>
      </c>
      <c r="D23" s="46">
        <v>750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</v>
      </c>
      <c r="O23" s="47">
        <f t="shared" si="1"/>
        <v>0.286368843069874</v>
      </c>
      <c r="P23" s="9"/>
    </row>
    <row r="24" spans="1:16" ht="15">
      <c r="A24" s="12"/>
      <c r="B24" s="25">
        <v>329</v>
      </c>
      <c r="C24" s="20" t="s">
        <v>26</v>
      </c>
      <c r="D24" s="46">
        <v>5403</v>
      </c>
      <c r="E24" s="46">
        <v>250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4">SUM(D24:M24)</f>
        <v>5653</v>
      </c>
      <c r="O24" s="47">
        <f t="shared" si="1"/>
        <v>2.158457426498664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SUM(D26:D33)</f>
        <v>326176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326176</v>
      </c>
      <c r="O25" s="45">
        <f t="shared" si="1"/>
        <v>124.5421916762123</v>
      </c>
      <c r="P25" s="10"/>
    </row>
    <row r="26" spans="1:16" ht="15">
      <c r="A26" s="12"/>
      <c r="B26" s="25">
        <v>331.1</v>
      </c>
      <c r="C26" s="20" t="s">
        <v>71</v>
      </c>
      <c r="D26" s="46">
        <v>123075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123075</v>
      </c>
      <c r="O26" s="47">
        <f t="shared" si="1"/>
        <v>46.99312714776632</v>
      </c>
      <c r="P26" s="9"/>
    </row>
    <row r="27" spans="1:16" ht="15">
      <c r="A27" s="12"/>
      <c r="B27" s="25">
        <v>334.1</v>
      </c>
      <c r="C27" s="20" t="s">
        <v>72</v>
      </c>
      <c r="D27" s="46">
        <v>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1000</v>
      </c>
      <c r="O27" s="47">
        <f t="shared" si="1"/>
        <v>0.3818251240931653</v>
      </c>
      <c r="P27" s="9"/>
    </row>
    <row r="28" spans="1:16" ht="15">
      <c r="A28" s="12"/>
      <c r="B28" s="25">
        <v>335.12</v>
      </c>
      <c r="C28" s="20" t="s">
        <v>29</v>
      </c>
      <c r="D28" s="46">
        <v>77703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77703</v>
      </c>
      <c r="O28" s="47">
        <f t="shared" si="1"/>
        <v>29.668957617411227</v>
      </c>
      <c r="P28" s="9"/>
    </row>
    <row r="29" spans="1:16" ht="15">
      <c r="A29" s="12"/>
      <c r="B29" s="25">
        <v>335.14</v>
      </c>
      <c r="C29" s="20" t="s">
        <v>30</v>
      </c>
      <c r="D29" s="46">
        <v>6017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6017</v>
      </c>
      <c r="O29" s="47">
        <f t="shared" si="1"/>
        <v>2.2974417716685758</v>
      </c>
      <c r="P29" s="9"/>
    </row>
    <row r="30" spans="1:16" ht="15">
      <c r="A30" s="12"/>
      <c r="B30" s="25">
        <v>335.15</v>
      </c>
      <c r="C30" s="20" t="s">
        <v>31</v>
      </c>
      <c r="D30" s="46">
        <v>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147</v>
      </c>
      <c r="O30" s="47">
        <f t="shared" si="1"/>
        <v>0.056128293241695305</v>
      </c>
      <c r="P30" s="9"/>
    </row>
    <row r="31" spans="1:16" ht="15">
      <c r="A31" s="12"/>
      <c r="B31" s="25">
        <v>335.18</v>
      </c>
      <c r="C31" s="20" t="s">
        <v>32</v>
      </c>
      <c r="D31" s="46">
        <v>114558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114558</v>
      </c>
      <c r="O31" s="47">
        <f t="shared" si="1"/>
        <v>43.741122565864835</v>
      </c>
      <c r="P31" s="9"/>
    </row>
    <row r="32" spans="1:16" ht="15">
      <c r="A32" s="12"/>
      <c r="B32" s="25">
        <v>335.49</v>
      </c>
      <c r="C32" s="20" t="s">
        <v>33</v>
      </c>
      <c r="D32" s="46">
        <v>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945</v>
      </c>
      <c r="O32" s="47">
        <f t="shared" si="1"/>
        <v>0.36082474226804123</v>
      </c>
      <c r="P32" s="9"/>
    </row>
    <row r="33" spans="1:16" ht="15">
      <c r="A33" s="12"/>
      <c r="B33" s="25">
        <v>338</v>
      </c>
      <c r="C33" s="20" t="s">
        <v>80</v>
      </c>
      <c r="D33" s="46">
        <v>2731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2731</v>
      </c>
      <c r="O33" s="47">
        <f t="shared" si="1"/>
        <v>1.0427644138984344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SUM(D35:D41)</f>
        <v>568843</v>
      </c>
      <c r="E34" s="32">
        <f t="shared" si="7"/>
        <v>48369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478585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1095797</v>
      </c>
      <c r="O34" s="45">
        <f t="shared" si="1"/>
        <v>418.4028255059183</v>
      </c>
      <c r="P34" s="10"/>
    </row>
    <row r="35" spans="1:16" ht="15">
      <c r="A35" s="12"/>
      <c r="B35" s="25">
        <v>341.9</v>
      </c>
      <c r="C35" s="20" t="s">
        <v>42</v>
      </c>
      <c r="D35" s="46">
        <v>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1">SUM(D35:M35)</f>
        <v>86</v>
      </c>
      <c r="O35" s="47">
        <f t="shared" si="1"/>
        <v>0.032836960672012215</v>
      </c>
      <c r="P35" s="9"/>
    </row>
    <row r="36" spans="1:16" ht="15">
      <c r="A36" s="12"/>
      <c r="B36" s="25">
        <v>342.9</v>
      </c>
      <c r="C36" s="20" t="s">
        <v>43</v>
      </c>
      <c r="D36" s="46">
        <v>403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403</v>
      </c>
      <c r="O36" s="47">
        <f t="shared" si="1"/>
        <v>0.15387552500954563</v>
      </c>
      <c r="P36" s="9"/>
    </row>
    <row r="37" spans="1:16" ht="15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478585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478585</v>
      </c>
      <c r="O37" s="47">
        <f aca="true" t="shared" si="9" ref="O37:O55">(N37/O$57)</f>
        <v>182.73577701412754</v>
      </c>
      <c r="P37" s="9"/>
    </row>
    <row r="38" spans="1:16" ht="15">
      <c r="A38" s="12"/>
      <c r="B38" s="25">
        <v>343.4</v>
      </c>
      <c r="C38" s="20" t="s">
        <v>45</v>
      </c>
      <c r="D38" s="46">
        <v>253462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253462</v>
      </c>
      <c r="O38" s="47">
        <f t="shared" si="9"/>
        <v>96.77815960290187</v>
      </c>
      <c r="P38" s="9"/>
    </row>
    <row r="39" spans="1:16" ht="15">
      <c r="A39" s="12"/>
      <c r="B39" s="25">
        <v>343.9</v>
      </c>
      <c r="C39" s="20" t="s">
        <v>46</v>
      </c>
      <c r="D39" s="46">
        <v>0</v>
      </c>
      <c r="E39" s="46">
        <v>48369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48369</v>
      </c>
      <c r="O39" s="47">
        <f t="shared" si="9"/>
        <v>18.468499427262312</v>
      </c>
      <c r="P39" s="9"/>
    </row>
    <row r="40" spans="1:16" ht="15">
      <c r="A40" s="12"/>
      <c r="B40" s="25">
        <v>347.2</v>
      </c>
      <c r="C40" s="20" t="s">
        <v>81</v>
      </c>
      <c r="D40" s="46">
        <v>1003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1003</v>
      </c>
      <c r="O40" s="47">
        <f t="shared" si="9"/>
        <v>0.3829705994654448</v>
      </c>
      <c r="P40" s="9"/>
    </row>
    <row r="41" spans="1:16" ht="15">
      <c r="A41" s="12"/>
      <c r="B41" s="25">
        <v>347.9</v>
      </c>
      <c r="C41" s="20" t="s">
        <v>47</v>
      </c>
      <c r="D41" s="46">
        <v>313889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313889</v>
      </c>
      <c r="O41" s="47">
        <f t="shared" si="9"/>
        <v>119.85070637647958</v>
      </c>
      <c r="P41" s="9"/>
    </row>
    <row r="42" spans="1:16" ht="15.75">
      <c r="A42" s="29" t="s">
        <v>40</v>
      </c>
      <c r="B42" s="30"/>
      <c r="C42" s="31"/>
      <c r="D42" s="32">
        <f aca="true" t="shared" si="10" ref="D42:M42">SUM(D43:D44)</f>
        <v>17818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17818</v>
      </c>
      <c r="O42" s="45">
        <f t="shared" si="9"/>
        <v>6.80336006109202</v>
      </c>
      <c r="P42" s="10"/>
    </row>
    <row r="43" spans="1:16" ht="15">
      <c r="A43" s="13"/>
      <c r="B43" s="39">
        <v>351.9</v>
      </c>
      <c r="C43" s="21" t="s">
        <v>52</v>
      </c>
      <c r="D43" s="46">
        <v>17083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17083</v>
      </c>
      <c r="O43" s="47">
        <f t="shared" si="9"/>
        <v>6.5227185948835436</v>
      </c>
      <c r="P43" s="9"/>
    </row>
    <row r="44" spans="1:16" ht="15">
      <c r="A44" s="13"/>
      <c r="B44" s="39">
        <v>354</v>
      </c>
      <c r="C44" s="21" t="s">
        <v>50</v>
      </c>
      <c r="D44" s="46">
        <v>735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735</v>
      </c>
      <c r="O44" s="47">
        <f t="shared" si="9"/>
        <v>0.2806414662084765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SUM(D46:D52)</f>
        <v>78594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1072</v>
      </c>
      <c r="I45" s="32">
        <f t="shared" si="11"/>
        <v>0</v>
      </c>
      <c r="J45" s="32">
        <f t="shared" si="11"/>
        <v>0</v>
      </c>
      <c r="K45" s="32">
        <f t="shared" si="11"/>
        <v>175904</v>
      </c>
      <c r="L45" s="32">
        <f t="shared" si="11"/>
        <v>0</v>
      </c>
      <c r="M45" s="32">
        <f t="shared" si="11"/>
        <v>0</v>
      </c>
      <c r="N45" s="32">
        <f>SUM(D45:M45)</f>
        <v>255570</v>
      </c>
      <c r="O45" s="45">
        <f t="shared" si="9"/>
        <v>97.58304696449026</v>
      </c>
      <c r="P45" s="10"/>
    </row>
    <row r="46" spans="1:16" ht="15">
      <c r="A46" s="12"/>
      <c r="B46" s="25">
        <v>361.1</v>
      </c>
      <c r="C46" s="20" t="s">
        <v>53</v>
      </c>
      <c r="D46" s="46">
        <v>3418</v>
      </c>
      <c r="E46" s="46">
        <v>0</v>
      </c>
      <c r="F46" s="46">
        <v>0</v>
      </c>
      <c r="G46" s="46">
        <v>0</v>
      </c>
      <c r="H46" s="46">
        <v>1072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4490</v>
      </c>
      <c r="O46" s="47">
        <f t="shared" si="9"/>
        <v>1.7143948071783124</v>
      </c>
      <c r="P46" s="9"/>
    </row>
    <row r="47" spans="1:16" ht="15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119345</v>
      </c>
      <c r="L47" s="46">
        <v>0</v>
      </c>
      <c r="M47" s="46">
        <v>0</v>
      </c>
      <c r="N47" s="46">
        <f aca="true" t="shared" si="12" ref="N47:N52">SUM(D47:M47)</f>
        <v>119345</v>
      </c>
      <c r="O47" s="47">
        <f t="shared" si="9"/>
        <v>45.56891943489882</v>
      </c>
      <c r="P47" s="9"/>
    </row>
    <row r="48" spans="1:16" ht="15">
      <c r="A48" s="12"/>
      <c r="B48" s="25">
        <v>362</v>
      </c>
      <c r="C48" s="20" t="s">
        <v>55</v>
      </c>
      <c r="D48" s="46">
        <v>6735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6735</v>
      </c>
      <c r="O48" s="47">
        <f t="shared" si="9"/>
        <v>2.5715922107674687</v>
      </c>
      <c r="P48" s="9"/>
    </row>
    <row r="49" spans="1:16" ht="15">
      <c r="A49" s="12"/>
      <c r="B49" s="25">
        <v>364</v>
      </c>
      <c r="C49" s="20" t="s">
        <v>77</v>
      </c>
      <c r="D49" s="46">
        <v>22241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22241</v>
      </c>
      <c r="O49" s="47">
        <f t="shared" si="9"/>
        <v>8.49217258495609</v>
      </c>
      <c r="P49" s="9"/>
    </row>
    <row r="50" spans="1:16" ht="15">
      <c r="A50" s="12"/>
      <c r="B50" s="25">
        <v>366</v>
      </c>
      <c r="C50" s="20" t="s">
        <v>57</v>
      </c>
      <c r="D50" s="46">
        <v>10894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10894</v>
      </c>
      <c r="O50" s="47">
        <f t="shared" si="9"/>
        <v>4.159602901870943</v>
      </c>
      <c r="P50" s="9"/>
    </row>
    <row r="51" spans="1:16" ht="15">
      <c r="A51" s="12"/>
      <c r="B51" s="25">
        <v>368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56559</v>
      </c>
      <c r="L51" s="46">
        <v>0</v>
      </c>
      <c r="M51" s="46">
        <v>0</v>
      </c>
      <c r="N51" s="46">
        <f t="shared" si="12"/>
        <v>56559</v>
      </c>
      <c r="O51" s="47">
        <f t="shared" si="9"/>
        <v>21.59564719358534</v>
      </c>
      <c r="P51" s="9"/>
    </row>
    <row r="52" spans="1:16" ht="15">
      <c r="A52" s="12"/>
      <c r="B52" s="25">
        <v>369.9</v>
      </c>
      <c r="C52" s="20" t="s">
        <v>59</v>
      </c>
      <c r="D52" s="46">
        <v>35306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35306</v>
      </c>
      <c r="O52" s="47">
        <f t="shared" si="9"/>
        <v>13.480717831233296</v>
      </c>
      <c r="P52" s="9"/>
    </row>
    <row r="53" spans="1:16" ht="15.75">
      <c r="A53" s="29" t="s">
        <v>41</v>
      </c>
      <c r="B53" s="30"/>
      <c r="C53" s="31"/>
      <c r="D53" s="32">
        <f aca="true" t="shared" si="13" ref="D53:M53">SUM(D54:D54)</f>
        <v>1072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1072</v>
      </c>
      <c r="O53" s="45">
        <f t="shared" si="9"/>
        <v>0.40931653302787324</v>
      </c>
      <c r="P53" s="9"/>
    </row>
    <row r="54" spans="1:16" ht="15.75" thickBot="1">
      <c r="A54" s="12"/>
      <c r="B54" s="25">
        <v>381</v>
      </c>
      <c r="C54" s="20" t="s">
        <v>60</v>
      </c>
      <c r="D54" s="46">
        <v>1072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1072</v>
      </c>
      <c r="O54" s="47">
        <f t="shared" si="9"/>
        <v>0.40931653302787324</v>
      </c>
      <c r="P54" s="9"/>
    </row>
    <row r="55" spans="1:119" ht="16.5" thickBot="1">
      <c r="A55" s="14" t="s">
        <v>48</v>
      </c>
      <c r="B55" s="23"/>
      <c r="C55" s="22"/>
      <c r="D55" s="15">
        <f aca="true" t="shared" si="14" ref="D55:M55">SUM(D5,D15,D25,D34,D42,D45,D53)</f>
        <v>1943827</v>
      </c>
      <c r="E55" s="15">
        <f t="shared" si="14"/>
        <v>48619</v>
      </c>
      <c r="F55" s="15">
        <f t="shared" si="14"/>
        <v>0</v>
      </c>
      <c r="G55" s="15">
        <f t="shared" si="14"/>
        <v>0</v>
      </c>
      <c r="H55" s="15">
        <f t="shared" si="14"/>
        <v>1072</v>
      </c>
      <c r="I55" s="15">
        <f t="shared" si="14"/>
        <v>482585</v>
      </c>
      <c r="J55" s="15">
        <f t="shared" si="14"/>
        <v>0</v>
      </c>
      <c r="K55" s="15">
        <f t="shared" si="14"/>
        <v>175904</v>
      </c>
      <c r="L55" s="15">
        <f t="shared" si="14"/>
        <v>0</v>
      </c>
      <c r="M55" s="15">
        <f t="shared" si="14"/>
        <v>0</v>
      </c>
      <c r="N55" s="15">
        <f>SUM(D55:M55)</f>
        <v>2652007</v>
      </c>
      <c r="O55" s="38">
        <f t="shared" si="9"/>
        <v>1012.6029018709431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82</v>
      </c>
      <c r="M57" s="48"/>
      <c r="N57" s="48"/>
      <c r="O57" s="43">
        <v>2619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773819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773819</v>
      </c>
      <c r="O5" s="33">
        <f aca="true" t="shared" si="1" ref="O5:O51">(N5/O$53)</f>
        <v>296.02869166029075</v>
      </c>
      <c r="P5" s="6"/>
    </row>
    <row r="6" spans="1:16" ht="15">
      <c r="A6" s="12"/>
      <c r="B6" s="25">
        <v>311</v>
      </c>
      <c r="C6" s="20" t="s">
        <v>2</v>
      </c>
      <c r="D6" s="46">
        <v>418077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418077</v>
      </c>
      <c r="O6" s="47">
        <f t="shared" si="1"/>
        <v>159.93764345830147</v>
      </c>
      <c r="P6" s="9"/>
    </row>
    <row r="7" spans="1:16" ht="15">
      <c r="A7" s="12"/>
      <c r="B7" s="25">
        <v>312.41</v>
      </c>
      <c r="C7" s="20" t="s">
        <v>11</v>
      </c>
      <c r="D7" s="46">
        <v>31781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31781</v>
      </c>
      <c r="O7" s="47">
        <f t="shared" si="1"/>
        <v>12.157995409334353</v>
      </c>
      <c r="P7" s="9"/>
    </row>
    <row r="8" spans="1:16" ht="15">
      <c r="A8" s="12"/>
      <c r="B8" s="25">
        <v>312.42</v>
      </c>
      <c r="C8" s="20" t="s">
        <v>10</v>
      </c>
      <c r="D8" s="46">
        <v>23615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23615</v>
      </c>
      <c r="O8" s="47">
        <f t="shared" si="1"/>
        <v>9.034047436878348</v>
      </c>
      <c r="P8" s="9"/>
    </row>
    <row r="9" spans="1:16" ht="15">
      <c r="A9" s="12"/>
      <c r="B9" s="25">
        <v>312.52</v>
      </c>
      <c r="C9" s="20" t="s">
        <v>70</v>
      </c>
      <c r="D9" s="46">
        <v>15639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15639</v>
      </c>
      <c r="O9" s="47">
        <f t="shared" si="1"/>
        <v>5.982785003825555</v>
      </c>
      <c r="P9" s="9"/>
    </row>
    <row r="10" spans="1:16" ht="15">
      <c r="A10" s="12"/>
      <c r="B10" s="25">
        <v>314.1</v>
      </c>
      <c r="C10" s="20" t="s">
        <v>12</v>
      </c>
      <c r="D10" s="46">
        <v>168684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168684</v>
      </c>
      <c r="O10" s="47">
        <f t="shared" si="1"/>
        <v>64.530986993114</v>
      </c>
      <c r="P10" s="9"/>
    </row>
    <row r="11" spans="1:16" ht="15">
      <c r="A11" s="12"/>
      <c r="B11" s="25">
        <v>314.4</v>
      </c>
      <c r="C11" s="20" t="s">
        <v>13</v>
      </c>
      <c r="D11" s="46">
        <v>2740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2740</v>
      </c>
      <c r="O11" s="47">
        <f t="shared" si="1"/>
        <v>1.0482019892884469</v>
      </c>
      <c r="P11" s="9"/>
    </row>
    <row r="12" spans="1:16" ht="15">
      <c r="A12" s="12"/>
      <c r="B12" s="25">
        <v>314.8</v>
      </c>
      <c r="C12" s="20" t="s">
        <v>15</v>
      </c>
      <c r="D12" s="46">
        <v>3527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3527</v>
      </c>
      <c r="O12" s="47">
        <f t="shared" si="1"/>
        <v>1.3492731446059678</v>
      </c>
      <c r="P12" s="9"/>
    </row>
    <row r="13" spans="1:16" ht="15">
      <c r="A13" s="12"/>
      <c r="B13" s="25">
        <v>315</v>
      </c>
      <c r="C13" s="20" t="s">
        <v>16</v>
      </c>
      <c r="D13" s="46">
        <v>95746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95746</v>
      </c>
      <c r="O13" s="47">
        <f t="shared" si="1"/>
        <v>36.62815608263198</v>
      </c>
      <c r="P13" s="9"/>
    </row>
    <row r="14" spans="1:16" ht="15">
      <c r="A14" s="12"/>
      <c r="B14" s="25">
        <v>316</v>
      </c>
      <c r="C14" s="20" t="s">
        <v>17</v>
      </c>
      <c r="D14" s="46">
        <v>14010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14010</v>
      </c>
      <c r="O14" s="47">
        <f t="shared" si="1"/>
        <v>5.359602142310635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201713</v>
      </c>
      <c r="E15" s="32">
        <f t="shared" si="3"/>
        <v>488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203201</v>
      </c>
      <c r="O15" s="45">
        <f t="shared" si="1"/>
        <v>77.73565416985463</v>
      </c>
      <c r="P15" s="10"/>
    </row>
    <row r="16" spans="1:16" ht="15">
      <c r="A16" s="12"/>
      <c r="B16" s="25">
        <v>322</v>
      </c>
      <c r="C16" s="20" t="s">
        <v>0</v>
      </c>
      <c r="D16" s="46">
        <v>14869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14869</v>
      </c>
      <c r="O16" s="47">
        <f t="shared" si="1"/>
        <v>5.688217291507269</v>
      </c>
      <c r="P16" s="9"/>
    </row>
    <row r="17" spans="1:16" ht="15">
      <c r="A17" s="12"/>
      <c r="B17" s="25">
        <v>323.1</v>
      </c>
      <c r="C17" s="20" t="s">
        <v>19</v>
      </c>
      <c r="D17" s="46">
        <v>147055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147055</v>
      </c>
      <c r="O17" s="47">
        <f t="shared" si="1"/>
        <v>56.25669472073451</v>
      </c>
      <c r="P17" s="9"/>
    </row>
    <row r="18" spans="1:16" ht="15">
      <c r="A18" s="12"/>
      <c r="B18" s="25">
        <v>323.7</v>
      </c>
      <c r="C18" s="20" t="s">
        <v>20</v>
      </c>
      <c r="D18" s="46">
        <v>33965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33965</v>
      </c>
      <c r="O18" s="47">
        <f t="shared" si="1"/>
        <v>12.993496557000766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0.38255547054322875</v>
      </c>
      <c r="P19" s="9"/>
    </row>
    <row r="20" spans="1:16" ht="15">
      <c r="A20" s="12"/>
      <c r="B20" s="25">
        <v>329</v>
      </c>
      <c r="C20" s="20" t="s">
        <v>26</v>
      </c>
      <c r="D20" s="46">
        <v>5824</v>
      </c>
      <c r="E20" s="46">
        <v>488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6312</v>
      </c>
      <c r="O20" s="47">
        <f t="shared" si="1"/>
        <v>2.41469013006886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SUM(D22:D28)</f>
        <v>237562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237562</v>
      </c>
      <c r="O21" s="45">
        <f t="shared" si="1"/>
        <v>90.88064269319051</v>
      </c>
      <c r="P21" s="10"/>
    </row>
    <row r="22" spans="1:16" ht="15">
      <c r="A22" s="12"/>
      <c r="B22" s="25">
        <v>331.1</v>
      </c>
      <c r="C22" s="20" t="s">
        <v>71</v>
      </c>
      <c r="D22" s="46">
        <v>22573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22573</v>
      </c>
      <c r="O22" s="47">
        <f t="shared" si="1"/>
        <v>8.635424636572303</v>
      </c>
      <c r="P22" s="9"/>
    </row>
    <row r="23" spans="1:16" ht="15">
      <c r="A23" s="12"/>
      <c r="B23" s="25">
        <v>334.39</v>
      </c>
      <c r="C23" s="20" t="s">
        <v>76</v>
      </c>
      <c r="D23" s="46">
        <v>14300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14300</v>
      </c>
      <c r="O23" s="47">
        <f t="shared" si="1"/>
        <v>5.470543228768172</v>
      </c>
      <c r="P23" s="9"/>
    </row>
    <row r="24" spans="1:16" ht="15">
      <c r="A24" s="12"/>
      <c r="B24" s="25">
        <v>335.12</v>
      </c>
      <c r="C24" s="20" t="s">
        <v>29</v>
      </c>
      <c r="D24" s="46">
        <v>76851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76851</v>
      </c>
      <c r="O24" s="47">
        <f t="shared" si="1"/>
        <v>29.399770466717673</v>
      </c>
      <c r="P24" s="9"/>
    </row>
    <row r="25" spans="1:16" ht="15">
      <c r="A25" s="12"/>
      <c r="B25" s="25">
        <v>335.14</v>
      </c>
      <c r="C25" s="20" t="s">
        <v>30</v>
      </c>
      <c r="D25" s="46">
        <v>5824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5824</v>
      </c>
      <c r="O25" s="47">
        <f t="shared" si="1"/>
        <v>2.2280030604437644</v>
      </c>
      <c r="P25" s="9"/>
    </row>
    <row r="26" spans="1:16" ht="15">
      <c r="A26" s="12"/>
      <c r="B26" s="25">
        <v>335.15</v>
      </c>
      <c r="C26" s="20" t="s">
        <v>31</v>
      </c>
      <c r="D26" s="46">
        <v>147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147</v>
      </c>
      <c r="O26" s="47">
        <f t="shared" si="1"/>
        <v>0.056235654169854626</v>
      </c>
      <c r="P26" s="9"/>
    </row>
    <row r="27" spans="1:16" ht="15">
      <c r="A27" s="12"/>
      <c r="B27" s="25">
        <v>335.18</v>
      </c>
      <c r="C27" s="20" t="s">
        <v>32</v>
      </c>
      <c r="D27" s="46">
        <v>117017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117017</v>
      </c>
      <c r="O27" s="47">
        <f t="shared" si="1"/>
        <v>44.765493496557</v>
      </c>
      <c r="P27" s="9"/>
    </row>
    <row r="28" spans="1:16" ht="15">
      <c r="A28" s="12"/>
      <c r="B28" s="25">
        <v>335.49</v>
      </c>
      <c r="C28" s="20" t="s">
        <v>33</v>
      </c>
      <c r="D28" s="46">
        <v>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850</v>
      </c>
      <c r="O28" s="47">
        <f t="shared" si="1"/>
        <v>0.32517214996174443</v>
      </c>
      <c r="P28" s="9"/>
    </row>
    <row r="29" spans="1:16" ht="15.75">
      <c r="A29" s="29" t="s">
        <v>39</v>
      </c>
      <c r="B29" s="30"/>
      <c r="C29" s="31"/>
      <c r="D29" s="32">
        <f aca="true" t="shared" si="7" ref="D29:M29">SUM(D30:D35)</f>
        <v>595457</v>
      </c>
      <c r="E29" s="32">
        <f t="shared" si="7"/>
        <v>44000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484556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1124013</v>
      </c>
      <c r="O29" s="45">
        <f t="shared" si="1"/>
        <v>429.9973221117062</v>
      </c>
      <c r="P29" s="10"/>
    </row>
    <row r="30" spans="1:16" ht="15">
      <c r="A30" s="12"/>
      <c r="B30" s="25">
        <v>341.9</v>
      </c>
      <c r="C30" s="20" t="s">
        <v>42</v>
      </c>
      <c r="D30" s="46">
        <v>370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370</v>
      </c>
      <c r="O30" s="47">
        <f t="shared" si="1"/>
        <v>0.14154552410099464</v>
      </c>
      <c r="P30" s="9"/>
    </row>
    <row r="31" spans="1:16" ht="15">
      <c r="A31" s="12"/>
      <c r="B31" s="25">
        <v>342.9</v>
      </c>
      <c r="C31" s="20" t="s">
        <v>43</v>
      </c>
      <c r="D31" s="46">
        <v>115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115</v>
      </c>
      <c r="O31" s="47">
        <f t="shared" si="1"/>
        <v>0.04399387911247131</v>
      </c>
      <c r="P31" s="9"/>
    </row>
    <row r="32" spans="1:16" ht="15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484556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484556</v>
      </c>
      <c r="O32" s="47">
        <f t="shared" si="1"/>
        <v>185.36954858454476</v>
      </c>
      <c r="P32" s="9"/>
    </row>
    <row r="33" spans="1:16" ht="15">
      <c r="A33" s="12"/>
      <c r="B33" s="25">
        <v>343.4</v>
      </c>
      <c r="C33" s="20" t="s">
        <v>45</v>
      </c>
      <c r="D33" s="46">
        <v>253490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253490</v>
      </c>
      <c r="O33" s="47">
        <f t="shared" si="1"/>
        <v>96.97398622800306</v>
      </c>
      <c r="P33" s="9"/>
    </row>
    <row r="34" spans="1:16" ht="15">
      <c r="A34" s="12"/>
      <c r="B34" s="25">
        <v>343.9</v>
      </c>
      <c r="C34" s="20" t="s">
        <v>46</v>
      </c>
      <c r="D34" s="46">
        <v>0</v>
      </c>
      <c r="E34" s="46">
        <v>44000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44000</v>
      </c>
      <c r="O34" s="47">
        <f t="shared" si="1"/>
        <v>16.832440703902066</v>
      </c>
      <c r="P34" s="9"/>
    </row>
    <row r="35" spans="1:16" ht="15">
      <c r="A35" s="12"/>
      <c r="B35" s="25">
        <v>347.9</v>
      </c>
      <c r="C35" s="20" t="s">
        <v>47</v>
      </c>
      <c r="D35" s="46">
        <v>341482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341482</v>
      </c>
      <c r="O35" s="47">
        <f t="shared" si="1"/>
        <v>130.63580719204285</v>
      </c>
      <c r="P35" s="9"/>
    </row>
    <row r="36" spans="1:16" ht="15.75">
      <c r="A36" s="29" t="s">
        <v>40</v>
      </c>
      <c r="B36" s="30"/>
      <c r="C36" s="31"/>
      <c r="D36" s="32">
        <f aca="true" t="shared" si="9" ref="D36:M36">SUM(D37:D39)</f>
        <v>13812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41">SUM(D36:M36)</f>
        <v>13812</v>
      </c>
      <c r="O36" s="45">
        <f t="shared" si="1"/>
        <v>5.283856159143076</v>
      </c>
      <c r="P36" s="10"/>
    </row>
    <row r="37" spans="1:16" ht="15">
      <c r="A37" s="13"/>
      <c r="B37" s="39">
        <v>351.9</v>
      </c>
      <c r="C37" s="21" t="s">
        <v>52</v>
      </c>
      <c r="D37" s="46">
        <v>12589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12589</v>
      </c>
      <c r="O37" s="47">
        <f t="shared" si="1"/>
        <v>4.815990818668707</v>
      </c>
      <c r="P37" s="9"/>
    </row>
    <row r="38" spans="1:16" ht="15">
      <c r="A38" s="13"/>
      <c r="B38" s="39">
        <v>354</v>
      </c>
      <c r="C38" s="21" t="s">
        <v>50</v>
      </c>
      <c r="D38" s="46">
        <v>918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918</v>
      </c>
      <c r="O38" s="47">
        <f t="shared" si="1"/>
        <v>0.35118592195868403</v>
      </c>
      <c r="P38" s="9"/>
    </row>
    <row r="39" spans="1:16" ht="15">
      <c r="A39" s="13"/>
      <c r="B39" s="39">
        <v>358.2</v>
      </c>
      <c r="C39" s="21" t="s">
        <v>51</v>
      </c>
      <c r="D39" s="46">
        <v>305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305</v>
      </c>
      <c r="O39" s="47">
        <f t="shared" si="1"/>
        <v>0.11667941851568478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SUM(D41:D48)</f>
        <v>41858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902</v>
      </c>
      <c r="I40" s="32">
        <f t="shared" si="11"/>
        <v>5149</v>
      </c>
      <c r="J40" s="32">
        <f t="shared" si="11"/>
        <v>0</v>
      </c>
      <c r="K40" s="32">
        <f t="shared" si="11"/>
        <v>60567</v>
      </c>
      <c r="L40" s="32">
        <f t="shared" si="11"/>
        <v>0</v>
      </c>
      <c r="M40" s="32">
        <f t="shared" si="11"/>
        <v>0</v>
      </c>
      <c r="N40" s="32">
        <f t="shared" si="10"/>
        <v>108476</v>
      </c>
      <c r="O40" s="45">
        <f t="shared" si="1"/>
        <v>41.498087222647285</v>
      </c>
      <c r="P40" s="10"/>
    </row>
    <row r="41" spans="1:16" ht="15">
      <c r="A41" s="12"/>
      <c r="B41" s="25">
        <v>361.1</v>
      </c>
      <c r="C41" s="20" t="s">
        <v>53</v>
      </c>
      <c r="D41" s="46">
        <v>2411</v>
      </c>
      <c r="E41" s="46">
        <v>0</v>
      </c>
      <c r="F41" s="46">
        <v>0</v>
      </c>
      <c r="G41" s="46">
        <v>0</v>
      </c>
      <c r="H41" s="46">
        <v>902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3313</v>
      </c>
      <c r="O41" s="47">
        <f t="shared" si="1"/>
        <v>1.267406273909717</v>
      </c>
      <c r="P41" s="9"/>
    </row>
    <row r="42" spans="1:16" ht="15">
      <c r="A42" s="12"/>
      <c r="B42" s="25">
        <v>361.3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4501</v>
      </c>
      <c r="L42" s="46">
        <v>0</v>
      </c>
      <c r="M42" s="46">
        <v>0</v>
      </c>
      <c r="N42" s="46">
        <f aca="true" t="shared" si="12" ref="N42:N48">SUM(D42:M42)</f>
        <v>4501</v>
      </c>
      <c r="O42" s="47">
        <f t="shared" si="1"/>
        <v>1.7218821729150726</v>
      </c>
      <c r="P42" s="9"/>
    </row>
    <row r="43" spans="1:16" ht="15">
      <c r="A43" s="12"/>
      <c r="B43" s="25">
        <v>362</v>
      </c>
      <c r="C43" s="20" t="s">
        <v>55</v>
      </c>
      <c r="D43" s="46">
        <v>4815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4815</v>
      </c>
      <c r="O43" s="47">
        <f t="shared" si="1"/>
        <v>1.8420045906656466</v>
      </c>
      <c r="P43" s="9"/>
    </row>
    <row r="44" spans="1:16" ht="15">
      <c r="A44" s="12"/>
      <c r="B44" s="25">
        <v>364</v>
      </c>
      <c r="C44" s="20" t="s">
        <v>77</v>
      </c>
      <c r="D44" s="46">
        <v>5146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5146</v>
      </c>
      <c r="O44" s="47">
        <f t="shared" si="1"/>
        <v>1.9686304514154553</v>
      </c>
      <c r="P44" s="9"/>
    </row>
    <row r="45" spans="1:16" ht="15">
      <c r="A45" s="12"/>
      <c r="B45" s="25">
        <v>365</v>
      </c>
      <c r="C45" s="20" t="s">
        <v>56</v>
      </c>
      <c r="D45" s="46">
        <v>1650</v>
      </c>
      <c r="E45" s="46">
        <v>0</v>
      </c>
      <c r="F45" s="46">
        <v>0</v>
      </c>
      <c r="G45" s="46">
        <v>0</v>
      </c>
      <c r="H45" s="46">
        <v>0</v>
      </c>
      <c r="I45" s="46">
        <v>4988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6638</v>
      </c>
      <c r="O45" s="47">
        <f t="shared" si="1"/>
        <v>2.5394032134659525</v>
      </c>
      <c r="P45" s="9"/>
    </row>
    <row r="46" spans="1:16" ht="15">
      <c r="A46" s="12"/>
      <c r="B46" s="25">
        <v>366</v>
      </c>
      <c r="C46" s="20" t="s">
        <v>57</v>
      </c>
      <c r="D46" s="46">
        <v>6213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6213</v>
      </c>
      <c r="O46" s="47">
        <f t="shared" si="1"/>
        <v>2.3768171384850802</v>
      </c>
      <c r="P46" s="9"/>
    </row>
    <row r="47" spans="1:16" ht="15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56066</v>
      </c>
      <c r="L47" s="46">
        <v>0</v>
      </c>
      <c r="M47" s="46">
        <v>0</v>
      </c>
      <c r="N47" s="46">
        <f t="shared" si="12"/>
        <v>56066</v>
      </c>
      <c r="O47" s="47">
        <f t="shared" si="1"/>
        <v>21.448355011476664</v>
      </c>
      <c r="P47" s="9"/>
    </row>
    <row r="48" spans="1:16" ht="15">
      <c r="A48" s="12"/>
      <c r="B48" s="25">
        <v>369.9</v>
      </c>
      <c r="C48" s="20" t="s">
        <v>59</v>
      </c>
      <c r="D48" s="46">
        <v>21623</v>
      </c>
      <c r="E48" s="46">
        <v>0</v>
      </c>
      <c r="F48" s="46">
        <v>0</v>
      </c>
      <c r="G48" s="46">
        <v>0</v>
      </c>
      <c r="H48" s="46">
        <v>0</v>
      </c>
      <c r="I48" s="46">
        <v>161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21784</v>
      </c>
      <c r="O48" s="47">
        <f t="shared" si="1"/>
        <v>8.333588370313695</v>
      </c>
      <c r="P48" s="9"/>
    </row>
    <row r="49" spans="1:16" ht="15.75">
      <c r="A49" s="29" t="s">
        <v>41</v>
      </c>
      <c r="B49" s="30"/>
      <c r="C49" s="31"/>
      <c r="D49" s="32">
        <f aca="true" t="shared" si="13" ref="D49:M49">SUM(D50:D50)</f>
        <v>902</v>
      </c>
      <c r="E49" s="32">
        <f t="shared" si="13"/>
        <v>0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>SUM(D49:M49)</f>
        <v>902</v>
      </c>
      <c r="O49" s="45">
        <f t="shared" si="1"/>
        <v>0.34506503442999237</v>
      </c>
      <c r="P49" s="9"/>
    </row>
    <row r="50" spans="1:16" ht="15.75" thickBot="1">
      <c r="A50" s="12"/>
      <c r="B50" s="25">
        <v>381</v>
      </c>
      <c r="C50" s="20" t="s">
        <v>60</v>
      </c>
      <c r="D50" s="46">
        <v>902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902</v>
      </c>
      <c r="O50" s="47">
        <f t="shared" si="1"/>
        <v>0.34506503442999237</v>
      </c>
      <c r="P50" s="9"/>
    </row>
    <row r="51" spans="1:119" ht="16.5" thickBot="1">
      <c r="A51" s="14" t="s">
        <v>48</v>
      </c>
      <c r="B51" s="23"/>
      <c r="C51" s="22"/>
      <c r="D51" s="15">
        <f aca="true" t="shared" si="14" ref="D51:M51">SUM(D5,D15,D21,D29,D36,D40,D49)</f>
        <v>1865123</v>
      </c>
      <c r="E51" s="15">
        <f t="shared" si="14"/>
        <v>44488</v>
      </c>
      <c r="F51" s="15">
        <f t="shared" si="14"/>
        <v>0</v>
      </c>
      <c r="G51" s="15">
        <f t="shared" si="14"/>
        <v>0</v>
      </c>
      <c r="H51" s="15">
        <f t="shared" si="14"/>
        <v>902</v>
      </c>
      <c r="I51" s="15">
        <f t="shared" si="14"/>
        <v>490705</v>
      </c>
      <c r="J51" s="15">
        <f t="shared" si="14"/>
        <v>0</v>
      </c>
      <c r="K51" s="15">
        <f t="shared" si="14"/>
        <v>60567</v>
      </c>
      <c r="L51" s="15">
        <f t="shared" si="14"/>
        <v>0</v>
      </c>
      <c r="M51" s="15">
        <f t="shared" si="14"/>
        <v>0</v>
      </c>
      <c r="N51" s="15">
        <f>SUM(D51:M51)</f>
        <v>2461785</v>
      </c>
      <c r="O51" s="38">
        <f t="shared" si="1"/>
        <v>941.7693190512624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78</v>
      </c>
      <c r="M53" s="48"/>
      <c r="N53" s="48"/>
      <c r="O53" s="43">
        <v>2614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884434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884434</v>
      </c>
      <c r="O5" s="33">
        <f aca="true" t="shared" si="1" ref="O5:O36">(N5/O$59)</f>
        <v>337.0556402439024</v>
      </c>
      <c r="P5" s="6"/>
    </row>
    <row r="6" spans="1:16" ht="15">
      <c r="A6" s="12"/>
      <c r="B6" s="25">
        <v>311</v>
      </c>
      <c r="C6" s="20" t="s">
        <v>2</v>
      </c>
      <c r="D6" s="46">
        <v>510734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510734</v>
      </c>
      <c r="O6" s="47">
        <f t="shared" si="1"/>
        <v>194.63948170731706</v>
      </c>
      <c r="P6" s="9"/>
    </row>
    <row r="7" spans="1:16" ht="15">
      <c r="A7" s="12"/>
      <c r="B7" s="25">
        <v>312.41</v>
      </c>
      <c r="C7" s="20" t="s">
        <v>11</v>
      </c>
      <c r="D7" s="46">
        <v>32210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32210</v>
      </c>
      <c r="O7" s="47">
        <f t="shared" si="1"/>
        <v>12.27515243902439</v>
      </c>
      <c r="P7" s="9"/>
    </row>
    <row r="8" spans="1:16" ht="15">
      <c r="A8" s="12"/>
      <c r="B8" s="25">
        <v>312.42</v>
      </c>
      <c r="C8" s="20" t="s">
        <v>10</v>
      </c>
      <c r="D8" s="46">
        <v>23864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23864</v>
      </c>
      <c r="O8" s="47">
        <f t="shared" si="1"/>
        <v>9.09451219512195</v>
      </c>
      <c r="P8" s="9"/>
    </row>
    <row r="9" spans="1:16" ht="15">
      <c r="A9" s="12"/>
      <c r="B9" s="25">
        <v>312.52</v>
      </c>
      <c r="C9" s="20" t="s">
        <v>70</v>
      </c>
      <c r="D9" s="46">
        <v>17333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17333</v>
      </c>
      <c r="O9" s="47">
        <f t="shared" si="1"/>
        <v>6.605564024390244</v>
      </c>
      <c r="P9" s="9"/>
    </row>
    <row r="10" spans="1:16" ht="15">
      <c r="A10" s="12"/>
      <c r="B10" s="25">
        <v>314.1</v>
      </c>
      <c r="C10" s="20" t="s">
        <v>12</v>
      </c>
      <c r="D10" s="46">
        <v>179122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179122</v>
      </c>
      <c r="O10" s="47">
        <f t="shared" si="1"/>
        <v>68.26295731707317</v>
      </c>
      <c r="P10" s="9"/>
    </row>
    <row r="11" spans="1:16" ht="15">
      <c r="A11" s="12"/>
      <c r="B11" s="25">
        <v>314.4</v>
      </c>
      <c r="C11" s="20" t="s">
        <v>13</v>
      </c>
      <c r="D11" s="46">
        <v>4065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4065</v>
      </c>
      <c r="O11" s="47">
        <f t="shared" si="1"/>
        <v>1.5491615853658536</v>
      </c>
      <c r="P11" s="9"/>
    </row>
    <row r="12" spans="1:16" ht="15">
      <c r="A12" s="12"/>
      <c r="B12" s="25">
        <v>314.7</v>
      </c>
      <c r="C12" s="20" t="s">
        <v>14</v>
      </c>
      <c r="D12" s="46">
        <v>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</v>
      </c>
      <c r="O12" s="47">
        <f t="shared" si="1"/>
        <v>0.004573170731707317</v>
      </c>
      <c r="P12" s="9"/>
    </row>
    <row r="13" spans="1:16" ht="15">
      <c r="A13" s="12"/>
      <c r="B13" s="25">
        <v>314.8</v>
      </c>
      <c r="C13" s="20" t="s">
        <v>15</v>
      </c>
      <c r="D13" s="46">
        <v>3351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3351</v>
      </c>
      <c r="O13" s="47">
        <f t="shared" si="1"/>
        <v>1.2770579268292683</v>
      </c>
      <c r="P13" s="9"/>
    </row>
    <row r="14" spans="1:16" ht="15">
      <c r="A14" s="12"/>
      <c r="B14" s="25">
        <v>315</v>
      </c>
      <c r="C14" s="20" t="s">
        <v>16</v>
      </c>
      <c r="D14" s="46">
        <v>101551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101551</v>
      </c>
      <c r="O14" s="47">
        <f t="shared" si="1"/>
        <v>38.70083841463415</v>
      </c>
      <c r="P14" s="9"/>
    </row>
    <row r="15" spans="1:16" ht="15">
      <c r="A15" s="12"/>
      <c r="B15" s="25">
        <v>316</v>
      </c>
      <c r="C15" s="20" t="s">
        <v>17</v>
      </c>
      <c r="D15" s="46">
        <v>12192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12192</v>
      </c>
      <c r="O15" s="47">
        <f t="shared" si="1"/>
        <v>4.646341463414634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236771</v>
      </c>
      <c r="E16" s="32">
        <f t="shared" si="3"/>
        <v>569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239340</v>
      </c>
      <c r="O16" s="45">
        <f t="shared" si="1"/>
        <v>91.21189024390245</v>
      </c>
      <c r="P16" s="10"/>
    </row>
    <row r="17" spans="1:16" ht="15">
      <c r="A17" s="12"/>
      <c r="B17" s="25">
        <v>322</v>
      </c>
      <c r="C17" s="20" t="s">
        <v>0</v>
      </c>
      <c r="D17" s="46">
        <v>31456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31456</v>
      </c>
      <c r="O17" s="47">
        <f t="shared" si="1"/>
        <v>11.987804878048781</v>
      </c>
      <c r="P17" s="9"/>
    </row>
    <row r="18" spans="1:16" ht="15">
      <c r="A18" s="12"/>
      <c r="B18" s="25">
        <v>323.1</v>
      </c>
      <c r="C18" s="20" t="s">
        <v>19</v>
      </c>
      <c r="D18" s="46">
        <v>158574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158574</v>
      </c>
      <c r="O18" s="47">
        <f t="shared" si="1"/>
        <v>60.43216463414634</v>
      </c>
      <c r="P18" s="9"/>
    </row>
    <row r="19" spans="1:16" ht="15">
      <c r="A19" s="12"/>
      <c r="B19" s="25">
        <v>323.7</v>
      </c>
      <c r="C19" s="20" t="s">
        <v>20</v>
      </c>
      <c r="D19" s="46">
        <v>33952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33952</v>
      </c>
      <c r="O19" s="47">
        <f t="shared" si="1"/>
        <v>12.939024390243903</v>
      </c>
      <c r="P19" s="9"/>
    </row>
    <row r="20" spans="1:16" ht="15">
      <c r="A20" s="12"/>
      <c r="B20" s="25">
        <v>324.11</v>
      </c>
      <c r="C20" s="20" t="s">
        <v>21</v>
      </c>
      <c r="D20" s="46">
        <v>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</v>
      </c>
      <c r="O20" s="47">
        <f t="shared" si="1"/>
        <v>0.1524390243902439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</v>
      </c>
      <c r="O21" s="47">
        <f t="shared" si="1"/>
        <v>0.7621951219512195</v>
      </c>
      <c r="P21" s="9"/>
    </row>
    <row r="22" spans="1:16" ht="15">
      <c r="A22" s="12"/>
      <c r="B22" s="25">
        <v>324.31</v>
      </c>
      <c r="C22" s="20" t="s">
        <v>23</v>
      </c>
      <c r="D22" s="46">
        <v>1100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1100</v>
      </c>
      <c r="O22" s="47">
        <f t="shared" si="1"/>
        <v>0.4192073170731707</v>
      </c>
      <c r="P22" s="9"/>
    </row>
    <row r="23" spans="1:16" ht="15">
      <c r="A23" s="12"/>
      <c r="B23" s="25">
        <v>324.61</v>
      </c>
      <c r="C23" s="20" t="s">
        <v>24</v>
      </c>
      <c r="D23" s="46">
        <v>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400</v>
      </c>
      <c r="O23" s="47">
        <f t="shared" si="1"/>
        <v>0.1524390243902439</v>
      </c>
      <c r="P23" s="9"/>
    </row>
    <row r="24" spans="1:16" ht="15">
      <c r="A24" s="12"/>
      <c r="B24" s="25">
        <v>324.71</v>
      </c>
      <c r="C24" s="20" t="s">
        <v>25</v>
      </c>
      <c r="D24" s="46">
        <v>400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</v>
      </c>
      <c r="O24" s="47">
        <f t="shared" si="1"/>
        <v>0.1524390243902439</v>
      </c>
      <c r="P24" s="9"/>
    </row>
    <row r="25" spans="1:16" ht="15">
      <c r="A25" s="12"/>
      <c r="B25" s="25">
        <v>329</v>
      </c>
      <c r="C25" s="20" t="s">
        <v>26</v>
      </c>
      <c r="D25" s="46">
        <v>10489</v>
      </c>
      <c r="E25" s="46">
        <v>569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6">SUM(D25:M25)</f>
        <v>11058</v>
      </c>
      <c r="O25" s="47">
        <f t="shared" si="1"/>
        <v>4.214176829268292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SUM(D27:D35)</f>
        <v>362525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362525</v>
      </c>
      <c r="O26" s="45">
        <f t="shared" si="1"/>
        <v>138.15739329268294</v>
      </c>
      <c r="P26" s="10"/>
    </row>
    <row r="27" spans="1:16" ht="15">
      <c r="A27" s="12"/>
      <c r="B27" s="25">
        <v>331.1</v>
      </c>
      <c r="C27" s="20" t="s">
        <v>71</v>
      </c>
      <c r="D27" s="46">
        <v>17739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17739</v>
      </c>
      <c r="O27" s="47">
        <f t="shared" si="1"/>
        <v>6.760289634146342</v>
      </c>
      <c r="P27" s="9"/>
    </row>
    <row r="28" spans="1:16" ht="15">
      <c r="A28" s="12"/>
      <c r="B28" s="25">
        <v>331.39</v>
      </c>
      <c r="C28" s="20" t="s">
        <v>28</v>
      </c>
      <c r="D28" s="46">
        <v>73431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73431</v>
      </c>
      <c r="O28" s="47">
        <f t="shared" si="1"/>
        <v>27.984375</v>
      </c>
      <c r="P28" s="9"/>
    </row>
    <row r="29" spans="1:16" ht="15">
      <c r="A29" s="12"/>
      <c r="B29" s="25">
        <v>334.1</v>
      </c>
      <c r="C29" s="20" t="s">
        <v>72</v>
      </c>
      <c r="D29" s="46">
        <v>966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966</v>
      </c>
      <c r="O29" s="47">
        <f t="shared" si="1"/>
        <v>0.36814024390243905</v>
      </c>
      <c r="P29" s="9"/>
    </row>
    <row r="30" spans="1:16" ht="15">
      <c r="A30" s="12"/>
      <c r="B30" s="25">
        <v>335.12</v>
      </c>
      <c r="C30" s="20" t="s">
        <v>29</v>
      </c>
      <c r="D30" s="46">
        <v>76626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76626</v>
      </c>
      <c r="O30" s="47">
        <f t="shared" si="1"/>
        <v>29.201981707317074</v>
      </c>
      <c r="P30" s="9"/>
    </row>
    <row r="31" spans="1:16" ht="15">
      <c r="A31" s="12"/>
      <c r="B31" s="25">
        <v>335.14</v>
      </c>
      <c r="C31" s="20" t="s">
        <v>30</v>
      </c>
      <c r="D31" s="46">
        <v>6272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6272</v>
      </c>
      <c r="O31" s="47">
        <f t="shared" si="1"/>
        <v>2.3902439024390243</v>
      </c>
      <c r="P31" s="9"/>
    </row>
    <row r="32" spans="1:16" ht="15">
      <c r="A32" s="12"/>
      <c r="B32" s="25">
        <v>335.15</v>
      </c>
      <c r="C32" s="20" t="s">
        <v>31</v>
      </c>
      <c r="D32" s="46">
        <v>392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392</v>
      </c>
      <c r="O32" s="47">
        <f t="shared" si="1"/>
        <v>0.14939024390243902</v>
      </c>
      <c r="P32" s="9"/>
    </row>
    <row r="33" spans="1:16" ht="15">
      <c r="A33" s="12"/>
      <c r="B33" s="25">
        <v>335.18</v>
      </c>
      <c r="C33" s="20" t="s">
        <v>32</v>
      </c>
      <c r="D33" s="46">
        <v>116076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116076</v>
      </c>
      <c r="O33" s="47">
        <f t="shared" si="1"/>
        <v>44.236280487804876</v>
      </c>
      <c r="P33" s="9"/>
    </row>
    <row r="34" spans="1:16" ht="15">
      <c r="A34" s="12"/>
      <c r="B34" s="25">
        <v>335.49</v>
      </c>
      <c r="C34" s="20" t="s">
        <v>33</v>
      </c>
      <c r="D34" s="46">
        <v>1316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1316</v>
      </c>
      <c r="O34" s="47">
        <f t="shared" si="1"/>
        <v>0.5015243902439024</v>
      </c>
      <c r="P34" s="9"/>
    </row>
    <row r="35" spans="1:16" ht="15">
      <c r="A35" s="12"/>
      <c r="B35" s="25">
        <v>337.7</v>
      </c>
      <c r="C35" s="20" t="s">
        <v>34</v>
      </c>
      <c r="D35" s="46">
        <v>69707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69707</v>
      </c>
      <c r="O35" s="47">
        <f t="shared" si="1"/>
        <v>26.56516768292683</v>
      </c>
      <c r="P35" s="9"/>
    </row>
    <row r="36" spans="1:16" ht="15.75">
      <c r="A36" s="29" t="s">
        <v>39</v>
      </c>
      <c r="B36" s="30"/>
      <c r="C36" s="31"/>
      <c r="D36" s="32">
        <f aca="true" t="shared" si="7" ref="D36:M36">SUM(D37:D42)</f>
        <v>619631</v>
      </c>
      <c r="E36" s="32">
        <f t="shared" si="7"/>
        <v>48792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500175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1168598</v>
      </c>
      <c r="O36" s="45">
        <f t="shared" si="1"/>
        <v>445.3498475609756</v>
      </c>
      <c r="P36" s="10"/>
    </row>
    <row r="37" spans="1:16" ht="15">
      <c r="A37" s="12"/>
      <c r="B37" s="25">
        <v>341.9</v>
      </c>
      <c r="C37" s="20" t="s">
        <v>42</v>
      </c>
      <c r="D37" s="46">
        <v>336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336</v>
      </c>
      <c r="O37" s="47">
        <f aca="true" t="shared" si="9" ref="O37:O57">(N37/O$59)</f>
        <v>0.12804878048780488</v>
      </c>
      <c r="P37" s="9"/>
    </row>
    <row r="38" spans="1:16" ht="15">
      <c r="A38" s="12"/>
      <c r="B38" s="25">
        <v>342.9</v>
      </c>
      <c r="C38" s="20" t="s">
        <v>43</v>
      </c>
      <c r="D38" s="46">
        <v>130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130</v>
      </c>
      <c r="O38" s="47">
        <f t="shared" si="9"/>
        <v>0.04954268292682927</v>
      </c>
      <c r="P38" s="9"/>
    </row>
    <row r="39" spans="1:16" ht="15">
      <c r="A39" s="12"/>
      <c r="B39" s="25">
        <v>343.3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500175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500175</v>
      </c>
      <c r="O39" s="47">
        <f t="shared" si="9"/>
        <v>190.6154725609756</v>
      </c>
      <c r="P39" s="9"/>
    </row>
    <row r="40" spans="1:16" ht="15">
      <c r="A40" s="12"/>
      <c r="B40" s="25">
        <v>343.4</v>
      </c>
      <c r="C40" s="20" t="s">
        <v>45</v>
      </c>
      <c r="D40" s="46">
        <v>253655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253655</v>
      </c>
      <c r="O40" s="47">
        <f t="shared" si="9"/>
        <v>96.6673018292683</v>
      </c>
      <c r="P40" s="9"/>
    </row>
    <row r="41" spans="1:16" ht="15">
      <c r="A41" s="12"/>
      <c r="B41" s="25">
        <v>343.9</v>
      </c>
      <c r="C41" s="20" t="s">
        <v>46</v>
      </c>
      <c r="D41" s="46">
        <v>0</v>
      </c>
      <c r="E41" s="46">
        <v>48792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48792</v>
      </c>
      <c r="O41" s="47">
        <f t="shared" si="9"/>
        <v>18.59451219512195</v>
      </c>
      <c r="P41" s="9"/>
    </row>
    <row r="42" spans="1:16" ht="15">
      <c r="A42" s="12"/>
      <c r="B42" s="25">
        <v>347.9</v>
      </c>
      <c r="C42" s="20" t="s">
        <v>47</v>
      </c>
      <c r="D42" s="46">
        <v>365510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365510</v>
      </c>
      <c r="O42" s="47">
        <f t="shared" si="9"/>
        <v>139.2949695121951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SUM(D44:D46)</f>
        <v>15982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48">SUM(D43:M43)</f>
        <v>15982</v>
      </c>
      <c r="O43" s="45">
        <f t="shared" si="9"/>
        <v>6.090701219512195</v>
      </c>
      <c r="P43" s="10"/>
    </row>
    <row r="44" spans="1:16" ht="15">
      <c r="A44" s="13"/>
      <c r="B44" s="39">
        <v>351.9</v>
      </c>
      <c r="C44" s="21" t="s">
        <v>52</v>
      </c>
      <c r="D44" s="46">
        <v>15324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15324</v>
      </c>
      <c r="O44" s="47">
        <f t="shared" si="9"/>
        <v>5.839939024390244</v>
      </c>
      <c r="P44" s="9"/>
    </row>
    <row r="45" spans="1:16" ht="15">
      <c r="A45" s="13"/>
      <c r="B45" s="39">
        <v>354</v>
      </c>
      <c r="C45" s="21" t="s">
        <v>50</v>
      </c>
      <c r="D45" s="46">
        <v>481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481</v>
      </c>
      <c r="O45" s="47">
        <f t="shared" si="9"/>
        <v>0.1833079268292683</v>
      </c>
      <c r="P45" s="9"/>
    </row>
    <row r="46" spans="1:16" ht="15">
      <c r="A46" s="13"/>
      <c r="B46" s="39">
        <v>358.2</v>
      </c>
      <c r="C46" s="21" t="s">
        <v>51</v>
      </c>
      <c r="D46" s="46">
        <v>177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177</v>
      </c>
      <c r="O46" s="47">
        <f t="shared" si="9"/>
        <v>0.06745426829268293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SUM(D48:D54)</f>
        <v>42050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947</v>
      </c>
      <c r="I47" s="32">
        <f t="shared" si="12"/>
        <v>0</v>
      </c>
      <c r="J47" s="32">
        <f t="shared" si="12"/>
        <v>0</v>
      </c>
      <c r="K47" s="32">
        <f t="shared" si="12"/>
        <v>134242</v>
      </c>
      <c r="L47" s="32">
        <f t="shared" si="12"/>
        <v>0</v>
      </c>
      <c r="M47" s="32">
        <f t="shared" si="12"/>
        <v>0</v>
      </c>
      <c r="N47" s="32">
        <f t="shared" si="11"/>
        <v>177239</v>
      </c>
      <c r="O47" s="45">
        <f t="shared" si="9"/>
        <v>67.5453506097561</v>
      </c>
      <c r="P47" s="10"/>
    </row>
    <row r="48" spans="1:16" ht="15">
      <c r="A48" s="12"/>
      <c r="B48" s="25">
        <v>361.1</v>
      </c>
      <c r="C48" s="20" t="s">
        <v>53</v>
      </c>
      <c r="D48" s="46">
        <v>5450</v>
      </c>
      <c r="E48" s="46">
        <v>0</v>
      </c>
      <c r="F48" s="46">
        <v>0</v>
      </c>
      <c r="G48" s="46">
        <v>0</v>
      </c>
      <c r="H48" s="46">
        <v>947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6397</v>
      </c>
      <c r="O48" s="47">
        <f t="shared" si="9"/>
        <v>2.4378810975609757</v>
      </c>
      <c r="P48" s="9"/>
    </row>
    <row r="49" spans="1:16" ht="15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48484</v>
      </c>
      <c r="L49" s="46">
        <v>0</v>
      </c>
      <c r="M49" s="46">
        <v>0</v>
      </c>
      <c r="N49" s="46">
        <f aca="true" t="shared" si="13" ref="N49:N54">SUM(D49:M49)</f>
        <v>48484</v>
      </c>
      <c r="O49" s="47">
        <f t="shared" si="9"/>
        <v>18.477134146341463</v>
      </c>
      <c r="P49" s="9"/>
    </row>
    <row r="50" spans="1:16" ht="15">
      <c r="A50" s="12"/>
      <c r="B50" s="25">
        <v>362</v>
      </c>
      <c r="C50" s="20" t="s">
        <v>55</v>
      </c>
      <c r="D50" s="46">
        <v>6541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6541</v>
      </c>
      <c r="O50" s="47">
        <f t="shared" si="9"/>
        <v>2.4927591463414633</v>
      </c>
      <c r="P50" s="9"/>
    </row>
    <row r="51" spans="1:16" ht="15">
      <c r="A51" s="12"/>
      <c r="B51" s="25">
        <v>365</v>
      </c>
      <c r="C51" s="20" t="s">
        <v>56</v>
      </c>
      <c r="D51" s="46">
        <v>1050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1050</v>
      </c>
      <c r="O51" s="47">
        <f t="shared" si="9"/>
        <v>0.40015243902439024</v>
      </c>
      <c r="P51" s="9"/>
    </row>
    <row r="52" spans="1:16" ht="15">
      <c r="A52" s="12"/>
      <c r="B52" s="25">
        <v>366</v>
      </c>
      <c r="C52" s="20" t="s">
        <v>57</v>
      </c>
      <c r="D52" s="46">
        <v>10292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10292</v>
      </c>
      <c r="O52" s="47">
        <f t="shared" si="9"/>
        <v>3.9222560975609757</v>
      </c>
      <c r="P52" s="9"/>
    </row>
    <row r="53" spans="1:16" ht="15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85758</v>
      </c>
      <c r="L53" s="46">
        <v>0</v>
      </c>
      <c r="M53" s="46">
        <v>0</v>
      </c>
      <c r="N53" s="46">
        <f t="shared" si="13"/>
        <v>85758</v>
      </c>
      <c r="O53" s="47">
        <f t="shared" si="9"/>
        <v>32.68216463414634</v>
      </c>
      <c r="P53" s="9"/>
    </row>
    <row r="54" spans="1:16" ht="15">
      <c r="A54" s="12"/>
      <c r="B54" s="25">
        <v>369.9</v>
      </c>
      <c r="C54" s="20" t="s">
        <v>59</v>
      </c>
      <c r="D54" s="46">
        <v>18717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18717</v>
      </c>
      <c r="O54" s="47">
        <f t="shared" si="9"/>
        <v>7.133003048780488</v>
      </c>
      <c r="P54" s="9"/>
    </row>
    <row r="55" spans="1:16" ht="15.75">
      <c r="A55" s="29" t="s">
        <v>41</v>
      </c>
      <c r="B55" s="30"/>
      <c r="C55" s="31"/>
      <c r="D55" s="32">
        <f aca="true" t="shared" si="14" ref="D55:M55">SUM(D56:D56)</f>
        <v>947</v>
      </c>
      <c r="E55" s="32">
        <f t="shared" si="14"/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947</v>
      </c>
      <c r="O55" s="45">
        <f t="shared" si="9"/>
        <v>0.36089939024390244</v>
      </c>
      <c r="P55" s="9"/>
    </row>
    <row r="56" spans="1:16" ht="15.75" thickBot="1">
      <c r="A56" s="12"/>
      <c r="B56" s="25">
        <v>381</v>
      </c>
      <c r="C56" s="20" t="s">
        <v>60</v>
      </c>
      <c r="D56" s="46">
        <v>947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947</v>
      </c>
      <c r="O56" s="47">
        <f t="shared" si="9"/>
        <v>0.36089939024390244</v>
      </c>
      <c r="P56" s="9"/>
    </row>
    <row r="57" spans="1:119" ht="16.5" thickBot="1">
      <c r="A57" s="14" t="s">
        <v>48</v>
      </c>
      <c r="B57" s="23"/>
      <c r="C57" s="22"/>
      <c r="D57" s="15">
        <f aca="true" t="shared" si="15" ref="D57:M57">SUM(D5,D16,D26,D36,D43,D47,D55)</f>
        <v>2162340</v>
      </c>
      <c r="E57" s="15">
        <f t="shared" si="15"/>
        <v>49361</v>
      </c>
      <c r="F57" s="15">
        <f t="shared" si="15"/>
        <v>0</v>
      </c>
      <c r="G57" s="15">
        <f t="shared" si="15"/>
        <v>0</v>
      </c>
      <c r="H57" s="15">
        <f t="shared" si="15"/>
        <v>947</v>
      </c>
      <c r="I57" s="15">
        <f t="shared" si="15"/>
        <v>502175</v>
      </c>
      <c r="J57" s="15">
        <f t="shared" si="15"/>
        <v>0</v>
      </c>
      <c r="K57" s="15">
        <f t="shared" si="15"/>
        <v>134242</v>
      </c>
      <c r="L57" s="15">
        <f t="shared" si="15"/>
        <v>0</v>
      </c>
      <c r="M57" s="15">
        <f t="shared" si="15"/>
        <v>0</v>
      </c>
      <c r="N57" s="15">
        <f>SUM(D57:M57)</f>
        <v>2849065</v>
      </c>
      <c r="O57" s="38">
        <f t="shared" si="9"/>
        <v>1085.7717225609756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73</v>
      </c>
      <c r="M59" s="48"/>
      <c r="N59" s="48"/>
      <c r="O59" s="43">
        <v>2624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A61:O61"/>
    <mergeCell ref="L59:N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838078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838078</v>
      </c>
      <c r="O5" s="33">
        <f aca="true" t="shared" si="1" ref="O5:O36">(N5/O$56)</f>
        <v>291.20152883947185</v>
      </c>
      <c r="P5" s="6"/>
    </row>
    <row r="6" spans="1:16" ht="15">
      <c r="A6" s="12"/>
      <c r="B6" s="25">
        <v>311</v>
      </c>
      <c r="C6" s="20" t="s">
        <v>2</v>
      </c>
      <c r="D6" s="46">
        <v>519477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519477</v>
      </c>
      <c r="O6" s="47">
        <f t="shared" si="1"/>
        <v>180.49930507296733</v>
      </c>
      <c r="P6" s="9"/>
    </row>
    <row r="7" spans="1:16" ht="15">
      <c r="A7" s="12"/>
      <c r="B7" s="25">
        <v>312.41</v>
      </c>
      <c r="C7" s="20" t="s">
        <v>11</v>
      </c>
      <c r="D7" s="46">
        <v>32344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32344</v>
      </c>
      <c r="O7" s="47">
        <f t="shared" si="1"/>
        <v>11.238359972202918</v>
      </c>
      <c r="P7" s="9"/>
    </row>
    <row r="8" spans="1:16" ht="15">
      <c r="A8" s="12"/>
      <c r="B8" s="25">
        <v>312.42</v>
      </c>
      <c r="C8" s="20" t="s">
        <v>10</v>
      </c>
      <c r="D8" s="46">
        <v>24378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24378</v>
      </c>
      <c r="O8" s="47">
        <f t="shared" si="1"/>
        <v>8.470465601111883</v>
      </c>
      <c r="P8" s="9"/>
    </row>
    <row r="9" spans="1:16" ht="15">
      <c r="A9" s="12"/>
      <c r="B9" s="25">
        <v>314.1</v>
      </c>
      <c r="C9" s="20" t="s">
        <v>12</v>
      </c>
      <c r="D9" s="46">
        <v>151238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151238</v>
      </c>
      <c r="O9" s="47">
        <f t="shared" si="1"/>
        <v>52.5496872828353</v>
      </c>
      <c r="P9" s="9"/>
    </row>
    <row r="10" spans="1:16" ht="15">
      <c r="A10" s="12"/>
      <c r="B10" s="25">
        <v>314.4</v>
      </c>
      <c r="C10" s="20" t="s">
        <v>13</v>
      </c>
      <c r="D10" s="46">
        <v>4890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4890</v>
      </c>
      <c r="O10" s="47">
        <f t="shared" si="1"/>
        <v>1.69909659485754</v>
      </c>
      <c r="P10" s="9"/>
    </row>
    <row r="11" spans="1:16" ht="15">
      <c r="A11" s="12"/>
      <c r="B11" s="25">
        <v>314.7</v>
      </c>
      <c r="C11" s="20" t="s">
        <v>14</v>
      </c>
      <c r="D11" s="46">
        <v>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</v>
      </c>
      <c r="O11" s="47">
        <f t="shared" si="1"/>
        <v>0.0020847810979847115</v>
      </c>
      <c r="P11" s="9"/>
    </row>
    <row r="12" spans="1:16" ht="15">
      <c r="A12" s="12"/>
      <c r="B12" s="25">
        <v>314.8</v>
      </c>
      <c r="C12" s="20" t="s">
        <v>15</v>
      </c>
      <c r="D12" s="46">
        <v>2133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2133</v>
      </c>
      <c r="O12" s="47">
        <f t="shared" si="1"/>
        <v>0.7411396803335649</v>
      </c>
      <c r="P12" s="9"/>
    </row>
    <row r="13" spans="1:16" ht="15">
      <c r="A13" s="12"/>
      <c r="B13" s="25">
        <v>315</v>
      </c>
      <c r="C13" s="20" t="s">
        <v>16</v>
      </c>
      <c r="D13" s="46">
        <v>97665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97665</v>
      </c>
      <c r="O13" s="47">
        <f t="shared" si="1"/>
        <v>33.93502432244615</v>
      </c>
      <c r="P13" s="9"/>
    </row>
    <row r="14" spans="1:16" ht="15">
      <c r="A14" s="12"/>
      <c r="B14" s="25">
        <v>316</v>
      </c>
      <c r="C14" s="20" t="s">
        <v>17</v>
      </c>
      <c r="D14" s="46">
        <v>5947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5947</v>
      </c>
      <c r="O14" s="47">
        <f t="shared" si="1"/>
        <v>2.06636553161918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SUM(D16:D24)</f>
        <v>195048</v>
      </c>
      <c r="E15" s="32">
        <f t="shared" si="3"/>
        <v>243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196291</v>
      </c>
      <c r="O15" s="45">
        <f t="shared" si="1"/>
        <v>68.20396108408617</v>
      </c>
      <c r="P15" s="10"/>
    </row>
    <row r="16" spans="1:16" ht="15">
      <c r="A16" s="12"/>
      <c r="B16" s="25">
        <v>322</v>
      </c>
      <c r="C16" s="20" t="s">
        <v>0</v>
      </c>
      <c r="D16" s="46">
        <v>8902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8902</v>
      </c>
      <c r="O16" s="47">
        <f t="shared" si="1"/>
        <v>3.0931202223766503</v>
      </c>
      <c r="P16" s="9"/>
    </row>
    <row r="17" spans="1:16" ht="15">
      <c r="A17" s="12"/>
      <c r="B17" s="25">
        <v>323.1</v>
      </c>
      <c r="C17" s="20" t="s">
        <v>19</v>
      </c>
      <c r="D17" s="46">
        <v>147285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147285</v>
      </c>
      <c r="O17" s="47">
        <f t="shared" si="1"/>
        <v>51.17616400277971</v>
      </c>
      <c r="P17" s="9"/>
    </row>
    <row r="18" spans="1:16" ht="15">
      <c r="A18" s="12"/>
      <c r="B18" s="25">
        <v>323.7</v>
      </c>
      <c r="C18" s="20" t="s">
        <v>20</v>
      </c>
      <c r="D18" s="46">
        <v>33547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33547</v>
      </c>
      <c r="O18" s="47">
        <f t="shared" si="1"/>
        <v>11.656358582348853</v>
      </c>
      <c r="P18" s="9"/>
    </row>
    <row r="19" spans="1:16" ht="15">
      <c r="A19" s="12"/>
      <c r="B19" s="25">
        <v>324.02</v>
      </c>
      <c r="C19" s="20" t="s">
        <v>21</v>
      </c>
      <c r="D19" s="46">
        <v>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</v>
      </c>
      <c r="O19" s="47">
        <f t="shared" si="1"/>
        <v>0.06949270326615706</v>
      </c>
      <c r="P19" s="9"/>
    </row>
    <row r="20" spans="1:16" ht="15">
      <c r="A20" s="12"/>
      <c r="B20" s="25">
        <v>324.03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0.34746351633078526</v>
      </c>
      <c r="P20" s="9"/>
    </row>
    <row r="21" spans="1:16" ht="15">
      <c r="A21" s="12"/>
      <c r="B21" s="25">
        <v>324.04</v>
      </c>
      <c r="C21" s="20" t="s">
        <v>23</v>
      </c>
      <c r="D21" s="46">
        <v>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</v>
      </c>
      <c r="O21" s="47">
        <f t="shared" si="1"/>
        <v>0.1911049339819319</v>
      </c>
      <c r="P21" s="9"/>
    </row>
    <row r="22" spans="1:16" ht="15">
      <c r="A22" s="12"/>
      <c r="B22" s="25">
        <v>324.07</v>
      </c>
      <c r="C22" s="20" t="s">
        <v>24</v>
      </c>
      <c r="D22" s="46">
        <v>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</v>
      </c>
      <c r="O22" s="47">
        <f t="shared" si="1"/>
        <v>0.06949270326615706</v>
      </c>
      <c r="P22" s="9"/>
    </row>
    <row r="23" spans="1:16" ht="15">
      <c r="A23" s="12"/>
      <c r="B23" s="25">
        <v>324.09</v>
      </c>
      <c r="C23" s="20" t="s">
        <v>25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</v>
      </c>
      <c r="O23" s="47">
        <f t="shared" si="1"/>
        <v>0.06949270326615706</v>
      </c>
      <c r="P23" s="9"/>
    </row>
    <row r="24" spans="1:16" ht="15">
      <c r="A24" s="12"/>
      <c r="B24" s="25">
        <v>329</v>
      </c>
      <c r="C24" s="20" t="s">
        <v>26</v>
      </c>
      <c r="D24" s="46">
        <v>4164</v>
      </c>
      <c r="E24" s="46">
        <v>243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4407</v>
      </c>
      <c r="O24" s="47">
        <f t="shared" si="1"/>
        <v>1.5312717164697707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SUM(D26:D32)</f>
        <v>334021</v>
      </c>
      <c r="E25" s="32">
        <f t="shared" si="5"/>
        <v>23622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357643</v>
      </c>
      <c r="O25" s="45">
        <f t="shared" si="1"/>
        <v>124.26789437109103</v>
      </c>
      <c r="P25" s="10"/>
    </row>
    <row r="26" spans="1:16" ht="15">
      <c r="A26" s="12"/>
      <c r="B26" s="25">
        <v>331.39</v>
      </c>
      <c r="C26" s="20" t="s">
        <v>28</v>
      </c>
      <c r="D26" s="46">
        <v>0</v>
      </c>
      <c r="E26" s="46">
        <v>23622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23622</v>
      </c>
      <c r="O26" s="47">
        <f t="shared" si="1"/>
        <v>8.207783182765809</v>
      </c>
      <c r="P26" s="9"/>
    </row>
    <row r="27" spans="1:16" ht="15">
      <c r="A27" s="12"/>
      <c r="B27" s="25">
        <v>335.12</v>
      </c>
      <c r="C27" s="20" t="s">
        <v>29</v>
      </c>
      <c r="D27" s="46">
        <v>76742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76742</v>
      </c>
      <c r="O27" s="47">
        <f t="shared" si="1"/>
        <v>26.665045170257123</v>
      </c>
      <c r="P27" s="9"/>
    </row>
    <row r="28" spans="1:16" ht="15">
      <c r="A28" s="12"/>
      <c r="B28" s="25">
        <v>335.14</v>
      </c>
      <c r="C28" s="20" t="s">
        <v>30</v>
      </c>
      <c r="D28" s="46">
        <v>6056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6056</v>
      </c>
      <c r="O28" s="47">
        <f t="shared" si="1"/>
        <v>2.1042390548992356</v>
      </c>
      <c r="P28" s="9"/>
    </row>
    <row r="29" spans="1:16" ht="15">
      <c r="A29" s="12"/>
      <c r="B29" s="25">
        <v>335.15</v>
      </c>
      <c r="C29" s="20" t="s">
        <v>31</v>
      </c>
      <c r="D29" s="46">
        <v>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789</v>
      </c>
      <c r="O29" s="47">
        <f t="shared" si="1"/>
        <v>0.27414871438498956</v>
      </c>
      <c r="P29" s="9"/>
    </row>
    <row r="30" spans="1:16" ht="15">
      <c r="A30" s="12"/>
      <c r="B30" s="25">
        <v>335.18</v>
      </c>
      <c r="C30" s="20" t="s">
        <v>32</v>
      </c>
      <c r="D30" s="46">
        <v>119585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119585</v>
      </c>
      <c r="O30" s="47">
        <f t="shared" si="1"/>
        <v>41.55142460041696</v>
      </c>
      <c r="P30" s="9"/>
    </row>
    <row r="31" spans="1:16" ht="15">
      <c r="A31" s="12"/>
      <c r="B31" s="25">
        <v>335.49</v>
      </c>
      <c r="C31" s="20" t="s">
        <v>33</v>
      </c>
      <c r="D31" s="46">
        <v>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917</v>
      </c>
      <c r="O31" s="47">
        <f t="shared" si="1"/>
        <v>0.3186240444753301</v>
      </c>
      <c r="P31" s="9"/>
    </row>
    <row r="32" spans="1:16" ht="15">
      <c r="A32" s="12"/>
      <c r="B32" s="25">
        <v>337.7</v>
      </c>
      <c r="C32" s="20" t="s">
        <v>34</v>
      </c>
      <c r="D32" s="46">
        <v>129932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5">SUM(D32:M32)</f>
        <v>129932</v>
      </c>
      <c r="O32" s="47">
        <f t="shared" si="1"/>
        <v>45.14662960389159</v>
      </c>
      <c r="P32" s="9"/>
    </row>
    <row r="33" spans="1:16" ht="15.75">
      <c r="A33" s="29" t="s">
        <v>39</v>
      </c>
      <c r="B33" s="30"/>
      <c r="C33" s="31"/>
      <c r="D33" s="32">
        <f aca="true" t="shared" si="8" ref="D33:M33">SUM(D34:D39)</f>
        <v>583351</v>
      </c>
      <c r="E33" s="32">
        <f t="shared" si="8"/>
        <v>48222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426316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1057889</v>
      </c>
      <c r="O33" s="45">
        <f t="shared" si="1"/>
        <v>367.5778318276581</v>
      </c>
      <c r="P33" s="10"/>
    </row>
    <row r="34" spans="1:16" ht="15">
      <c r="A34" s="12"/>
      <c r="B34" s="25">
        <v>341.9</v>
      </c>
      <c r="C34" s="20" t="s">
        <v>42</v>
      </c>
      <c r="D34" s="46">
        <v>672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672</v>
      </c>
      <c r="O34" s="47">
        <f t="shared" si="1"/>
        <v>0.2334954829742877</v>
      </c>
      <c r="P34" s="9"/>
    </row>
    <row r="35" spans="1:16" ht="15">
      <c r="A35" s="12"/>
      <c r="B35" s="25">
        <v>342.9</v>
      </c>
      <c r="C35" s="20" t="s">
        <v>43</v>
      </c>
      <c r="D35" s="46">
        <v>260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260</v>
      </c>
      <c r="O35" s="47">
        <f t="shared" si="1"/>
        <v>0.09034051424600417</v>
      </c>
      <c r="P35" s="9"/>
    </row>
    <row r="36" spans="1:16" ht="15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426316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426316</v>
      </c>
      <c r="O36" s="47">
        <f t="shared" si="1"/>
        <v>148.12925642807505</v>
      </c>
      <c r="P36" s="9"/>
    </row>
    <row r="37" spans="1:16" ht="15">
      <c r="A37" s="12"/>
      <c r="B37" s="25">
        <v>343.4</v>
      </c>
      <c r="C37" s="20" t="s">
        <v>45</v>
      </c>
      <c r="D37" s="46">
        <v>249286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249286</v>
      </c>
      <c r="O37" s="47">
        <f aca="true" t="shared" si="9" ref="O37:O54">(N37/O$56)</f>
        <v>86.61779013203613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48222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48222</v>
      </c>
      <c r="O38" s="47">
        <f t="shared" si="9"/>
        <v>16.75538568450313</v>
      </c>
      <c r="P38" s="9"/>
    </row>
    <row r="39" spans="1:16" ht="15">
      <c r="A39" s="12"/>
      <c r="B39" s="25">
        <v>347.9</v>
      </c>
      <c r="C39" s="20" t="s">
        <v>47</v>
      </c>
      <c r="D39" s="46">
        <v>333133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333133</v>
      </c>
      <c r="O39" s="47">
        <f t="shared" si="9"/>
        <v>115.75156358582349</v>
      </c>
      <c r="P39" s="9"/>
    </row>
    <row r="40" spans="1:16" ht="15.75">
      <c r="A40" s="29" t="s">
        <v>40</v>
      </c>
      <c r="B40" s="30"/>
      <c r="C40" s="31"/>
      <c r="D40" s="32">
        <f aca="true" t="shared" si="10" ref="D40:M40">SUM(D41:D43)</f>
        <v>26801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26801</v>
      </c>
      <c r="O40" s="45">
        <f t="shared" si="9"/>
        <v>9.312369701181376</v>
      </c>
      <c r="P40" s="10"/>
    </row>
    <row r="41" spans="1:16" ht="15">
      <c r="A41" s="13"/>
      <c r="B41" s="39">
        <v>351.9</v>
      </c>
      <c r="C41" s="21" t="s">
        <v>52</v>
      </c>
      <c r="D41" s="46">
        <v>24969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24969</v>
      </c>
      <c r="O41" s="47">
        <f t="shared" si="9"/>
        <v>8.675816539263378</v>
      </c>
      <c r="P41" s="9"/>
    </row>
    <row r="42" spans="1:16" ht="15">
      <c r="A42" s="13"/>
      <c r="B42" s="39">
        <v>354</v>
      </c>
      <c r="C42" s="21" t="s">
        <v>50</v>
      </c>
      <c r="D42" s="46">
        <v>232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232</v>
      </c>
      <c r="O42" s="47">
        <f t="shared" si="9"/>
        <v>0.08061153578874218</v>
      </c>
      <c r="P42" s="9"/>
    </row>
    <row r="43" spans="1:16" ht="15">
      <c r="A43" s="13"/>
      <c r="B43" s="39">
        <v>358.2</v>
      </c>
      <c r="C43" s="21" t="s">
        <v>51</v>
      </c>
      <c r="D43" s="46">
        <v>1600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1600</v>
      </c>
      <c r="O43" s="47">
        <f t="shared" si="9"/>
        <v>0.5559416261292565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SUM(D45:D51)</f>
        <v>37348</v>
      </c>
      <c r="E44" s="32">
        <f t="shared" si="11"/>
        <v>651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4493</v>
      </c>
      <c r="J44" s="32">
        <f t="shared" si="11"/>
        <v>0</v>
      </c>
      <c r="K44" s="32">
        <f t="shared" si="11"/>
        <v>65463</v>
      </c>
      <c r="L44" s="32">
        <f t="shared" si="11"/>
        <v>6192</v>
      </c>
      <c r="M44" s="32">
        <f t="shared" si="11"/>
        <v>0</v>
      </c>
      <c r="N44" s="32">
        <f t="shared" si="7"/>
        <v>114147</v>
      </c>
      <c r="O44" s="45">
        <f t="shared" si="9"/>
        <v>39.66191799861014</v>
      </c>
      <c r="P44" s="10"/>
    </row>
    <row r="45" spans="1:16" ht="15">
      <c r="A45" s="12"/>
      <c r="B45" s="25">
        <v>361.1</v>
      </c>
      <c r="C45" s="20" t="s">
        <v>53</v>
      </c>
      <c r="D45" s="46">
        <v>5791</v>
      </c>
      <c r="E45" s="46">
        <v>0</v>
      </c>
      <c r="F45" s="46">
        <v>0</v>
      </c>
      <c r="G45" s="46">
        <v>0</v>
      </c>
      <c r="H45" s="46">
        <v>0</v>
      </c>
      <c r="I45" s="46">
        <v>907</v>
      </c>
      <c r="J45" s="46">
        <v>0</v>
      </c>
      <c r="K45" s="46">
        <v>0</v>
      </c>
      <c r="L45" s="46">
        <v>6192</v>
      </c>
      <c r="M45" s="46">
        <v>0</v>
      </c>
      <c r="N45" s="46">
        <f t="shared" si="7"/>
        <v>12890</v>
      </c>
      <c r="O45" s="47">
        <f t="shared" si="9"/>
        <v>4.478804725503822</v>
      </c>
      <c r="P45" s="9"/>
    </row>
    <row r="46" spans="1:16" ht="15">
      <c r="A46" s="12"/>
      <c r="B46" s="25">
        <v>361.3</v>
      </c>
      <c r="C46" s="20" t="s">
        <v>54</v>
      </c>
      <c r="D46" s="46">
        <v>-3709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18057</v>
      </c>
      <c r="L46" s="46">
        <v>0</v>
      </c>
      <c r="M46" s="46">
        <v>0</v>
      </c>
      <c r="N46" s="46">
        <f aca="true" t="shared" si="12" ref="N46:N51">SUM(D46:M46)</f>
        <v>14348</v>
      </c>
      <c r="O46" s="47">
        <f t="shared" si="9"/>
        <v>4.985406532314107</v>
      </c>
      <c r="P46" s="9"/>
    </row>
    <row r="47" spans="1:16" ht="15">
      <c r="A47" s="12"/>
      <c r="B47" s="25">
        <v>362</v>
      </c>
      <c r="C47" s="20" t="s">
        <v>55</v>
      </c>
      <c r="D47" s="46">
        <v>12615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12615</v>
      </c>
      <c r="O47" s="47">
        <f t="shared" si="9"/>
        <v>4.383252258512856</v>
      </c>
      <c r="P47" s="9"/>
    </row>
    <row r="48" spans="1:16" ht="15">
      <c r="A48" s="12"/>
      <c r="B48" s="25">
        <v>365</v>
      </c>
      <c r="C48" s="20" t="s">
        <v>56</v>
      </c>
      <c r="D48" s="46">
        <v>335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335</v>
      </c>
      <c r="O48" s="47">
        <f t="shared" si="9"/>
        <v>0.11640027797081307</v>
      </c>
      <c r="P48" s="9"/>
    </row>
    <row r="49" spans="1:16" ht="15">
      <c r="A49" s="12"/>
      <c r="B49" s="25">
        <v>366</v>
      </c>
      <c r="C49" s="20" t="s">
        <v>57</v>
      </c>
      <c r="D49" s="46">
        <v>10868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10868</v>
      </c>
      <c r="O49" s="47">
        <f t="shared" si="9"/>
        <v>3.776233495482974</v>
      </c>
      <c r="P49" s="9"/>
    </row>
    <row r="50" spans="1:16" ht="15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47406</v>
      </c>
      <c r="L50" s="46">
        <v>0</v>
      </c>
      <c r="M50" s="46">
        <v>0</v>
      </c>
      <c r="N50" s="46">
        <f t="shared" si="12"/>
        <v>47406</v>
      </c>
      <c r="O50" s="47">
        <f t="shared" si="9"/>
        <v>16.471855455177206</v>
      </c>
      <c r="P50" s="9"/>
    </row>
    <row r="51" spans="1:16" ht="15">
      <c r="A51" s="12"/>
      <c r="B51" s="25">
        <v>369.9</v>
      </c>
      <c r="C51" s="20" t="s">
        <v>59</v>
      </c>
      <c r="D51" s="46">
        <v>11448</v>
      </c>
      <c r="E51" s="46">
        <v>651</v>
      </c>
      <c r="F51" s="46">
        <v>0</v>
      </c>
      <c r="G51" s="46">
        <v>0</v>
      </c>
      <c r="H51" s="46">
        <v>0</v>
      </c>
      <c r="I51" s="46">
        <v>3586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15685</v>
      </c>
      <c r="O51" s="47">
        <f t="shared" si="9"/>
        <v>5.449965253648367</v>
      </c>
      <c r="P51" s="9"/>
    </row>
    <row r="52" spans="1:16" ht="15.75">
      <c r="A52" s="29" t="s">
        <v>41</v>
      </c>
      <c r="B52" s="30"/>
      <c r="C52" s="31"/>
      <c r="D52" s="32">
        <f aca="true" t="shared" si="13" ref="D52:M52">SUM(D53:D53)</f>
        <v>6344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6344</v>
      </c>
      <c r="O52" s="45">
        <f t="shared" si="9"/>
        <v>2.2043085476025017</v>
      </c>
      <c r="P52" s="9"/>
    </row>
    <row r="53" spans="1:16" ht="15.75" thickBot="1">
      <c r="A53" s="12"/>
      <c r="B53" s="25">
        <v>381</v>
      </c>
      <c r="C53" s="20" t="s">
        <v>60</v>
      </c>
      <c r="D53" s="46">
        <v>6344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6344</v>
      </c>
      <c r="O53" s="47">
        <f t="shared" si="9"/>
        <v>2.2043085476025017</v>
      </c>
      <c r="P53" s="9"/>
    </row>
    <row r="54" spans="1:119" ht="16.5" thickBot="1">
      <c r="A54" s="14" t="s">
        <v>48</v>
      </c>
      <c r="B54" s="23"/>
      <c r="C54" s="22"/>
      <c r="D54" s="15">
        <f aca="true" t="shared" si="14" ref="D54:M54">SUM(D5,D15,D25,D33,D40,D44,D52)</f>
        <v>2020991</v>
      </c>
      <c r="E54" s="15">
        <f t="shared" si="14"/>
        <v>72738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431809</v>
      </c>
      <c r="J54" s="15">
        <f t="shared" si="14"/>
        <v>0</v>
      </c>
      <c r="K54" s="15">
        <f t="shared" si="14"/>
        <v>65463</v>
      </c>
      <c r="L54" s="15">
        <f t="shared" si="14"/>
        <v>6192</v>
      </c>
      <c r="M54" s="15">
        <f t="shared" si="14"/>
        <v>0</v>
      </c>
      <c r="N54" s="15">
        <f>SUM(D54:M54)</f>
        <v>2597193</v>
      </c>
      <c r="O54" s="38">
        <f t="shared" si="9"/>
        <v>902.4298123697012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2878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932049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932049</v>
      </c>
      <c r="O5" s="33">
        <f aca="true" t="shared" si="1" ref="O5:O36">(N5/O$57)</f>
        <v>324.6426332288401</v>
      </c>
      <c r="P5" s="6"/>
    </row>
    <row r="6" spans="1:16" ht="15">
      <c r="A6" s="12"/>
      <c r="B6" s="25">
        <v>311</v>
      </c>
      <c r="C6" s="20" t="s">
        <v>2</v>
      </c>
      <c r="D6" s="46">
        <v>599372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599372</v>
      </c>
      <c r="O6" s="47">
        <f t="shared" si="1"/>
        <v>208.76767676767676</v>
      </c>
      <c r="P6" s="9"/>
    </row>
    <row r="7" spans="1:16" ht="15">
      <c r="A7" s="12"/>
      <c r="B7" s="25">
        <v>312.41</v>
      </c>
      <c r="C7" s="20" t="s">
        <v>11</v>
      </c>
      <c r="D7" s="46">
        <v>32479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32479</v>
      </c>
      <c r="O7" s="47">
        <f t="shared" si="1"/>
        <v>11.312783002438175</v>
      </c>
      <c r="P7" s="9"/>
    </row>
    <row r="8" spans="1:16" ht="15">
      <c r="A8" s="12"/>
      <c r="B8" s="25">
        <v>312.42</v>
      </c>
      <c r="C8" s="20" t="s">
        <v>10</v>
      </c>
      <c r="D8" s="46">
        <v>23936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23936</v>
      </c>
      <c r="O8" s="47">
        <f t="shared" si="1"/>
        <v>8.337164750957854</v>
      </c>
      <c r="P8" s="9"/>
    </row>
    <row r="9" spans="1:16" ht="15">
      <c r="A9" s="12"/>
      <c r="B9" s="25">
        <v>312.52</v>
      </c>
      <c r="C9" s="20" t="s">
        <v>70</v>
      </c>
      <c r="D9" s="46">
        <v>15638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15638</v>
      </c>
      <c r="O9" s="47">
        <f t="shared" si="1"/>
        <v>5.446882619296413</v>
      </c>
      <c r="P9" s="9"/>
    </row>
    <row r="10" spans="1:16" ht="15">
      <c r="A10" s="12"/>
      <c r="B10" s="25">
        <v>314.1</v>
      </c>
      <c r="C10" s="20" t="s">
        <v>12</v>
      </c>
      <c r="D10" s="46">
        <v>139150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139150</v>
      </c>
      <c r="O10" s="47">
        <f t="shared" si="1"/>
        <v>48.46743295019157</v>
      </c>
      <c r="P10" s="9"/>
    </row>
    <row r="11" spans="1:16" ht="15">
      <c r="A11" s="12"/>
      <c r="B11" s="25">
        <v>314.4</v>
      </c>
      <c r="C11" s="20" t="s">
        <v>13</v>
      </c>
      <c r="D11" s="46">
        <v>7867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7867</v>
      </c>
      <c r="O11" s="47">
        <f t="shared" si="1"/>
        <v>2.7401602229188438</v>
      </c>
      <c r="P11" s="9"/>
    </row>
    <row r="12" spans="1:16" ht="15">
      <c r="A12" s="12"/>
      <c r="B12" s="25">
        <v>315</v>
      </c>
      <c r="C12" s="20" t="s">
        <v>16</v>
      </c>
      <c r="D12" s="46">
        <v>101622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101622</v>
      </c>
      <c r="O12" s="47">
        <f t="shared" si="1"/>
        <v>35.396029258098224</v>
      </c>
      <c r="P12" s="9"/>
    </row>
    <row r="13" spans="1:16" ht="15">
      <c r="A13" s="12"/>
      <c r="B13" s="25">
        <v>316</v>
      </c>
      <c r="C13" s="20" t="s">
        <v>17</v>
      </c>
      <c r="D13" s="46">
        <v>11985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11985</v>
      </c>
      <c r="O13" s="47">
        <f t="shared" si="1"/>
        <v>4.174503657262278</v>
      </c>
      <c r="P13" s="9"/>
    </row>
    <row r="14" spans="1:16" ht="15.75">
      <c r="A14" s="29" t="s">
        <v>97</v>
      </c>
      <c r="B14" s="30"/>
      <c r="C14" s="31"/>
      <c r="D14" s="32">
        <f aca="true" t="shared" si="3" ref="D14:M14">SUM(D15:D18)</f>
        <v>170362</v>
      </c>
      <c r="E14" s="32">
        <f t="shared" si="3"/>
        <v>489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170851</v>
      </c>
      <c r="O14" s="45">
        <f t="shared" si="1"/>
        <v>59.509230233368164</v>
      </c>
      <c r="P14" s="10"/>
    </row>
    <row r="15" spans="1:16" ht="15">
      <c r="A15" s="12"/>
      <c r="B15" s="25">
        <v>322</v>
      </c>
      <c r="C15" s="20" t="s">
        <v>0</v>
      </c>
      <c r="D15" s="46">
        <v>14074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14074</v>
      </c>
      <c r="O15" s="47">
        <f t="shared" si="1"/>
        <v>4.902124695228143</v>
      </c>
      <c r="P15" s="9"/>
    </row>
    <row r="16" spans="1:16" ht="15">
      <c r="A16" s="12"/>
      <c r="B16" s="25">
        <v>323.1</v>
      </c>
      <c r="C16" s="20" t="s">
        <v>19</v>
      </c>
      <c r="D16" s="46">
        <v>127285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127285</v>
      </c>
      <c r="O16" s="47">
        <f t="shared" si="1"/>
        <v>44.334726576105886</v>
      </c>
      <c r="P16" s="9"/>
    </row>
    <row r="17" spans="1:16" ht="15">
      <c r="A17" s="12"/>
      <c r="B17" s="25">
        <v>323.7</v>
      </c>
      <c r="C17" s="20" t="s">
        <v>20</v>
      </c>
      <c r="D17" s="46">
        <v>24311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24311</v>
      </c>
      <c r="O17" s="47">
        <f t="shared" si="1"/>
        <v>8.46778126088471</v>
      </c>
      <c r="P17" s="9"/>
    </row>
    <row r="18" spans="1:16" ht="15">
      <c r="A18" s="12"/>
      <c r="B18" s="25">
        <v>329</v>
      </c>
      <c r="C18" s="20" t="s">
        <v>98</v>
      </c>
      <c r="D18" s="46">
        <v>4692</v>
      </c>
      <c r="E18" s="46">
        <v>489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5181</v>
      </c>
      <c r="O18" s="47">
        <f t="shared" si="1"/>
        <v>1.8045977011494252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SUM(D20:D29)</f>
        <v>724816</v>
      </c>
      <c r="E19" s="32">
        <f t="shared" si="5"/>
        <v>28850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753666</v>
      </c>
      <c r="O19" s="45">
        <f t="shared" si="1"/>
        <v>262.50992685475444</v>
      </c>
      <c r="P19" s="10"/>
    </row>
    <row r="20" spans="1:16" ht="15">
      <c r="A20" s="12"/>
      <c r="B20" s="25">
        <v>334.1</v>
      </c>
      <c r="C20" s="20" t="s">
        <v>72</v>
      </c>
      <c r="D20" s="46">
        <v>109473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109473</v>
      </c>
      <c r="O20" s="47">
        <f t="shared" si="1"/>
        <v>38.13061650992685</v>
      </c>
      <c r="P20" s="9"/>
    </row>
    <row r="21" spans="1:16" ht="15">
      <c r="A21" s="12"/>
      <c r="B21" s="25">
        <v>334.7</v>
      </c>
      <c r="C21" s="20" t="s">
        <v>99</v>
      </c>
      <c r="D21" s="46">
        <v>4589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4589</v>
      </c>
      <c r="O21" s="47">
        <f t="shared" si="1"/>
        <v>1.598397770811564</v>
      </c>
      <c r="P21" s="9"/>
    </row>
    <row r="22" spans="1:16" ht="15">
      <c r="A22" s="12"/>
      <c r="B22" s="25">
        <v>335.12</v>
      </c>
      <c r="C22" s="20" t="s">
        <v>29</v>
      </c>
      <c r="D22" s="46">
        <v>88069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88069</v>
      </c>
      <c r="O22" s="47">
        <f t="shared" si="1"/>
        <v>30.675374433995124</v>
      </c>
      <c r="P22" s="9"/>
    </row>
    <row r="23" spans="1:16" ht="15">
      <c r="A23" s="12"/>
      <c r="B23" s="25">
        <v>335.14</v>
      </c>
      <c r="C23" s="20" t="s">
        <v>30</v>
      </c>
      <c r="D23" s="46">
        <v>5602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5602</v>
      </c>
      <c r="O23" s="47">
        <f t="shared" si="1"/>
        <v>1.9512365029606409</v>
      </c>
      <c r="P23" s="9"/>
    </row>
    <row r="24" spans="1:16" ht="15">
      <c r="A24" s="12"/>
      <c r="B24" s="25">
        <v>335.15</v>
      </c>
      <c r="C24" s="20" t="s">
        <v>31</v>
      </c>
      <c r="D24" s="46">
        <v>148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148</v>
      </c>
      <c r="O24" s="47">
        <f t="shared" si="1"/>
        <v>0.051549982584465345</v>
      </c>
      <c r="P24" s="9"/>
    </row>
    <row r="25" spans="1:16" ht="15">
      <c r="A25" s="12"/>
      <c r="B25" s="25">
        <v>335.18</v>
      </c>
      <c r="C25" s="20" t="s">
        <v>32</v>
      </c>
      <c r="D25" s="46">
        <v>133511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133511</v>
      </c>
      <c r="O25" s="47">
        <f t="shared" si="1"/>
        <v>46.50330895158481</v>
      </c>
      <c r="P25" s="9"/>
    </row>
    <row r="26" spans="1:16" ht="15">
      <c r="A26" s="12"/>
      <c r="B26" s="25">
        <v>335.9</v>
      </c>
      <c r="C26" s="20" t="s">
        <v>100</v>
      </c>
      <c r="D26" s="46">
        <v>894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894</v>
      </c>
      <c r="O26" s="47">
        <f t="shared" si="1"/>
        <v>0.3113897596656217</v>
      </c>
      <c r="P26" s="9"/>
    </row>
    <row r="27" spans="1:16" ht="15">
      <c r="A27" s="12"/>
      <c r="B27" s="25">
        <v>337.1</v>
      </c>
      <c r="C27" s="20" t="s">
        <v>101</v>
      </c>
      <c r="D27" s="46">
        <v>158507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158507</v>
      </c>
      <c r="O27" s="47">
        <f t="shared" si="1"/>
        <v>55.209683037269244</v>
      </c>
      <c r="P27" s="9"/>
    </row>
    <row r="28" spans="1:16" ht="15">
      <c r="A28" s="12"/>
      <c r="B28" s="25">
        <v>337.3</v>
      </c>
      <c r="C28" s="20" t="s">
        <v>102</v>
      </c>
      <c r="D28" s="46">
        <v>0</v>
      </c>
      <c r="E28" s="46">
        <v>28850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28850</v>
      </c>
      <c r="O28" s="47">
        <f t="shared" si="1"/>
        <v>10.048763497039358</v>
      </c>
      <c r="P28" s="9"/>
    </row>
    <row r="29" spans="1:16" ht="15">
      <c r="A29" s="12"/>
      <c r="B29" s="25">
        <v>337.7</v>
      </c>
      <c r="C29" s="20" t="s">
        <v>34</v>
      </c>
      <c r="D29" s="46">
        <v>224023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224023</v>
      </c>
      <c r="O29" s="47">
        <f t="shared" si="1"/>
        <v>78.02960640891675</v>
      </c>
      <c r="P29" s="9"/>
    </row>
    <row r="30" spans="1:16" ht="15.75">
      <c r="A30" s="29" t="s">
        <v>39</v>
      </c>
      <c r="B30" s="30"/>
      <c r="C30" s="31"/>
      <c r="D30" s="32">
        <f aca="true" t="shared" si="7" ref="D30:M30">SUM(D31:D36)</f>
        <v>370135</v>
      </c>
      <c r="E30" s="32">
        <f t="shared" si="7"/>
        <v>48384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459086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877605</v>
      </c>
      <c r="O30" s="45">
        <f t="shared" si="1"/>
        <v>305.67920585161966</v>
      </c>
      <c r="P30" s="10"/>
    </row>
    <row r="31" spans="1:16" ht="15">
      <c r="A31" s="12"/>
      <c r="B31" s="25">
        <v>341.9</v>
      </c>
      <c r="C31" s="20" t="s">
        <v>42</v>
      </c>
      <c r="D31" s="46">
        <v>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8">SUM(D31:M31)</f>
        <v>643</v>
      </c>
      <c r="O31" s="47">
        <f t="shared" si="1"/>
        <v>0.22396377568791362</v>
      </c>
      <c r="P31" s="9"/>
    </row>
    <row r="32" spans="1:16" ht="15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459086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459086</v>
      </c>
      <c r="O32" s="47">
        <f t="shared" si="1"/>
        <v>159.9045628700801</v>
      </c>
      <c r="P32" s="9"/>
    </row>
    <row r="33" spans="1:16" ht="15">
      <c r="A33" s="12"/>
      <c r="B33" s="25">
        <v>343.4</v>
      </c>
      <c r="C33" s="20" t="s">
        <v>45</v>
      </c>
      <c r="D33" s="46">
        <v>162349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162349</v>
      </c>
      <c r="O33" s="47">
        <f t="shared" si="1"/>
        <v>56.547892720306514</v>
      </c>
      <c r="P33" s="9"/>
    </row>
    <row r="34" spans="1:16" ht="15">
      <c r="A34" s="12"/>
      <c r="B34" s="25">
        <v>343.7</v>
      </c>
      <c r="C34" s="20" t="s">
        <v>103</v>
      </c>
      <c r="D34" s="46">
        <v>0</v>
      </c>
      <c r="E34" s="46">
        <v>48384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48384</v>
      </c>
      <c r="O34" s="47">
        <f t="shared" si="1"/>
        <v>16.852664576802507</v>
      </c>
      <c r="P34" s="9"/>
    </row>
    <row r="35" spans="1:16" ht="15">
      <c r="A35" s="12"/>
      <c r="B35" s="25">
        <v>346.4</v>
      </c>
      <c r="C35" s="20" t="s">
        <v>93</v>
      </c>
      <c r="D35" s="46">
        <v>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350</v>
      </c>
      <c r="O35" s="47">
        <f t="shared" si="1"/>
        <v>0.12190874259839778</v>
      </c>
      <c r="P35" s="9"/>
    </row>
    <row r="36" spans="1:16" ht="15">
      <c r="A36" s="12"/>
      <c r="B36" s="25">
        <v>347.9</v>
      </c>
      <c r="C36" s="20" t="s">
        <v>47</v>
      </c>
      <c r="D36" s="46">
        <v>206793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206793</v>
      </c>
      <c r="O36" s="47">
        <f t="shared" si="1"/>
        <v>72.0282131661442</v>
      </c>
      <c r="P36" s="9"/>
    </row>
    <row r="37" spans="1:16" ht="15.75">
      <c r="A37" s="29" t="s">
        <v>40</v>
      </c>
      <c r="B37" s="30"/>
      <c r="C37" s="31"/>
      <c r="D37" s="32">
        <f aca="true" t="shared" si="9" ref="D37:M37">SUM(D38:D39)</f>
        <v>42449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42449</v>
      </c>
      <c r="O37" s="45">
        <f aca="true" t="shared" si="10" ref="O37:O55">(N37/O$57)</f>
        <v>14.78544061302682</v>
      </c>
      <c r="P37" s="10"/>
    </row>
    <row r="38" spans="1:16" ht="15">
      <c r="A38" s="13"/>
      <c r="B38" s="39">
        <v>351.9</v>
      </c>
      <c r="C38" s="21" t="s">
        <v>52</v>
      </c>
      <c r="D38" s="46">
        <v>29618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29618</v>
      </c>
      <c r="O38" s="47">
        <f t="shared" si="10"/>
        <v>10.316266109369558</v>
      </c>
      <c r="P38" s="9"/>
    </row>
    <row r="39" spans="1:16" ht="15">
      <c r="A39" s="13"/>
      <c r="B39" s="39">
        <v>354</v>
      </c>
      <c r="C39" s="21" t="s">
        <v>50</v>
      </c>
      <c r="D39" s="46">
        <v>12831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12831</v>
      </c>
      <c r="O39" s="47">
        <f t="shared" si="10"/>
        <v>4.469174503657262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SUM(D41:D51)</f>
        <v>78443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5900</v>
      </c>
      <c r="J40" s="32">
        <f t="shared" si="11"/>
        <v>0</v>
      </c>
      <c r="K40" s="32">
        <f t="shared" si="11"/>
        <v>17883</v>
      </c>
      <c r="L40" s="32">
        <f t="shared" si="11"/>
        <v>13383</v>
      </c>
      <c r="M40" s="32">
        <f t="shared" si="11"/>
        <v>0</v>
      </c>
      <c r="N40" s="32">
        <f>SUM(D40:M40)</f>
        <v>115609</v>
      </c>
      <c r="O40" s="45">
        <f t="shared" si="10"/>
        <v>40.26785092302334</v>
      </c>
      <c r="P40" s="10"/>
    </row>
    <row r="41" spans="1:16" ht="15">
      <c r="A41" s="12"/>
      <c r="B41" s="25">
        <v>361.1</v>
      </c>
      <c r="C41" s="20" t="s">
        <v>53</v>
      </c>
      <c r="D41" s="46">
        <v>25958</v>
      </c>
      <c r="E41" s="46">
        <v>0</v>
      </c>
      <c r="F41" s="46">
        <v>0</v>
      </c>
      <c r="G41" s="46">
        <v>0</v>
      </c>
      <c r="H41" s="46">
        <v>0</v>
      </c>
      <c r="I41" s="46">
        <v>4420</v>
      </c>
      <c r="J41" s="46">
        <v>0</v>
      </c>
      <c r="K41" s="46">
        <v>0</v>
      </c>
      <c r="L41" s="46">
        <v>13383</v>
      </c>
      <c r="M41" s="46">
        <v>0</v>
      </c>
      <c r="N41" s="46">
        <f>SUM(D41:M41)</f>
        <v>43761</v>
      </c>
      <c r="O41" s="47">
        <f t="shared" si="10"/>
        <v>15.242424242424242</v>
      </c>
      <c r="P41" s="9"/>
    </row>
    <row r="42" spans="1:16" ht="15">
      <c r="A42" s="12"/>
      <c r="B42" s="25">
        <v>361.3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-58631</v>
      </c>
      <c r="L42" s="46">
        <v>0</v>
      </c>
      <c r="M42" s="46">
        <v>0</v>
      </c>
      <c r="N42" s="46">
        <f aca="true" t="shared" si="12" ref="N42:N51">SUM(D42:M42)</f>
        <v>-58631</v>
      </c>
      <c r="O42" s="47">
        <f t="shared" si="10"/>
        <v>-20.421804249390455</v>
      </c>
      <c r="P42" s="9"/>
    </row>
    <row r="43" spans="1:16" ht="15">
      <c r="A43" s="12"/>
      <c r="B43" s="25">
        <v>362</v>
      </c>
      <c r="C43" s="20" t="s">
        <v>55</v>
      </c>
      <c r="D43" s="46">
        <v>7345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7345</v>
      </c>
      <c r="O43" s="47">
        <f t="shared" si="10"/>
        <v>2.5583420411006617</v>
      </c>
      <c r="P43" s="9"/>
    </row>
    <row r="44" spans="1:16" ht="15">
      <c r="A44" s="12"/>
      <c r="B44" s="25">
        <v>363.22</v>
      </c>
      <c r="C44" s="20" t="s">
        <v>104</v>
      </c>
      <c r="D44" s="46">
        <v>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400</v>
      </c>
      <c r="O44" s="47">
        <f t="shared" si="10"/>
        <v>0.13932427725531174</v>
      </c>
      <c r="P44" s="9"/>
    </row>
    <row r="45" spans="1:16" ht="15">
      <c r="A45" s="12"/>
      <c r="B45" s="25">
        <v>363.23</v>
      </c>
      <c r="C45" s="20" t="s">
        <v>105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1000</v>
      </c>
      <c r="O45" s="47">
        <f t="shared" si="10"/>
        <v>0.34831069313827934</v>
      </c>
      <c r="P45" s="9"/>
    </row>
    <row r="46" spans="1:16" ht="15">
      <c r="A46" s="12"/>
      <c r="B46" s="25">
        <v>363.24</v>
      </c>
      <c r="C46" s="20" t="s">
        <v>106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1100</v>
      </c>
      <c r="O46" s="47">
        <f t="shared" si="10"/>
        <v>0.3831417624521073</v>
      </c>
      <c r="P46" s="9"/>
    </row>
    <row r="47" spans="1:16" ht="15">
      <c r="A47" s="12"/>
      <c r="B47" s="25">
        <v>363.27</v>
      </c>
      <c r="C47" s="20" t="s">
        <v>107</v>
      </c>
      <c r="D47" s="46">
        <v>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400</v>
      </c>
      <c r="O47" s="47">
        <f t="shared" si="10"/>
        <v>0.13932427725531174</v>
      </c>
      <c r="P47" s="9"/>
    </row>
    <row r="48" spans="1:16" ht="15">
      <c r="A48" s="12"/>
      <c r="B48" s="25">
        <v>363.29</v>
      </c>
      <c r="C48" s="20" t="s">
        <v>108</v>
      </c>
      <c r="D48" s="46">
        <v>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400</v>
      </c>
      <c r="O48" s="47">
        <f t="shared" si="10"/>
        <v>0.13932427725531174</v>
      </c>
      <c r="P48" s="9"/>
    </row>
    <row r="49" spans="1:16" ht="15">
      <c r="A49" s="12"/>
      <c r="B49" s="25">
        <v>366</v>
      </c>
      <c r="C49" s="20" t="s">
        <v>57</v>
      </c>
      <c r="D49" s="46">
        <v>22691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22691</v>
      </c>
      <c r="O49" s="47">
        <f t="shared" si="10"/>
        <v>7.903517938000697</v>
      </c>
      <c r="P49" s="9"/>
    </row>
    <row r="50" spans="1:16" ht="15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76514</v>
      </c>
      <c r="L50" s="46">
        <v>0</v>
      </c>
      <c r="M50" s="46">
        <v>0</v>
      </c>
      <c r="N50" s="46">
        <f t="shared" si="12"/>
        <v>76514</v>
      </c>
      <c r="O50" s="47">
        <f t="shared" si="10"/>
        <v>26.650644374782306</v>
      </c>
      <c r="P50" s="9"/>
    </row>
    <row r="51" spans="1:16" ht="15">
      <c r="A51" s="12"/>
      <c r="B51" s="25">
        <v>369.9</v>
      </c>
      <c r="C51" s="20" t="s">
        <v>59</v>
      </c>
      <c r="D51" s="46">
        <v>20149</v>
      </c>
      <c r="E51" s="46">
        <v>0</v>
      </c>
      <c r="F51" s="46">
        <v>0</v>
      </c>
      <c r="G51" s="46">
        <v>0</v>
      </c>
      <c r="H51" s="46">
        <v>0</v>
      </c>
      <c r="I51" s="46">
        <v>480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20629</v>
      </c>
      <c r="O51" s="47">
        <f t="shared" si="10"/>
        <v>7.185301288749565</v>
      </c>
      <c r="P51" s="9"/>
    </row>
    <row r="52" spans="1:16" ht="15.75">
      <c r="A52" s="29" t="s">
        <v>41</v>
      </c>
      <c r="B52" s="30"/>
      <c r="C52" s="31"/>
      <c r="D52" s="32">
        <f aca="true" t="shared" si="13" ref="D52:M52">SUM(D53:D54)</f>
        <v>25689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25689</v>
      </c>
      <c r="O52" s="45">
        <f t="shared" si="10"/>
        <v>8.947753396029258</v>
      </c>
      <c r="P52" s="9"/>
    </row>
    <row r="53" spans="1:16" ht="15">
      <c r="A53" s="12"/>
      <c r="B53" s="25">
        <v>381</v>
      </c>
      <c r="C53" s="20" t="s">
        <v>60</v>
      </c>
      <c r="D53" s="46">
        <v>13531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13531</v>
      </c>
      <c r="O53" s="47">
        <f t="shared" si="10"/>
        <v>4.712991988854058</v>
      </c>
      <c r="P53" s="9"/>
    </row>
    <row r="54" spans="1:16" ht="15.75" thickBot="1">
      <c r="A54" s="12"/>
      <c r="B54" s="25">
        <v>383</v>
      </c>
      <c r="C54" s="20" t="s">
        <v>109</v>
      </c>
      <c r="D54" s="46">
        <v>12158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12158</v>
      </c>
      <c r="O54" s="47">
        <f t="shared" si="10"/>
        <v>4.2347614071752</v>
      </c>
      <c r="P54" s="9"/>
    </row>
    <row r="55" spans="1:119" ht="16.5" thickBot="1">
      <c r="A55" s="14" t="s">
        <v>48</v>
      </c>
      <c r="B55" s="23"/>
      <c r="C55" s="22"/>
      <c r="D55" s="15">
        <f aca="true" t="shared" si="14" ref="D55:M55">SUM(D5,D14,D19,D30,D37,D40,D52)</f>
        <v>2343943</v>
      </c>
      <c r="E55" s="15">
        <f t="shared" si="14"/>
        <v>77723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464986</v>
      </c>
      <c r="J55" s="15">
        <f t="shared" si="14"/>
        <v>0</v>
      </c>
      <c r="K55" s="15">
        <f t="shared" si="14"/>
        <v>17883</v>
      </c>
      <c r="L55" s="15">
        <f t="shared" si="14"/>
        <v>13383</v>
      </c>
      <c r="M55" s="15">
        <f t="shared" si="14"/>
        <v>0</v>
      </c>
      <c r="N55" s="15">
        <f>SUM(D55:M55)</f>
        <v>2917918</v>
      </c>
      <c r="O55" s="38">
        <f t="shared" si="10"/>
        <v>1016.3420411006618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110</v>
      </c>
      <c r="M57" s="48"/>
      <c r="N57" s="48"/>
      <c r="O57" s="43">
        <v>2871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1096710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1096710</v>
      </c>
      <c r="O5" s="33">
        <f aca="true" t="shared" si="1" ref="O5:O52">(N5/O$54)</f>
        <v>384.94559494559496</v>
      </c>
      <c r="P5" s="6"/>
    </row>
    <row r="6" spans="1:16" ht="15">
      <c r="A6" s="12"/>
      <c r="B6" s="25">
        <v>311</v>
      </c>
      <c r="C6" s="20" t="s">
        <v>2</v>
      </c>
      <c r="D6" s="46">
        <v>696132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696132</v>
      </c>
      <c r="O6" s="47">
        <f t="shared" si="1"/>
        <v>244.34257634257634</v>
      </c>
      <c r="P6" s="9"/>
    </row>
    <row r="7" spans="1:16" ht="15">
      <c r="A7" s="12"/>
      <c r="B7" s="25">
        <v>312.41</v>
      </c>
      <c r="C7" s="20" t="s">
        <v>11</v>
      </c>
      <c r="D7" s="46">
        <v>37727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37727</v>
      </c>
      <c r="O7" s="47">
        <f t="shared" si="1"/>
        <v>13.242190242190242</v>
      </c>
      <c r="P7" s="9"/>
    </row>
    <row r="8" spans="1:16" ht="15">
      <c r="A8" s="12"/>
      <c r="B8" s="25">
        <v>312.42</v>
      </c>
      <c r="C8" s="20" t="s">
        <v>10</v>
      </c>
      <c r="D8" s="46">
        <v>27920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27920</v>
      </c>
      <c r="O8" s="47">
        <f t="shared" si="1"/>
        <v>9.7999297999298</v>
      </c>
      <c r="P8" s="9"/>
    </row>
    <row r="9" spans="1:16" ht="15">
      <c r="A9" s="12"/>
      <c r="B9" s="25">
        <v>312.52</v>
      </c>
      <c r="C9" s="20" t="s">
        <v>84</v>
      </c>
      <c r="D9" s="46">
        <v>26059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26059</v>
      </c>
      <c r="O9" s="47">
        <f t="shared" si="1"/>
        <v>9.146718146718147</v>
      </c>
      <c r="P9" s="9"/>
    </row>
    <row r="10" spans="1:16" ht="15">
      <c r="A10" s="12"/>
      <c r="B10" s="25">
        <v>314.1</v>
      </c>
      <c r="C10" s="20" t="s">
        <v>12</v>
      </c>
      <c r="D10" s="46">
        <v>219514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219514</v>
      </c>
      <c r="O10" s="47">
        <f t="shared" si="1"/>
        <v>77.04949104949105</v>
      </c>
      <c r="P10" s="9"/>
    </row>
    <row r="11" spans="1:16" ht="15">
      <c r="A11" s="12"/>
      <c r="B11" s="25">
        <v>314.8</v>
      </c>
      <c r="C11" s="20" t="s">
        <v>15</v>
      </c>
      <c r="D11" s="46">
        <v>7372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7372</v>
      </c>
      <c r="O11" s="47">
        <f t="shared" si="1"/>
        <v>2.5875745875745877</v>
      </c>
      <c r="P11" s="9"/>
    </row>
    <row r="12" spans="1:16" ht="15">
      <c r="A12" s="12"/>
      <c r="B12" s="25">
        <v>315</v>
      </c>
      <c r="C12" s="20" t="s">
        <v>85</v>
      </c>
      <c r="D12" s="46">
        <v>75274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75274</v>
      </c>
      <c r="O12" s="47">
        <f t="shared" si="1"/>
        <v>26.42120042120042</v>
      </c>
      <c r="P12" s="9"/>
    </row>
    <row r="13" spans="1:16" ht="15">
      <c r="A13" s="12"/>
      <c r="B13" s="25">
        <v>316</v>
      </c>
      <c r="C13" s="20" t="s">
        <v>86</v>
      </c>
      <c r="D13" s="46">
        <v>6712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6712</v>
      </c>
      <c r="O13" s="47">
        <f t="shared" si="1"/>
        <v>2.355914355914356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804949</v>
      </c>
      <c r="E14" s="32">
        <f t="shared" si="3"/>
        <v>3120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840069</v>
      </c>
      <c r="O14" s="45">
        <f t="shared" si="1"/>
        <v>294.86451386451387</v>
      </c>
      <c r="P14" s="10"/>
    </row>
    <row r="15" spans="1:16" ht="15">
      <c r="A15" s="12"/>
      <c r="B15" s="25">
        <v>322</v>
      </c>
      <c r="C15" s="20" t="s">
        <v>0</v>
      </c>
      <c r="D15" s="46">
        <v>79161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79161</v>
      </c>
      <c r="O15" s="47">
        <f t="shared" si="1"/>
        <v>27.785538785538787</v>
      </c>
      <c r="P15" s="9"/>
    </row>
    <row r="16" spans="1:16" ht="15">
      <c r="A16" s="12"/>
      <c r="B16" s="25">
        <v>323.1</v>
      </c>
      <c r="C16" s="20" t="s">
        <v>19</v>
      </c>
      <c r="D16" s="46">
        <v>164485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164485</v>
      </c>
      <c r="O16" s="47">
        <f t="shared" si="1"/>
        <v>57.73429273429274</v>
      </c>
      <c r="P16" s="9"/>
    </row>
    <row r="17" spans="1:16" ht="15">
      <c r="A17" s="12"/>
      <c r="B17" s="25">
        <v>323.7</v>
      </c>
      <c r="C17" s="20" t="s">
        <v>20</v>
      </c>
      <c r="D17" s="46">
        <v>33694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33694</v>
      </c>
      <c r="O17" s="47">
        <f t="shared" si="1"/>
        <v>11.826605826605826</v>
      </c>
      <c r="P17" s="9"/>
    </row>
    <row r="18" spans="1:16" ht="15">
      <c r="A18" s="12"/>
      <c r="B18" s="25">
        <v>324.11</v>
      </c>
      <c r="C18" s="20" t="s">
        <v>21</v>
      </c>
      <c r="D18" s="46">
        <v>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5000</v>
      </c>
      <c r="O18" s="47">
        <f t="shared" si="1"/>
        <v>1.755001755001755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32000</v>
      </c>
      <c r="O19" s="47">
        <f t="shared" si="1"/>
        <v>11.232011232011232</v>
      </c>
      <c r="P19" s="9"/>
    </row>
    <row r="20" spans="1:16" ht="15">
      <c r="A20" s="12"/>
      <c r="B20" s="25">
        <v>324.31</v>
      </c>
      <c r="C20" s="20" t="s">
        <v>23</v>
      </c>
      <c r="D20" s="46">
        <v>13750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13750</v>
      </c>
      <c r="O20" s="47">
        <f t="shared" si="1"/>
        <v>4.826254826254826</v>
      </c>
      <c r="P20" s="9"/>
    </row>
    <row r="21" spans="1:16" ht="15">
      <c r="A21" s="12"/>
      <c r="B21" s="25">
        <v>324.61</v>
      </c>
      <c r="C21" s="20" t="s">
        <v>24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</v>
      </c>
      <c r="O21" s="47">
        <f t="shared" si="1"/>
        <v>1.755001755001755</v>
      </c>
      <c r="P21" s="9"/>
    </row>
    <row r="22" spans="1:16" ht="15">
      <c r="A22" s="12"/>
      <c r="B22" s="25">
        <v>324.91</v>
      </c>
      <c r="C22" s="20" t="s">
        <v>25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</v>
      </c>
      <c r="O22" s="47">
        <f t="shared" si="1"/>
        <v>1.755001755001755</v>
      </c>
      <c r="P22" s="9"/>
    </row>
    <row r="23" spans="1:16" ht="15">
      <c r="A23" s="12"/>
      <c r="B23" s="25">
        <v>325.2</v>
      </c>
      <c r="C23" s="20" t="s">
        <v>122</v>
      </c>
      <c r="D23" s="46">
        <v>428408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428408</v>
      </c>
      <c r="O23" s="47">
        <f t="shared" si="1"/>
        <v>150.37135837135838</v>
      </c>
      <c r="P23" s="9"/>
    </row>
    <row r="24" spans="1:16" ht="15">
      <c r="A24" s="12"/>
      <c r="B24" s="25">
        <v>329</v>
      </c>
      <c r="C24" s="20" t="s">
        <v>26</v>
      </c>
      <c r="D24" s="46">
        <v>70451</v>
      </c>
      <c r="E24" s="46">
        <v>3120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45">SUM(D24:M24)</f>
        <v>73571</v>
      </c>
      <c r="O24" s="47">
        <f t="shared" si="1"/>
        <v>25.823446823446822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SUM(D26:D33)</f>
        <v>418890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418890</v>
      </c>
      <c r="O25" s="45">
        <f t="shared" si="1"/>
        <v>147.03053703053703</v>
      </c>
      <c r="P25" s="10"/>
    </row>
    <row r="26" spans="1:16" ht="15">
      <c r="A26" s="12"/>
      <c r="B26" s="25">
        <v>331.5</v>
      </c>
      <c r="C26" s="20" t="s">
        <v>112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50000</v>
      </c>
      <c r="O26" s="47">
        <f t="shared" si="1"/>
        <v>17.55001755001755</v>
      </c>
      <c r="P26" s="9"/>
    </row>
    <row r="27" spans="1:16" ht="15">
      <c r="A27" s="12"/>
      <c r="B27" s="25">
        <v>334.2</v>
      </c>
      <c r="C27" s="20" t="s">
        <v>113</v>
      </c>
      <c r="D27" s="46">
        <v>97468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97468</v>
      </c>
      <c r="O27" s="47">
        <f t="shared" si="1"/>
        <v>34.21130221130221</v>
      </c>
      <c r="P27" s="9"/>
    </row>
    <row r="28" spans="1:16" ht="15">
      <c r="A28" s="12"/>
      <c r="B28" s="25">
        <v>335.12</v>
      </c>
      <c r="C28" s="20" t="s">
        <v>87</v>
      </c>
      <c r="D28" s="46">
        <v>105737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105737</v>
      </c>
      <c r="O28" s="47">
        <f t="shared" si="1"/>
        <v>37.11372411372411</v>
      </c>
      <c r="P28" s="9"/>
    </row>
    <row r="29" spans="1:16" ht="15">
      <c r="A29" s="12"/>
      <c r="B29" s="25">
        <v>335.14</v>
      </c>
      <c r="C29" s="20" t="s">
        <v>88</v>
      </c>
      <c r="D29" s="46">
        <v>5719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5719</v>
      </c>
      <c r="O29" s="47">
        <f t="shared" si="1"/>
        <v>2.0073710073710074</v>
      </c>
      <c r="P29" s="9"/>
    </row>
    <row r="30" spans="1:16" ht="15">
      <c r="A30" s="12"/>
      <c r="B30" s="25">
        <v>335.15</v>
      </c>
      <c r="C30" s="20" t="s">
        <v>89</v>
      </c>
      <c r="D30" s="46">
        <v>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930</v>
      </c>
      <c r="O30" s="47">
        <f t="shared" si="1"/>
        <v>0.32643032643032643</v>
      </c>
      <c r="P30" s="9"/>
    </row>
    <row r="31" spans="1:16" ht="15">
      <c r="A31" s="12"/>
      <c r="B31" s="25">
        <v>335.18</v>
      </c>
      <c r="C31" s="20" t="s">
        <v>90</v>
      </c>
      <c r="D31" s="46">
        <v>154842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154842</v>
      </c>
      <c r="O31" s="47">
        <f t="shared" si="1"/>
        <v>54.34959634959635</v>
      </c>
      <c r="P31" s="9"/>
    </row>
    <row r="32" spans="1:16" ht="15">
      <c r="A32" s="12"/>
      <c r="B32" s="25">
        <v>335.49</v>
      </c>
      <c r="C32" s="20" t="s">
        <v>33</v>
      </c>
      <c r="D32" s="46">
        <v>1069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1069</v>
      </c>
      <c r="O32" s="47">
        <f t="shared" si="1"/>
        <v>0.3752193752193752</v>
      </c>
      <c r="P32" s="9"/>
    </row>
    <row r="33" spans="1:16" ht="15">
      <c r="A33" s="12"/>
      <c r="B33" s="25">
        <v>338</v>
      </c>
      <c r="C33" s="20" t="s">
        <v>80</v>
      </c>
      <c r="D33" s="46">
        <v>3125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3125</v>
      </c>
      <c r="O33" s="47">
        <f t="shared" si="1"/>
        <v>1.0968760968760969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SUM(D35:D39)</f>
        <v>278841</v>
      </c>
      <c r="E34" s="32">
        <f t="shared" si="7"/>
        <v>52001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808096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1138938</v>
      </c>
      <c r="O34" s="45">
        <f t="shared" si="1"/>
        <v>399.7676377676378</v>
      </c>
      <c r="P34" s="10"/>
    </row>
    <row r="35" spans="1:16" ht="15">
      <c r="A35" s="12"/>
      <c r="B35" s="25">
        <v>341.9</v>
      </c>
      <c r="C35" s="20" t="s">
        <v>91</v>
      </c>
      <c r="D35" s="46">
        <v>3120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3120</v>
      </c>
      <c r="O35" s="47">
        <f t="shared" si="1"/>
        <v>1.095121095121095</v>
      </c>
      <c r="P35" s="9"/>
    </row>
    <row r="36" spans="1:16" ht="15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808096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808096</v>
      </c>
      <c r="O36" s="47">
        <f t="shared" si="1"/>
        <v>283.6419796419796</v>
      </c>
      <c r="P36" s="9"/>
    </row>
    <row r="37" spans="1:16" ht="15">
      <c r="A37" s="12"/>
      <c r="B37" s="25">
        <v>343.4</v>
      </c>
      <c r="C37" s="20" t="s">
        <v>45</v>
      </c>
      <c r="D37" s="46">
        <v>275476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275476</v>
      </c>
      <c r="O37" s="47">
        <f t="shared" si="1"/>
        <v>96.69217269217269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52001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52001</v>
      </c>
      <c r="O38" s="47">
        <f t="shared" si="1"/>
        <v>18.252369252369252</v>
      </c>
      <c r="P38" s="9"/>
    </row>
    <row r="39" spans="1:16" ht="15">
      <c r="A39" s="12"/>
      <c r="B39" s="25">
        <v>346.4</v>
      </c>
      <c r="C39" s="20" t="s">
        <v>93</v>
      </c>
      <c r="D39" s="46">
        <v>245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245</v>
      </c>
      <c r="O39" s="47">
        <f t="shared" si="1"/>
        <v>0.085995085995086</v>
      </c>
      <c r="P39" s="9"/>
    </row>
    <row r="40" spans="1:16" ht="15.75">
      <c r="A40" s="29" t="s">
        <v>40</v>
      </c>
      <c r="B40" s="30"/>
      <c r="C40" s="31"/>
      <c r="D40" s="32">
        <f aca="true" t="shared" si="8" ref="D40:M40">SUM(D41:D43)</f>
        <v>7620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7620</v>
      </c>
      <c r="O40" s="45">
        <f t="shared" si="1"/>
        <v>2.6746226746226744</v>
      </c>
      <c r="P40" s="10"/>
    </row>
    <row r="41" spans="1:16" ht="15">
      <c r="A41" s="13"/>
      <c r="B41" s="39">
        <v>351.9</v>
      </c>
      <c r="C41" s="21" t="s">
        <v>94</v>
      </c>
      <c r="D41" s="46">
        <v>5807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5807</v>
      </c>
      <c r="O41" s="47">
        <f t="shared" si="1"/>
        <v>2.038259038259038</v>
      </c>
      <c r="P41" s="9"/>
    </row>
    <row r="42" spans="1:16" ht="15">
      <c r="A42" s="13"/>
      <c r="B42" s="39">
        <v>354</v>
      </c>
      <c r="C42" s="21" t="s">
        <v>50</v>
      </c>
      <c r="D42" s="46">
        <v>1664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1664</v>
      </c>
      <c r="O42" s="47">
        <f t="shared" si="1"/>
        <v>0.5840645840645841</v>
      </c>
      <c r="P42" s="9"/>
    </row>
    <row r="43" spans="1:16" ht="15">
      <c r="A43" s="13"/>
      <c r="B43" s="39">
        <v>359</v>
      </c>
      <c r="C43" s="21" t="s">
        <v>114</v>
      </c>
      <c r="D43" s="46">
        <v>149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149</v>
      </c>
      <c r="O43" s="47">
        <f t="shared" si="1"/>
        <v>0.0522990522990523</v>
      </c>
      <c r="P43" s="9"/>
    </row>
    <row r="44" spans="1:16" ht="15.75">
      <c r="A44" s="29" t="s">
        <v>3</v>
      </c>
      <c r="B44" s="30"/>
      <c r="C44" s="31"/>
      <c r="D44" s="32">
        <f aca="true" t="shared" si="9" ref="D44:M44">SUM(D45:D51)</f>
        <v>131273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116740</v>
      </c>
      <c r="L44" s="32">
        <f t="shared" si="9"/>
        <v>0</v>
      </c>
      <c r="M44" s="32">
        <f t="shared" si="9"/>
        <v>0</v>
      </c>
      <c r="N44" s="32">
        <f t="shared" si="5"/>
        <v>248013</v>
      </c>
      <c r="O44" s="45">
        <f t="shared" si="1"/>
        <v>87.05265005265005</v>
      </c>
      <c r="P44" s="10"/>
    </row>
    <row r="45" spans="1:16" ht="15">
      <c r="A45" s="12"/>
      <c r="B45" s="25">
        <v>361.1</v>
      </c>
      <c r="C45" s="20" t="s">
        <v>53</v>
      </c>
      <c r="D45" s="46">
        <v>11927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11927</v>
      </c>
      <c r="O45" s="47">
        <f t="shared" si="1"/>
        <v>4.186381186381186</v>
      </c>
      <c r="P45" s="9"/>
    </row>
    <row r="46" spans="1:16" ht="15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89098</v>
      </c>
      <c r="L46" s="46">
        <v>0</v>
      </c>
      <c r="M46" s="46">
        <v>0</v>
      </c>
      <c r="N46" s="46">
        <f aca="true" t="shared" si="10" ref="N46:N51">SUM(D46:M46)</f>
        <v>89098</v>
      </c>
      <c r="O46" s="47">
        <f t="shared" si="1"/>
        <v>31.273429273429272</v>
      </c>
      <c r="P46" s="9"/>
    </row>
    <row r="47" spans="1:16" ht="15">
      <c r="A47" s="12"/>
      <c r="B47" s="25">
        <v>362</v>
      </c>
      <c r="C47" s="20" t="s">
        <v>55</v>
      </c>
      <c r="D47" s="46">
        <v>14935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14935</v>
      </c>
      <c r="O47" s="47">
        <f t="shared" si="1"/>
        <v>5.242190242190242</v>
      </c>
      <c r="P47" s="9"/>
    </row>
    <row r="48" spans="1:16" ht="15">
      <c r="A48" s="12"/>
      <c r="B48" s="25">
        <v>364</v>
      </c>
      <c r="C48" s="20" t="s">
        <v>115</v>
      </c>
      <c r="D48" s="46">
        <v>11111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11111</v>
      </c>
      <c r="O48" s="47">
        <f t="shared" si="1"/>
        <v>3.8999648999649</v>
      </c>
      <c r="P48" s="9"/>
    </row>
    <row r="49" spans="1:16" ht="15">
      <c r="A49" s="12"/>
      <c r="B49" s="25">
        <v>366</v>
      </c>
      <c r="C49" s="20" t="s">
        <v>57</v>
      </c>
      <c r="D49" s="46">
        <v>62623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62623</v>
      </c>
      <c r="O49" s="47">
        <f t="shared" si="1"/>
        <v>21.98069498069498</v>
      </c>
      <c r="P49" s="9"/>
    </row>
    <row r="50" spans="1:16" ht="15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27642</v>
      </c>
      <c r="L50" s="46">
        <v>0</v>
      </c>
      <c r="M50" s="46">
        <v>0</v>
      </c>
      <c r="N50" s="46">
        <f t="shared" si="10"/>
        <v>27642</v>
      </c>
      <c r="O50" s="47">
        <f t="shared" si="1"/>
        <v>9.702351702351702</v>
      </c>
      <c r="P50" s="9"/>
    </row>
    <row r="51" spans="1:16" ht="15.75" thickBot="1">
      <c r="A51" s="12"/>
      <c r="B51" s="25">
        <v>369.9</v>
      </c>
      <c r="C51" s="20" t="s">
        <v>59</v>
      </c>
      <c r="D51" s="46">
        <v>30677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30677</v>
      </c>
      <c r="O51" s="47">
        <f t="shared" si="1"/>
        <v>10.767637767637767</v>
      </c>
      <c r="P51" s="9"/>
    </row>
    <row r="52" spans="1:119" ht="16.5" thickBot="1">
      <c r="A52" s="14" t="s">
        <v>48</v>
      </c>
      <c r="B52" s="23"/>
      <c r="C52" s="22"/>
      <c r="D52" s="15">
        <f aca="true" t="shared" si="11" ref="D52:M52">SUM(D5,D14,D25,D34,D40,D44)</f>
        <v>2738283</v>
      </c>
      <c r="E52" s="15">
        <f t="shared" si="11"/>
        <v>55121</v>
      </c>
      <c r="F52" s="15">
        <f t="shared" si="11"/>
        <v>0</v>
      </c>
      <c r="G52" s="15">
        <f t="shared" si="11"/>
        <v>0</v>
      </c>
      <c r="H52" s="15">
        <f t="shared" si="11"/>
        <v>0</v>
      </c>
      <c r="I52" s="15">
        <f t="shared" si="11"/>
        <v>840096</v>
      </c>
      <c r="J52" s="15">
        <f t="shared" si="11"/>
        <v>0</v>
      </c>
      <c r="K52" s="15">
        <f t="shared" si="11"/>
        <v>116740</v>
      </c>
      <c r="L52" s="15">
        <f t="shared" si="11"/>
        <v>0</v>
      </c>
      <c r="M52" s="15">
        <f t="shared" si="11"/>
        <v>0</v>
      </c>
      <c r="N52" s="15">
        <f>SUM(D52:M52)</f>
        <v>3750240</v>
      </c>
      <c r="O52" s="38">
        <f t="shared" si="1"/>
        <v>1316.3355563355562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129</v>
      </c>
      <c r="M54" s="48"/>
      <c r="N54" s="48"/>
      <c r="O54" s="43">
        <v>2849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1043633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1043633</v>
      </c>
      <c r="O5" s="33">
        <f aca="true" t="shared" si="1" ref="O5:O50">(N5/O$52)</f>
        <v>376.3552109628561</v>
      </c>
      <c r="P5" s="6"/>
    </row>
    <row r="6" spans="1:16" ht="15">
      <c r="A6" s="12"/>
      <c r="B6" s="25">
        <v>311</v>
      </c>
      <c r="C6" s="20" t="s">
        <v>2</v>
      </c>
      <c r="D6" s="46">
        <v>654659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654659</v>
      </c>
      <c r="O6" s="47">
        <f t="shared" si="1"/>
        <v>236.08330328164442</v>
      </c>
      <c r="P6" s="9"/>
    </row>
    <row r="7" spans="1:16" ht="15">
      <c r="A7" s="12"/>
      <c r="B7" s="25">
        <v>312.41</v>
      </c>
      <c r="C7" s="20" t="s">
        <v>11</v>
      </c>
      <c r="D7" s="46">
        <v>38364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38364</v>
      </c>
      <c r="O7" s="47">
        <f t="shared" si="1"/>
        <v>13.834835917778578</v>
      </c>
      <c r="P7" s="9"/>
    </row>
    <row r="8" spans="1:16" ht="15">
      <c r="A8" s="12"/>
      <c r="B8" s="25">
        <v>312.42</v>
      </c>
      <c r="C8" s="20" t="s">
        <v>10</v>
      </c>
      <c r="D8" s="46">
        <v>28285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28285</v>
      </c>
      <c r="O8" s="47">
        <f t="shared" si="1"/>
        <v>10.200144248106744</v>
      </c>
      <c r="P8" s="9"/>
    </row>
    <row r="9" spans="1:16" ht="15">
      <c r="A9" s="12"/>
      <c r="B9" s="25">
        <v>312.52</v>
      </c>
      <c r="C9" s="20" t="s">
        <v>84</v>
      </c>
      <c r="D9" s="46">
        <v>25537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25537</v>
      </c>
      <c r="O9" s="47">
        <f t="shared" si="1"/>
        <v>9.209159754778218</v>
      </c>
      <c r="P9" s="9"/>
    </row>
    <row r="10" spans="1:16" ht="15">
      <c r="A10" s="12"/>
      <c r="B10" s="25">
        <v>314.1</v>
      </c>
      <c r="C10" s="20" t="s">
        <v>12</v>
      </c>
      <c r="D10" s="46">
        <v>210190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210190</v>
      </c>
      <c r="O10" s="47">
        <f t="shared" si="1"/>
        <v>75.79877389109268</v>
      </c>
      <c r="P10" s="9"/>
    </row>
    <row r="11" spans="1:16" ht="15">
      <c r="A11" s="12"/>
      <c r="B11" s="25">
        <v>314.8</v>
      </c>
      <c r="C11" s="20" t="s">
        <v>15</v>
      </c>
      <c r="D11" s="46">
        <v>8431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8431</v>
      </c>
      <c r="O11" s="47">
        <f t="shared" si="1"/>
        <v>3.0403894698882077</v>
      </c>
      <c r="P11" s="9"/>
    </row>
    <row r="12" spans="1:16" ht="15">
      <c r="A12" s="12"/>
      <c r="B12" s="25">
        <v>315</v>
      </c>
      <c r="C12" s="20" t="s">
        <v>85</v>
      </c>
      <c r="D12" s="46">
        <v>73689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73689</v>
      </c>
      <c r="O12" s="47">
        <f t="shared" si="1"/>
        <v>26.573746844572664</v>
      </c>
      <c r="P12" s="9"/>
    </row>
    <row r="13" spans="1:16" ht="15">
      <c r="A13" s="12"/>
      <c r="B13" s="25">
        <v>316</v>
      </c>
      <c r="C13" s="20" t="s">
        <v>86</v>
      </c>
      <c r="D13" s="46">
        <v>4478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4478</v>
      </c>
      <c r="O13" s="47">
        <f t="shared" si="1"/>
        <v>1.6148575549945907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792152</v>
      </c>
      <c r="E14" s="32">
        <f t="shared" si="3"/>
        <v>2640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802792</v>
      </c>
      <c r="O14" s="45">
        <f t="shared" si="1"/>
        <v>289.5030652722683</v>
      </c>
      <c r="P14" s="10"/>
    </row>
    <row r="15" spans="1:16" ht="15">
      <c r="A15" s="12"/>
      <c r="B15" s="25">
        <v>322</v>
      </c>
      <c r="C15" s="20" t="s">
        <v>0</v>
      </c>
      <c r="D15" s="46">
        <v>78868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78868</v>
      </c>
      <c r="O15" s="47">
        <f t="shared" si="1"/>
        <v>28.441399206635413</v>
      </c>
      <c r="P15" s="9"/>
    </row>
    <row r="16" spans="1:16" ht="15">
      <c r="A16" s="12"/>
      <c r="B16" s="25">
        <v>323.1</v>
      </c>
      <c r="C16" s="20" t="s">
        <v>19</v>
      </c>
      <c r="D16" s="46">
        <v>162875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162875</v>
      </c>
      <c r="O16" s="47">
        <f t="shared" si="1"/>
        <v>58.73602596465921</v>
      </c>
      <c r="P16" s="9"/>
    </row>
    <row r="17" spans="1:16" ht="15">
      <c r="A17" s="12"/>
      <c r="B17" s="25">
        <v>323.7</v>
      </c>
      <c r="C17" s="20" t="s">
        <v>20</v>
      </c>
      <c r="D17" s="46">
        <v>32262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32262</v>
      </c>
      <c r="O17" s="47">
        <f t="shared" si="1"/>
        <v>11.634331049404977</v>
      </c>
      <c r="P17" s="9"/>
    </row>
    <row r="18" spans="1:16" ht="15">
      <c r="A18" s="12"/>
      <c r="B18" s="25">
        <v>324.11</v>
      </c>
      <c r="C18" s="20" t="s">
        <v>21</v>
      </c>
      <c r="D18" s="46">
        <v>4400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4400</v>
      </c>
      <c r="O18" s="47">
        <f t="shared" si="1"/>
        <v>1.5867291741795888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8000</v>
      </c>
      <c r="O19" s="47">
        <f t="shared" si="1"/>
        <v>2.8849621348719796</v>
      </c>
      <c r="P19" s="9"/>
    </row>
    <row r="20" spans="1:16" ht="15">
      <c r="A20" s="12"/>
      <c r="B20" s="25">
        <v>324.31</v>
      </c>
      <c r="C20" s="20" t="s">
        <v>23</v>
      </c>
      <c r="D20" s="46">
        <v>12100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12100</v>
      </c>
      <c r="O20" s="47">
        <f t="shared" si="1"/>
        <v>4.363505228993869</v>
      </c>
      <c r="P20" s="9"/>
    </row>
    <row r="21" spans="1:16" ht="15">
      <c r="A21" s="12"/>
      <c r="B21" s="25">
        <v>324.61</v>
      </c>
      <c r="C21" s="20" t="s">
        <v>24</v>
      </c>
      <c r="D21" s="46">
        <v>4200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4200</v>
      </c>
      <c r="O21" s="47">
        <f t="shared" si="1"/>
        <v>1.5146051208077893</v>
      </c>
      <c r="P21" s="9"/>
    </row>
    <row r="22" spans="1:16" ht="15">
      <c r="A22" s="12"/>
      <c r="B22" s="25">
        <v>324.71</v>
      </c>
      <c r="C22" s="20" t="s">
        <v>25</v>
      </c>
      <c r="D22" s="46">
        <v>4600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4600</v>
      </c>
      <c r="O22" s="47">
        <f t="shared" si="1"/>
        <v>1.6588532275513883</v>
      </c>
      <c r="P22" s="9"/>
    </row>
    <row r="23" spans="1:16" ht="15">
      <c r="A23" s="12"/>
      <c r="B23" s="25">
        <v>325.2</v>
      </c>
      <c r="C23" s="20" t="s">
        <v>122</v>
      </c>
      <c r="D23" s="46">
        <v>422283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422283</v>
      </c>
      <c r="O23" s="47">
        <f t="shared" si="1"/>
        <v>152.28380815001802</v>
      </c>
      <c r="P23" s="9"/>
    </row>
    <row r="24" spans="1:16" ht="15">
      <c r="A24" s="12"/>
      <c r="B24" s="25">
        <v>329</v>
      </c>
      <c r="C24" s="20" t="s">
        <v>26</v>
      </c>
      <c r="D24" s="46">
        <v>70564</v>
      </c>
      <c r="E24" s="46">
        <v>2640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50">SUM(D24:M24)</f>
        <v>73204</v>
      </c>
      <c r="O24" s="47">
        <f t="shared" si="1"/>
        <v>26.398846015146052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492336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492336</v>
      </c>
      <c r="O25" s="45">
        <f t="shared" si="1"/>
        <v>177.54633970429137</v>
      </c>
      <c r="P25" s="10"/>
    </row>
    <row r="26" spans="1:16" ht="15">
      <c r="A26" s="12"/>
      <c r="B26" s="25">
        <v>331.5</v>
      </c>
      <c r="C26" s="20" t="s">
        <v>112</v>
      </c>
      <c r="D26" s="46">
        <v>210641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210641</v>
      </c>
      <c r="O26" s="47">
        <f t="shared" si="1"/>
        <v>75.96141363144609</v>
      </c>
      <c r="P26" s="9"/>
    </row>
    <row r="27" spans="1:16" ht="15">
      <c r="A27" s="12"/>
      <c r="B27" s="25">
        <v>335.12</v>
      </c>
      <c r="C27" s="20" t="s">
        <v>87</v>
      </c>
      <c r="D27" s="46">
        <v>114085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114085</v>
      </c>
      <c r="O27" s="47">
        <f t="shared" si="1"/>
        <v>41.141363144608725</v>
      </c>
      <c r="P27" s="9"/>
    </row>
    <row r="28" spans="1:16" ht="15">
      <c r="A28" s="12"/>
      <c r="B28" s="25">
        <v>335.14</v>
      </c>
      <c r="C28" s="20" t="s">
        <v>88</v>
      </c>
      <c r="D28" s="46">
        <v>6395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6395</v>
      </c>
      <c r="O28" s="47">
        <f t="shared" si="1"/>
        <v>2.3061666065632886</v>
      </c>
      <c r="P28" s="9"/>
    </row>
    <row r="29" spans="1:16" ht="15">
      <c r="A29" s="12"/>
      <c r="B29" s="25">
        <v>335.15</v>
      </c>
      <c r="C29" s="20" t="s">
        <v>89</v>
      </c>
      <c r="D29" s="46">
        <v>979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979</v>
      </c>
      <c r="O29" s="47">
        <f t="shared" si="1"/>
        <v>0.3530472412549585</v>
      </c>
      <c r="P29" s="9"/>
    </row>
    <row r="30" spans="1:16" ht="15">
      <c r="A30" s="12"/>
      <c r="B30" s="25">
        <v>335.18</v>
      </c>
      <c r="C30" s="20" t="s">
        <v>90</v>
      </c>
      <c r="D30" s="46">
        <v>156907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156907</v>
      </c>
      <c r="O30" s="47">
        <f t="shared" si="1"/>
        <v>56.58384421204472</v>
      </c>
      <c r="P30" s="9"/>
    </row>
    <row r="31" spans="1:16" ht="15">
      <c r="A31" s="12"/>
      <c r="B31" s="25">
        <v>335.49</v>
      </c>
      <c r="C31" s="20" t="s">
        <v>33</v>
      </c>
      <c r="D31" s="46">
        <v>865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865</v>
      </c>
      <c r="O31" s="47">
        <f t="shared" si="1"/>
        <v>0.3119365308330328</v>
      </c>
      <c r="P31" s="9"/>
    </row>
    <row r="32" spans="1:16" ht="15">
      <c r="A32" s="12"/>
      <c r="B32" s="25">
        <v>338</v>
      </c>
      <c r="C32" s="20" t="s">
        <v>80</v>
      </c>
      <c r="D32" s="46">
        <v>2464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2464</v>
      </c>
      <c r="O32" s="47">
        <f t="shared" si="1"/>
        <v>0.8885683375405697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SUM(D34:D38)</f>
        <v>260725</v>
      </c>
      <c r="E33" s="32">
        <f t="shared" si="7"/>
        <v>49647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764937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1075309</v>
      </c>
      <c r="O33" s="45">
        <f t="shared" si="1"/>
        <v>387.7782185358817</v>
      </c>
      <c r="P33" s="10"/>
    </row>
    <row r="34" spans="1:16" ht="15">
      <c r="A34" s="12"/>
      <c r="B34" s="25">
        <v>341.9</v>
      </c>
      <c r="C34" s="20" t="s">
        <v>91</v>
      </c>
      <c r="D34" s="46">
        <v>3782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3782</v>
      </c>
      <c r="O34" s="47">
        <f t="shared" si="1"/>
        <v>1.3638658492607285</v>
      </c>
      <c r="P34" s="9"/>
    </row>
    <row r="35" spans="1:16" ht="15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764937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764937</v>
      </c>
      <c r="O35" s="47">
        <f t="shared" si="1"/>
        <v>275.85178507032094</v>
      </c>
      <c r="P35" s="9"/>
    </row>
    <row r="36" spans="1:16" ht="15">
      <c r="A36" s="12"/>
      <c r="B36" s="25">
        <v>343.4</v>
      </c>
      <c r="C36" s="20" t="s">
        <v>45</v>
      </c>
      <c r="D36" s="46">
        <v>256928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256928</v>
      </c>
      <c r="O36" s="47">
        <f t="shared" si="1"/>
        <v>92.65344392354851</v>
      </c>
      <c r="P36" s="9"/>
    </row>
    <row r="37" spans="1:16" ht="15">
      <c r="A37" s="12"/>
      <c r="B37" s="25">
        <v>343.9</v>
      </c>
      <c r="C37" s="20" t="s">
        <v>46</v>
      </c>
      <c r="D37" s="46">
        <v>0</v>
      </c>
      <c r="E37" s="46">
        <v>49647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49647</v>
      </c>
      <c r="O37" s="47">
        <f t="shared" si="1"/>
        <v>17.903714388748647</v>
      </c>
      <c r="P37" s="9"/>
    </row>
    <row r="38" spans="1:16" ht="15">
      <c r="A38" s="12"/>
      <c r="B38" s="25">
        <v>346.4</v>
      </c>
      <c r="C38" s="20" t="s">
        <v>93</v>
      </c>
      <c r="D38" s="46">
        <v>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</v>
      </c>
      <c r="O38" s="47">
        <f t="shared" si="1"/>
        <v>0.005409304002884962</v>
      </c>
      <c r="P38" s="9"/>
    </row>
    <row r="39" spans="1:16" ht="15.75">
      <c r="A39" s="29" t="s">
        <v>40</v>
      </c>
      <c r="B39" s="30"/>
      <c r="C39" s="31"/>
      <c r="D39" s="32">
        <f aca="true" t="shared" si="8" ref="D39:M39">SUM(D40:D42)</f>
        <v>10145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10145</v>
      </c>
      <c r="O39" s="45">
        <f t="shared" si="1"/>
        <v>3.658492607284529</v>
      </c>
      <c r="P39" s="10"/>
    </row>
    <row r="40" spans="1:16" ht="15">
      <c r="A40" s="13"/>
      <c r="B40" s="39">
        <v>351.9</v>
      </c>
      <c r="C40" s="21" t="s">
        <v>94</v>
      </c>
      <c r="D40" s="46">
        <v>7868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7868</v>
      </c>
      <c r="O40" s="47">
        <f t="shared" si="1"/>
        <v>2.837360259646592</v>
      </c>
      <c r="P40" s="9"/>
    </row>
    <row r="41" spans="1:16" ht="15">
      <c r="A41" s="13"/>
      <c r="B41" s="39">
        <v>354</v>
      </c>
      <c r="C41" s="21" t="s">
        <v>50</v>
      </c>
      <c r="D41" s="46">
        <v>2227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2227</v>
      </c>
      <c r="O41" s="47">
        <f t="shared" si="1"/>
        <v>0.8031013342949874</v>
      </c>
      <c r="P41" s="9"/>
    </row>
    <row r="42" spans="1:16" ht="15">
      <c r="A42" s="13"/>
      <c r="B42" s="39">
        <v>359</v>
      </c>
      <c r="C42" s="21" t="s">
        <v>114</v>
      </c>
      <c r="D42" s="46">
        <v>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50</v>
      </c>
      <c r="O42" s="47">
        <f t="shared" si="1"/>
        <v>0.018031013342949875</v>
      </c>
      <c r="P42" s="9"/>
    </row>
    <row r="43" spans="1:16" ht="15.75">
      <c r="A43" s="29" t="s">
        <v>3</v>
      </c>
      <c r="B43" s="30"/>
      <c r="C43" s="31"/>
      <c r="D43" s="32">
        <f aca="true" t="shared" si="9" ref="D43:M43">SUM(D44:D49)</f>
        <v>279835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93260</v>
      </c>
      <c r="L43" s="32">
        <f t="shared" si="9"/>
        <v>0</v>
      </c>
      <c r="M43" s="32">
        <f t="shared" si="9"/>
        <v>0</v>
      </c>
      <c r="N43" s="32">
        <f t="shared" si="5"/>
        <v>373095</v>
      </c>
      <c r="O43" s="45">
        <f t="shared" si="1"/>
        <v>134.54561846375768</v>
      </c>
      <c r="P43" s="10"/>
    </row>
    <row r="44" spans="1:16" ht="15">
      <c r="A44" s="12"/>
      <c r="B44" s="25">
        <v>361.1</v>
      </c>
      <c r="C44" s="20" t="s">
        <v>53</v>
      </c>
      <c r="D44" s="46">
        <v>24070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24070</v>
      </c>
      <c r="O44" s="47">
        <f t="shared" si="1"/>
        <v>8.680129823296069</v>
      </c>
      <c r="P44" s="9"/>
    </row>
    <row r="45" spans="1:16" ht="15">
      <c r="A45" s="12"/>
      <c r="B45" s="25">
        <v>361.3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70505</v>
      </c>
      <c r="L45" s="46">
        <v>0</v>
      </c>
      <c r="M45" s="46">
        <v>0</v>
      </c>
      <c r="N45" s="46">
        <f t="shared" si="5"/>
        <v>70505</v>
      </c>
      <c r="O45" s="47">
        <f t="shared" si="1"/>
        <v>25.425531914893618</v>
      </c>
      <c r="P45" s="9"/>
    </row>
    <row r="46" spans="1:16" ht="15">
      <c r="A46" s="12"/>
      <c r="B46" s="25">
        <v>362</v>
      </c>
      <c r="C46" s="20" t="s">
        <v>55</v>
      </c>
      <c r="D46" s="46">
        <v>27051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27051</v>
      </c>
      <c r="O46" s="47">
        <f t="shared" si="1"/>
        <v>9.755138838802742</v>
      </c>
      <c r="P46" s="9"/>
    </row>
    <row r="47" spans="1:16" ht="15">
      <c r="A47" s="12"/>
      <c r="B47" s="25">
        <v>366</v>
      </c>
      <c r="C47" s="20" t="s">
        <v>57</v>
      </c>
      <c r="D47" s="46">
        <v>57718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57718</v>
      </c>
      <c r="O47" s="47">
        <f t="shared" si="1"/>
        <v>20.814280562567617</v>
      </c>
      <c r="P47" s="9"/>
    </row>
    <row r="48" spans="1:16" ht="15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22755</v>
      </c>
      <c r="L48" s="46">
        <v>0</v>
      </c>
      <c r="M48" s="46">
        <v>0</v>
      </c>
      <c r="N48" s="46">
        <f t="shared" si="5"/>
        <v>22755</v>
      </c>
      <c r="O48" s="47">
        <f t="shared" si="1"/>
        <v>8.205914172376488</v>
      </c>
      <c r="P48" s="9"/>
    </row>
    <row r="49" spans="1:16" ht="15.75" thickBot="1">
      <c r="A49" s="12"/>
      <c r="B49" s="25">
        <v>369.9</v>
      </c>
      <c r="C49" s="20" t="s">
        <v>59</v>
      </c>
      <c r="D49" s="46">
        <v>170996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170996</v>
      </c>
      <c r="O49" s="47">
        <f t="shared" si="1"/>
        <v>61.66462315182113</v>
      </c>
      <c r="P49" s="9"/>
    </row>
    <row r="50" spans="1:119" ht="16.5" thickBot="1">
      <c r="A50" s="14" t="s">
        <v>48</v>
      </c>
      <c r="B50" s="23"/>
      <c r="C50" s="22"/>
      <c r="D50" s="15">
        <f>SUM(D5,D14,D25,D33,D39,D43)</f>
        <v>2878826</v>
      </c>
      <c r="E50" s="15">
        <f aca="true" t="shared" si="10" ref="E50:M50">SUM(E5,E14,E25,E33,E39,E43)</f>
        <v>52287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15">
        <f t="shared" si="10"/>
        <v>772937</v>
      </c>
      <c r="J50" s="15">
        <f t="shared" si="10"/>
        <v>0</v>
      </c>
      <c r="K50" s="15">
        <f t="shared" si="10"/>
        <v>93260</v>
      </c>
      <c r="L50" s="15">
        <f t="shared" si="10"/>
        <v>0</v>
      </c>
      <c r="M50" s="15">
        <f t="shared" si="10"/>
        <v>0</v>
      </c>
      <c r="N50" s="15">
        <f t="shared" si="5"/>
        <v>3797310</v>
      </c>
      <c r="O50" s="38">
        <f t="shared" si="1"/>
        <v>1369.3869455463398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127</v>
      </c>
      <c r="M52" s="48"/>
      <c r="N52" s="48"/>
      <c r="O52" s="43">
        <v>2773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1020573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28125</v>
      </c>
      <c r="L5" s="27">
        <f t="shared" si="0"/>
        <v>0</v>
      </c>
      <c r="M5" s="27">
        <f t="shared" si="0"/>
        <v>0</v>
      </c>
      <c r="N5" s="28">
        <f>SUM(D5:M5)</f>
        <v>1048698</v>
      </c>
      <c r="O5" s="33">
        <f aca="true" t="shared" si="1" ref="O5:O36">(N5/O$58)</f>
        <v>381.0675872093023</v>
      </c>
      <c r="P5" s="6"/>
    </row>
    <row r="6" spans="1:16" ht="15">
      <c r="A6" s="12"/>
      <c r="B6" s="25">
        <v>311</v>
      </c>
      <c r="C6" s="20" t="s">
        <v>2</v>
      </c>
      <c r="D6" s="46">
        <v>647311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647311</v>
      </c>
      <c r="O6" s="47">
        <f t="shared" si="1"/>
        <v>235.21475290697674</v>
      </c>
      <c r="P6" s="9"/>
    </row>
    <row r="7" spans="1:16" ht="15">
      <c r="A7" s="12"/>
      <c r="B7" s="25">
        <v>312.41</v>
      </c>
      <c r="C7" s="20" t="s">
        <v>11</v>
      </c>
      <c r="D7" s="46">
        <v>38245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38245</v>
      </c>
      <c r="O7" s="47">
        <f t="shared" si="1"/>
        <v>13.897165697674419</v>
      </c>
      <c r="P7" s="9"/>
    </row>
    <row r="8" spans="1:16" ht="15">
      <c r="A8" s="12"/>
      <c r="B8" s="25">
        <v>312.42</v>
      </c>
      <c r="C8" s="20" t="s">
        <v>10</v>
      </c>
      <c r="D8" s="46">
        <v>28309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28309</v>
      </c>
      <c r="O8" s="47">
        <f t="shared" si="1"/>
        <v>10.28670058139535</v>
      </c>
      <c r="P8" s="9"/>
    </row>
    <row r="9" spans="1:16" ht="15">
      <c r="A9" s="12"/>
      <c r="B9" s="25">
        <v>312.52</v>
      </c>
      <c r="C9" s="20" t="s">
        <v>84</v>
      </c>
      <c r="D9" s="46">
        <v>28125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28125</v>
      </c>
      <c r="L9" s="46">
        <v>0</v>
      </c>
      <c r="M9" s="46">
        <v>0</v>
      </c>
      <c r="N9" s="46">
        <f>SUM(D9:M9)</f>
        <v>56250</v>
      </c>
      <c r="O9" s="47">
        <f t="shared" si="1"/>
        <v>20.43968023255814</v>
      </c>
      <c r="P9" s="9"/>
    </row>
    <row r="10" spans="1:16" ht="15">
      <c r="A10" s="12"/>
      <c r="B10" s="25">
        <v>314.1</v>
      </c>
      <c r="C10" s="20" t="s">
        <v>12</v>
      </c>
      <c r="D10" s="46">
        <v>191524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191524</v>
      </c>
      <c r="O10" s="47">
        <f t="shared" si="1"/>
        <v>69.59447674418605</v>
      </c>
      <c r="P10" s="9"/>
    </row>
    <row r="11" spans="1:16" ht="15">
      <c r="A11" s="12"/>
      <c r="B11" s="25">
        <v>314.8</v>
      </c>
      <c r="C11" s="20" t="s">
        <v>15</v>
      </c>
      <c r="D11" s="46">
        <v>8572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8572</v>
      </c>
      <c r="O11" s="47">
        <f t="shared" si="1"/>
        <v>3.114825581395349</v>
      </c>
      <c r="P11" s="9"/>
    </row>
    <row r="12" spans="1:16" ht="15">
      <c r="A12" s="12"/>
      <c r="B12" s="25">
        <v>315</v>
      </c>
      <c r="C12" s="20" t="s">
        <v>85</v>
      </c>
      <c r="D12" s="46">
        <v>74457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74457</v>
      </c>
      <c r="O12" s="47">
        <f t="shared" si="1"/>
        <v>27.05559593023256</v>
      </c>
      <c r="P12" s="9"/>
    </row>
    <row r="13" spans="1:16" ht="15">
      <c r="A13" s="12"/>
      <c r="B13" s="25">
        <v>316</v>
      </c>
      <c r="C13" s="20" t="s">
        <v>86</v>
      </c>
      <c r="D13" s="46">
        <v>4030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4030</v>
      </c>
      <c r="O13" s="47">
        <f t="shared" si="1"/>
        <v>1.464389534883721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689994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10650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700644</v>
      </c>
      <c r="O14" s="45">
        <f t="shared" si="1"/>
        <v>254.59447674418604</v>
      </c>
      <c r="P14" s="10"/>
    </row>
    <row r="15" spans="1:16" ht="15">
      <c r="A15" s="12"/>
      <c r="B15" s="25">
        <v>322</v>
      </c>
      <c r="C15" s="20" t="s">
        <v>0</v>
      </c>
      <c r="D15" s="46">
        <v>66709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66709</v>
      </c>
      <c r="O15" s="47">
        <f t="shared" si="1"/>
        <v>24.24018895348837</v>
      </c>
      <c r="P15" s="9"/>
    </row>
    <row r="16" spans="1:16" ht="15">
      <c r="A16" s="12"/>
      <c r="B16" s="25">
        <v>323.1</v>
      </c>
      <c r="C16" s="20" t="s">
        <v>19</v>
      </c>
      <c r="D16" s="46">
        <v>150110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150110</v>
      </c>
      <c r="O16" s="47">
        <f t="shared" si="1"/>
        <v>54.54578488372093</v>
      </c>
      <c r="P16" s="9"/>
    </row>
    <row r="17" spans="1:16" ht="15">
      <c r="A17" s="12"/>
      <c r="B17" s="25">
        <v>323.7</v>
      </c>
      <c r="C17" s="20" t="s">
        <v>20</v>
      </c>
      <c r="D17" s="46">
        <v>29926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29926</v>
      </c>
      <c r="O17" s="47">
        <f t="shared" si="1"/>
        <v>10.874273255813954</v>
      </c>
      <c r="P17" s="9"/>
    </row>
    <row r="18" spans="1:16" ht="15">
      <c r="A18" s="12"/>
      <c r="B18" s="25">
        <v>324.11</v>
      </c>
      <c r="C18" s="20" t="s">
        <v>21</v>
      </c>
      <c r="D18" s="46">
        <v>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2200</v>
      </c>
      <c r="O18" s="47">
        <f t="shared" si="1"/>
        <v>0.7994186046511628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10650</v>
      </c>
      <c r="O19" s="47">
        <f t="shared" si="1"/>
        <v>3.8699127906976742</v>
      </c>
      <c r="P19" s="9"/>
    </row>
    <row r="20" spans="1:16" ht="15">
      <c r="A20" s="12"/>
      <c r="B20" s="25">
        <v>324.31</v>
      </c>
      <c r="C20" s="20" t="s">
        <v>23</v>
      </c>
      <c r="D20" s="46">
        <v>6050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6050</v>
      </c>
      <c r="O20" s="47">
        <f t="shared" si="1"/>
        <v>2.198401162790698</v>
      </c>
      <c r="P20" s="9"/>
    </row>
    <row r="21" spans="1:16" ht="15">
      <c r="A21" s="12"/>
      <c r="B21" s="25">
        <v>324.61</v>
      </c>
      <c r="C21" s="20" t="s">
        <v>24</v>
      </c>
      <c r="D21" s="46">
        <v>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</v>
      </c>
      <c r="O21" s="47">
        <f t="shared" si="1"/>
        <v>0.7267441860465116</v>
      </c>
      <c r="P21" s="9"/>
    </row>
    <row r="22" spans="1:16" ht="15">
      <c r="A22" s="12"/>
      <c r="B22" s="25">
        <v>324.71</v>
      </c>
      <c r="C22" s="20" t="s">
        <v>25</v>
      </c>
      <c r="D22" s="46">
        <v>4200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4200</v>
      </c>
      <c r="O22" s="47">
        <f t="shared" si="1"/>
        <v>1.5261627906976745</v>
      </c>
      <c r="P22" s="9"/>
    </row>
    <row r="23" spans="1:16" ht="15">
      <c r="A23" s="12"/>
      <c r="B23" s="25">
        <v>325.2</v>
      </c>
      <c r="C23" s="20" t="s">
        <v>122</v>
      </c>
      <c r="D23" s="46">
        <v>328756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328756</v>
      </c>
      <c r="O23" s="47">
        <f t="shared" si="1"/>
        <v>119.46075581395348</v>
      </c>
      <c r="P23" s="9"/>
    </row>
    <row r="24" spans="1:16" ht="15">
      <c r="A24" s="12"/>
      <c r="B24" s="25">
        <v>329</v>
      </c>
      <c r="C24" s="20" t="s">
        <v>26</v>
      </c>
      <c r="D24" s="46">
        <v>100043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4">SUM(D24:M24)</f>
        <v>100043</v>
      </c>
      <c r="O24" s="47">
        <f t="shared" si="1"/>
        <v>36.35283430232558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SUM(D26:D33)</f>
        <v>367710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367710</v>
      </c>
      <c r="O25" s="45">
        <f t="shared" si="1"/>
        <v>133.6155523255814</v>
      </c>
      <c r="P25" s="10"/>
    </row>
    <row r="26" spans="1:16" ht="15">
      <c r="A26" s="12"/>
      <c r="B26" s="25">
        <v>331.5</v>
      </c>
      <c r="C26" s="20" t="s">
        <v>112</v>
      </c>
      <c r="D26" s="46">
        <v>91942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91942</v>
      </c>
      <c r="O26" s="47">
        <f t="shared" si="1"/>
        <v>33.409156976744185</v>
      </c>
      <c r="P26" s="9"/>
    </row>
    <row r="27" spans="1:16" ht="15">
      <c r="A27" s="12"/>
      <c r="B27" s="25">
        <v>334.2</v>
      </c>
      <c r="C27" s="20" t="s">
        <v>113</v>
      </c>
      <c r="D27" s="46">
        <v>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1000</v>
      </c>
      <c r="O27" s="47">
        <f t="shared" si="1"/>
        <v>0.3633720930232558</v>
      </c>
      <c r="P27" s="9"/>
    </row>
    <row r="28" spans="1:16" ht="15">
      <c r="A28" s="12"/>
      <c r="B28" s="25">
        <v>335.12</v>
      </c>
      <c r="C28" s="20" t="s">
        <v>87</v>
      </c>
      <c r="D28" s="46">
        <v>108986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108986</v>
      </c>
      <c r="O28" s="47">
        <f t="shared" si="1"/>
        <v>39.602470930232556</v>
      </c>
      <c r="P28" s="9"/>
    </row>
    <row r="29" spans="1:16" ht="15">
      <c r="A29" s="12"/>
      <c r="B29" s="25">
        <v>335.14</v>
      </c>
      <c r="C29" s="20" t="s">
        <v>88</v>
      </c>
      <c r="D29" s="46">
        <v>6349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6349</v>
      </c>
      <c r="O29" s="47">
        <f t="shared" si="1"/>
        <v>2.307049418604651</v>
      </c>
      <c r="P29" s="9"/>
    </row>
    <row r="30" spans="1:16" ht="15">
      <c r="A30" s="12"/>
      <c r="B30" s="25">
        <v>335.15</v>
      </c>
      <c r="C30" s="20" t="s">
        <v>89</v>
      </c>
      <c r="D30" s="46">
        <v>979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979</v>
      </c>
      <c r="O30" s="47">
        <f t="shared" si="1"/>
        <v>0.35574127906976744</v>
      </c>
      <c r="P30" s="9"/>
    </row>
    <row r="31" spans="1:16" ht="15">
      <c r="A31" s="12"/>
      <c r="B31" s="25">
        <v>335.18</v>
      </c>
      <c r="C31" s="20" t="s">
        <v>90</v>
      </c>
      <c r="D31" s="46">
        <v>155092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155092</v>
      </c>
      <c r="O31" s="47">
        <f t="shared" si="1"/>
        <v>56.35610465116279</v>
      </c>
      <c r="P31" s="9"/>
    </row>
    <row r="32" spans="1:16" ht="15">
      <c r="A32" s="12"/>
      <c r="B32" s="25">
        <v>335.49</v>
      </c>
      <c r="C32" s="20" t="s">
        <v>33</v>
      </c>
      <c r="D32" s="46">
        <v>851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851</v>
      </c>
      <c r="O32" s="47">
        <f t="shared" si="1"/>
        <v>0.3092296511627907</v>
      </c>
      <c r="P32" s="9"/>
    </row>
    <row r="33" spans="1:16" ht="15">
      <c r="A33" s="12"/>
      <c r="B33" s="25">
        <v>338</v>
      </c>
      <c r="C33" s="20" t="s">
        <v>80</v>
      </c>
      <c r="D33" s="46">
        <v>2511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2511</v>
      </c>
      <c r="O33" s="47">
        <f t="shared" si="1"/>
        <v>0.9124273255813954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SUM(D35:D43)</f>
        <v>259125</v>
      </c>
      <c r="E34" s="32">
        <f t="shared" si="7"/>
        <v>47470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744140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1050735</v>
      </c>
      <c r="O34" s="45">
        <f t="shared" si="1"/>
        <v>381.8077761627907</v>
      </c>
      <c r="P34" s="10"/>
    </row>
    <row r="35" spans="1:16" ht="15">
      <c r="A35" s="12"/>
      <c r="B35" s="25">
        <v>341.9</v>
      </c>
      <c r="C35" s="20" t="s">
        <v>91</v>
      </c>
      <c r="D35" s="46">
        <v>1103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1103</v>
      </c>
      <c r="O35" s="47">
        <f t="shared" si="1"/>
        <v>0.4007994186046512</v>
      </c>
      <c r="P35" s="9"/>
    </row>
    <row r="36" spans="1:16" ht="15">
      <c r="A36" s="12"/>
      <c r="B36" s="25">
        <v>342.1</v>
      </c>
      <c r="C36" s="20" t="s">
        <v>92</v>
      </c>
      <c r="D36" s="46">
        <v>292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292</v>
      </c>
      <c r="O36" s="47">
        <f t="shared" si="1"/>
        <v>0.10610465116279069</v>
      </c>
      <c r="P36" s="9"/>
    </row>
    <row r="37" spans="1:16" ht="15">
      <c r="A37" s="12"/>
      <c r="B37" s="25">
        <v>342.9</v>
      </c>
      <c r="C37" s="20" t="s">
        <v>43</v>
      </c>
      <c r="D37" s="46">
        <v>1590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1590</v>
      </c>
      <c r="O37" s="47">
        <f aca="true" t="shared" si="9" ref="O37:O56">(N37/O$58)</f>
        <v>0.5777616279069767</v>
      </c>
      <c r="P37" s="9"/>
    </row>
    <row r="38" spans="1:16" ht="15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744140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744140</v>
      </c>
      <c r="O38" s="47">
        <f t="shared" si="9"/>
        <v>270.39970930232556</v>
      </c>
      <c r="P38" s="9"/>
    </row>
    <row r="39" spans="1:16" ht="15">
      <c r="A39" s="12"/>
      <c r="B39" s="25">
        <v>343.4</v>
      </c>
      <c r="C39" s="20" t="s">
        <v>45</v>
      </c>
      <c r="D39" s="46">
        <v>255321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255321</v>
      </c>
      <c r="O39" s="47">
        <f t="shared" si="9"/>
        <v>92.7765261627907</v>
      </c>
      <c r="P39" s="9"/>
    </row>
    <row r="40" spans="1:16" ht="15">
      <c r="A40" s="12"/>
      <c r="B40" s="25">
        <v>343.9</v>
      </c>
      <c r="C40" s="20" t="s">
        <v>46</v>
      </c>
      <c r="D40" s="46">
        <v>0</v>
      </c>
      <c r="E40" s="46">
        <v>47470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47470</v>
      </c>
      <c r="O40" s="47">
        <f t="shared" si="9"/>
        <v>17.249273255813954</v>
      </c>
      <c r="P40" s="9"/>
    </row>
    <row r="41" spans="1:16" ht="15">
      <c r="A41" s="12"/>
      <c r="B41" s="25">
        <v>346.4</v>
      </c>
      <c r="C41" s="20" t="s">
        <v>93</v>
      </c>
      <c r="D41" s="46">
        <v>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</v>
      </c>
      <c r="O41" s="47">
        <f t="shared" si="9"/>
        <v>0.005450581395348837</v>
      </c>
      <c r="P41" s="9"/>
    </row>
    <row r="42" spans="1:16" ht="15">
      <c r="A42" s="12"/>
      <c r="B42" s="25">
        <v>347.2</v>
      </c>
      <c r="C42" s="20" t="s">
        <v>81</v>
      </c>
      <c r="D42" s="46">
        <v>575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575</v>
      </c>
      <c r="O42" s="47">
        <f t="shared" si="9"/>
        <v>0.2089389534883721</v>
      </c>
      <c r="P42" s="9"/>
    </row>
    <row r="43" spans="1:16" ht="15">
      <c r="A43" s="12"/>
      <c r="B43" s="25">
        <v>347.9</v>
      </c>
      <c r="C43" s="20" t="s">
        <v>47</v>
      </c>
      <c r="D43" s="46">
        <v>229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229</v>
      </c>
      <c r="O43" s="47">
        <f t="shared" si="9"/>
        <v>0.08321220930232558</v>
      </c>
      <c r="P43" s="9"/>
    </row>
    <row r="44" spans="1:16" ht="15.75">
      <c r="A44" s="29" t="s">
        <v>40</v>
      </c>
      <c r="B44" s="30"/>
      <c r="C44" s="31"/>
      <c r="D44" s="32">
        <f aca="true" t="shared" si="10" ref="D44:M44">SUM(D45:D47)</f>
        <v>21207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49">SUM(D44:M44)</f>
        <v>21207</v>
      </c>
      <c r="O44" s="45">
        <f t="shared" si="9"/>
        <v>7.706031976744186</v>
      </c>
      <c r="P44" s="10"/>
    </row>
    <row r="45" spans="1:16" ht="15">
      <c r="A45" s="13"/>
      <c r="B45" s="39">
        <v>351.9</v>
      </c>
      <c r="C45" s="21" t="s">
        <v>94</v>
      </c>
      <c r="D45" s="46">
        <v>19606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19606</v>
      </c>
      <c r="O45" s="47">
        <f t="shared" si="9"/>
        <v>7.124273255813954</v>
      </c>
      <c r="P45" s="9"/>
    </row>
    <row r="46" spans="1:16" ht="15">
      <c r="A46" s="13"/>
      <c r="B46" s="39">
        <v>354</v>
      </c>
      <c r="C46" s="21" t="s">
        <v>50</v>
      </c>
      <c r="D46" s="46">
        <v>163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163</v>
      </c>
      <c r="O46" s="47">
        <f t="shared" si="9"/>
        <v>0.0592296511627907</v>
      </c>
      <c r="P46" s="9"/>
    </row>
    <row r="47" spans="1:16" ht="15">
      <c r="A47" s="13"/>
      <c r="B47" s="39">
        <v>359</v>
      </c>
      <c r="C47" s="21" t="s">
        <v>114</v>
      </c>
      <c r="D47" s="46">
        <v>1438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1438</v>
      </c>
      <c r="O47" s="47">
        <f t="shared" si="9"/>
        <v>0.5225290697674418</v>
      </c>
      <c r="P47" s="9"/>
    </row>
    <row r="48" spans="1:16" ht="15.75">
      <c r="A48" s="29" t="s">
        <v>3</v>
      </c>
      <c r="B48" s="30"/>
      <c r="C48" s="31"/>
      <c r="D48" s="32">
        <f aca="true" t="shared" si="12" ref="D48:M48">SUM(D49:D55)</f>
        <v>210846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97878</v>
      </c>
      <c r="L48" s="32">
        <f t="shared" si="12"/>
        <v>0</v>
      </c>
      <c r="M48" s="32">
        <f t="shared" si="12"/>
        <v>0</v>
      </c>
      <c r="N48" s="32">
        <f t="shared" si="11"/>
        <v>308724</v>
      </c>
      <c r="O48" s="45">
        <f t="shared" si="9"/>
        <v>112.18168604651163</v>
      </c>
      <c r="P48" s="10"/>
    </row>
    <row r="49" spans="1:16" ht="15">
      <c r="A49" s="12"/>
      <c r="B49" s="25">
        <v>361.1</v>
      </c>
      <c r="C49" s="20" t="s">
        <v>53</v>
      </c>
      <c r="D49" s="46">
        <v>14788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14788</v>
      </c>
      <c r="O49" s="47">
        <f t="shared" si="9"/>
        <v>5.373546511627907</v>
      </c>
      <c r="P49" s="9"/>
    </row>
    <row r="50" spans="1:16" ht="15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96698</v>
      </c>
      <c r="L50" s="46">
        <v>0</v>
      </c>
      <c r="M50" s="46">
        <v>0</v>
      </c>
      <c r="N50" s="46">
        <f aca="true" t="shared" si="13" ref="N50:N55">SUM(D50:M50)</f>
        <v>96698</v>
      </c>
      <c r="O50" s="47">
        <f t="shared" si="9"/>
        <v>35.13735465116279</v>
      </c>
      <c r="P50" s="9"/>
    </row>
    <row r="51" spans="1:16" ht="15">
      <c r="A51" s="12"/>
      <c r="B51" s="25">
        <v>362</v>
      </c>
      <c r="C51" s="20" t="s">
        <v>55</v>
      </c>
      <c r="D51" s="46">
        <v>22290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22290</v>
      </c>
      <c r="O51" s="47">
        <f t="shared" si="9"/>
        <v>8.099563953488373</v>
      </c>
      <c r="P51" s="9"/>
    </row>
    <row r="52" spans="1:16" ht="15">
      <c r="A52" s="12"/>
      <c r="B52" s="25">
        <v>364</v>
      </c>
      <c r="C52" s="20" t="s">
        <v>115</v>
      </c>
      <c r="D52" s="46">
        <v>109834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109834</v>
      </c>
      <c r="O52" s="47">
        <f t="shared" si="9"/>
        <v>39.91061046511628</v>
      </c>
      <c r="P52" s="9"/>
    </row>
    <row r="53" spans="1:16" ht="15">
      <c r="A53" s="12"/>
      <c r="B53" s="25">
        <v>366</v>
      </c>
      <c r="C53" s="20" t="s">
        <v>57</v>
      </c>
      <c r="D53" s="46">
        <v>1808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1808</v>
      </c>
      <c r="O53" s="47">
        <f t="shared" si="9"/>
        <v>0.6569767441860465</v>
      </c>
      <c r="P53" s="9"/>
    </row>
    <row r="54" spans="1:16" ht="15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1180</v>
      </c>
      <c r="L54" s="46">
        <v>0</v>
      </c>
      <c r="M54" s="46">
        <v>0</v>
      </c>
      <c r="N54" s="46">
        <f t="shared" si="13"/>
        <v>1180</v>
      </c>
      <c r="O54" s="47">
        <f t="shared" si="9"/>
        <v>0.42877906976744184</v>
      </c>
      <c r="P54" s="9"/>
    </row>
    <row r="55" spans="1:16" ht="15.75" thickBot="1">
      <c r="A55" s="12"/>
      <c r="B55" s="25">
        <v>369.9</v>
      </c>
      <c r="C55" s="20" t="s">
        <v>59</v>
      </c>
      <c r="D55" s="46">
        <v>62126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62126</v>
      </c>
      <c r="O55" s="47">
        <f t="shared" si="9"/>
        <v>22.57485465116279</v>
      </c>
      <c r="P55" s="9"/>
    </row>
    <row r="56" spans="1:119" ht="16.5" thickBot="1">
      <c r="A56" s="14" t="s">
        <v>48</v>
      </c>
      <c r="B56" s="23"/>
      <c r="C56" s="22"/>
      <c r="D56" s="15">
        <f>SUM(D5,D14,D25,D34,D44,D48)</f>
        <v>2569455</v>
      </c>
      <c r="E56" s="15">
        <f aca="true" t="shared" si="14" ref="E56:M56">SUM(E5,E14,E25,E34,E44,E48)</f>
        <v>47470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754790</v>
      </c>
      <c r="J56" s="15">
        <f t="shared" si="14"/>
        <v>0</v>
      </c>
      <c r="K56" s="15">
        <f t="shared" si="14"/>
        <v>126003</v>
      </c>
      <c r="L56" s="15">
        <f t="shared" si="14"/>
        <v>0</v>
      </c>
      <c r="M56" s="15">
        <f t="shared" si="14"/>
        <v>0</v>
      </c>
      <c r="N56" s="15">
        <f>SUM(D56:M56)</f>
        <v>3497718</v>
      </c>
      <c r="O56" s="38">
        <f t="shared" si="9"/>
        <v>1270.9731104651162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125</v>
      </c>
      <c r="M58" s="48"/>
      <c r="N58" s="48"/>
      <c r="O58" s="43">
        <v>2752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949175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21127</v>
      </c>
      <c r="L5" s="27">
        <f t="shared" si="0"/>
        <v>0</v>
      </c>
      <c r="M5" s="27">
        <f t="shared" si="0"/>
        <v>0</v>
      </c>
      <c r="N5" s="28">
        <f>SUM(D5:M5)</f>
        <v>970302</v>
      </c>
      <c r="O5" s="33">
        <f aca="true" t="shared" si="1" ref="O5:O36">(N5/O$56)</f>
        <v>360.57302118171685</v>
      </c>
      <c r="P5" s="6"/>
    </row>
    <row r="6" spans="1:16" ht="15">
      <c r="A6" s="12"/>
      <c r="B6" s="25">
        <v>311</v>
      </c>
      <c r="C6" s="20" t="s">
        <v>2</v>
      </c>
      <c r="D6" s="46">
        <v>600484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600484</v>
      </c>
      <c r="O6" s="47">
        <f t="shared" si="1"/>
        <v>223.14529914529913</v>
      </c>
      <c r="P6" s="9"/>
    </row>
    <row r="7" spans="1:16" ht="15">
      <c r="A7" s="12"/>
      <c r="B7" s="25">
        <v>312.41</v>
      </c>
      <c r="C7" s="20" t="s">
        <v>11</v>
      </c>
      <c r="D7" s="46">
        <v>37427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37427</v>
      </c>
      <c r="O7" s="47">
        <f t="shared" si="1"/>
        <v>13.908212560386474</v>
      </c>
      <c r="P7" s="9"/>
    </row>
    <row r="8" spans="1:16" ht="15">
      <c r="A8" s="12"/>
      <c r="B8" s="25">
        <v>312.42</v>
      </c>
      <c r="C8" s="20" t="s">
        <v>10</v>
      </c>
      <c r="D8" s="46">
        <v>27973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27973</v>
      </c>
      <c r="O8" s="47">
        <f t="shared" si="1"/>
        <v>10.3950204384987</v>
      </c>
      <c r="P8" s="9"/>
    </row>
    <row r="9" spans="1:16" ht="15">
      <c r="A9" s="12"/>
      <c r="B9" s="25">
        <v>312.52</v>
      </c>
      <c r="C9" s="20" t="s">
        <v>84</v>
      </c>
      <c r="D9" s="46">
        <v>21126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21127</v>
      </c>
      <c r="L9" s="46">
        <v>0</v>
      </c>
      <c r="M9" s="46">
        <v>0</v>
      </c>
      <c r="N9" s="46">
        <f>SUM(D9:M9)</f>
        <v>42253</v>
      </c>
      <c r="O9" s="47">
        <f t="shared" si="1"/>
        <v>15.701597918989224</v>
      </c>
      <c r="P9" s="9"/>
    </row>
    <row r="10" spans="1:16" ht="15">
      <c r="A10" s="12"/>
      <c r="B10" s="25">
        <v>314.1</v>
      </c>
      <c r="C10" s="20" t="s">
        <v>12</v>
      </c>
      <c r="D10" s="46">
        <v>181189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181189</v>
      </c>
      <c r="O10" s="47">
        <f t="shared" si="1"/>
        <v>67.33147528799702</v>
      </c>
      <c r="P10" s="9"/>
    </row>
    <row r="11" spans="1:16" ht="15">
      <c r="A11" s="12"/>
      <c r="B11" s="25">
        <v>314.8</v>
      </c>
      <c r="C11" s="20" t="s">
        <v>15</v>
      </c>
      <c r="D11" s="46">
        <v>6103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6103</v>
      </c>
      <c r="O11" s="47">
        <f t="shared" si="1"/>
        <v>2.267930137495355</v>
      </c>
      <c r="P11" s="9"/>
    </row>
    <row r="12" spans="1:16" ht="15">
      <c r="A12" s="12"/>
      <c r="B12" s="25">
        <v>315</v>
      </c>
      <c r="C12" s="20" t="s">
        <v>85</v>
      </c>
      <c r="D12" s="46">
        <v>72558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72558</v>
      </c>
      <c r="O12" s="47">
        <f t="shared" si="1"/>
        <v>26.963210702341136</v>
      </c>
      <c r="P12" s="9"/>
    </row>
    <row r="13" spans="1:16" ht="15">
      <c r="A13" s="12"/>
      <c r="B13" s="25">
        <v>316</v>
      </c>
      <c r="C13" s="20" t="s">
        <v>86</v>
      </c>
      <c r="D13" s="46">
        <v>2315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2315</v>
      </c>
      <c r="O13" s="47">
        <f t="shared" si="1"/>
        <v>0.8602749907097733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460703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461703</v>
      </c>
      <c r="O14" s="45">
        <f t="shared" si="1"/>
        <v>171.57302118171683</v>
      </c>
      <c r="P14" s="10"/>
    </row>
    <row r="15" spans="1:16" ht="15">
      <c r="A15" s="12"/>
      <c r="B15" s="25">
        <v>322</v>
      </c>
      <c r="C15" s="20" t="s">
        <v>0</v>
      </c>
      <c r="D15" s="46">
        <v>35571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35571</v>
      </c>
      <c r="O15" s="47">
        <f t="shared" si="1"/>
        <v>13.21850613154961</v>
      </c>
      <c r="P15" s="9"/>
    </row>
    <row r="16" spans="1:16" ht="15">
      <c r="A16" s="12"/>
      <c r="B16" s="25">
        <v>323.1</v>
      </c>
      <c r="C16" s="20" t="s">
        <v>19</v>
      </c>
      <c r="D16" s="46">
        <v>136809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136809</v>
      </c>
      <c r="O16" s="47">
        <f t="shared" si="1"/>
        <v>50.83946488294314</v>
      </c>
      <c r="P16" s="9"/>
    </row>
    <row r="17" spans="1:16" ht="15">
      <c r="A17" s="12"/>
      <c r="B17" s="25">
        <v>323.7</v>
      </c>
      <c r="C17" s="20" t="s">
        <v>20</v>
      </c>
      <c r="D17" s="46">
        <v>32996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32996</v>
      </c>
      <c r="O17" s="47">
        <f t="shared" si="1"/>
        <v>12.261612783351914</v>
      </c>
      <c r="P17" s="9"/>
    </row>
    <row r="18" spans="1:16" ht="15">
      <c r="A18" s="12"/>
      <c r="B18" s="25">
        <v>324.11</v>
      </c>
      <c r="C18" s="20" t="s">
        <v>21</v>
      </c>
      <c r="D18" s="46">
        <v>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</v>
      </c>
      <c r="O18" s="47">
        <f t="shared" si="1"/>
        <v>0.29728725380899296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0.37160906726124115</v>
      </c>
      <c r="P19" s="9"/>
    </row>
    <row r="20" spans="1:16" ht="15">
      <c r="A20" s="12"/>
      <c r="B20" s="25">
        <v>324.31</v>
      </c>
      <c r="C20" s="20" t="s">
        <v>23</v>
      </c>
      <c r="D20" s="46">
        <v>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2200</v>
      </c>
      <c r="O20" s="47">
        <f t="shared" si="1"/>
        <v>0.8175399479747306</v>
      </c>
      <c r="P20" s="9"/>
    </row>
    <row r="21" spans="1:16" ht="15">
      <c r="A21" s="12"/>
      <c r="B21" s="25">
        <v>324.61</v>
      </c>
      <c r="C21" s="20" t="s">
        <v>24</v>
      </c>
      <c r="D21" s="46">
        <v>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</v>
      </c>
      <c r="O21" s="47">
        <f t="shared" si="1"/>
        <v>0.29728725380899296</v>
      </c>
      <c r="P21" s="9"/>
    </row>
    <row r="22" spans="1:16" ht="15">
      <c r="A22" s="12"/>
      <c r="B22" s="25">
        <v>324.71</v>
      </c>
      <c r="C22" s="20" t="s">
        <v>25</v>
      </c>
      <c r="D22" s="46">
        <v>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800</v>
      </c>
      <c r="O22" s="47">
        <f t="shared" si="1"/>
        <v>0.29728725380899296</v>
      </c>
      <c r="P22" s="9"/>
    </row>
    <row r="23" spans="1:16" ht="15">
      <c r="A23" s="12"/>
      <c r="B23" s="25">
        <v>325.2</v>
      </c>
      <c r="C23" s="20" t="s">
        <v>122</v>
      </c>
      <c r="D23" s="46">
        <v>223053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223053</v>
      </c>
      <c r="O23" s="47">
        <f t="shared" si="1"/>
        <v>82.88851727982163</v>
      </c>
      <c r="P23" s="9"/>
    </row>
    <row r="24" spans="1:16" ht="15">
      <c r="A24" s="12"/>
      <c r="B24" s="25">
        <v>329</v>
      </c>
      <c r="C24" s="20" t="s">
        <v>26</v>
      </c>
      <c r="D24" s="46">
        <v>27674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3">SUM(D24:M24)</f>
        <v>27674</v>
      </c>
      <c r="O24" s="47">
        <f t="shared" si="1"/>
        <v>10.283909327387589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SUM(D26:D32)</f>
        <v>537206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537206</v>
      </c>
      <c r="O25" s="45">
        <f t="shared" si="1"/>
        <v>199.63062058714232</v>
      </c>
      <c r="P25" s="10"/>
    </row>
    <row r="26" spans="1:16" ht="15">
      <c r="A26" s="12"/>
      <c r="B26" s="25">
        <v>331.5</v>
      </c>
      <c r="C26" s="20" t="s">
        <v>112</v>
      </c>
      <c r="D26" s="46">
        <v>272577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272577</v>
      </c>
      <c r="O26" s="47">
        <f t="shared" si="1"/>
        <v>101.29208472686733</v>
      </c>
      <c r="P26" s="9"/>
    </row>
    <row r="27" spans="1:16" ht="15">
      <c r="A27" s="12"/>
      <c r="B27" s="25">
        <v>335.12</v>
      </c>
      <c r="C27" s="20" t="s">
        <v>87</v>
      </c>
      <c r="D27" s="46">
        <v>105413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105413</v>
      </c>
      <c r="O27" s="47">
        <f t="shared" si="1"/>
        <v>39.17242660720922</v>
      </c>
      <c r="P27" s="9"/>
    </row>
    <row r="28" spans="1:16" ht="15">
      <c r="A28" s="12"/>
      <c r="B28" s="25">
        <v>335.14</v>
      </c>
      <c r="C28" s="20" t="s">
        <v>88</v>
      </c>
      <c r="D28" s="46">
        <v>6820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6820</v>
      </c>
      <c r="O28" s="47">
        <f t="shared" si="1"/>
        <v>2.534373838721665</v>
      </c>
      <c r="P28" s="9"/>
    </row>
    <row r="29" spans="1:16" ht="15">
      <c r="A29" s="12"/>
      <c r="B29" s="25">
        <v>335.15</v>
      </c>
      <c r="C29" s="20" t="s">
        <v>89</v>
      </c>
      <c r="D29" s="46">
        <v>978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978</v>
      </c>
      <c r="O29" s="47">
        <f t="shared" si="1"/>
        <v>0.3634336677814939</v>
      </c>
      <c r="P29" s="9"/>
    </row>
    <row r="30" spans="1:16" ht="15">
      <c r="A30" s="12"/>
      <c r="B30" s="25">
        <v>335.18</v>
      </c>
      <c r="C30" s="20" t="s">
        <v>90</v>
      </c>
      <c r="D30" s="46">
        <v>147497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147497</v>
      </c>
      <c r="O30" s="47">
        <f t="shared" si="1"/>
        <v>54.81122259383129</v>
      </c>
      <c r="P30" s="9"/>
    </row>
    <row r="31" spans="1:16" ht="15">
      <c r="A31" s="12"/>
      <c r="B31" s="25">
        <v>335.49</v>
      </c>
      <c r="C31" s="20" t="s">
        <v>33</v>
      </c>
      <c r="D31" s="46">
        <v>1175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1175</v>
      </c>
      <c r="O31" s="47">
        <f t="shared" si="1"/>
        <v>0.4366406540319584</v>
      </c>
      <c r="P31" s="9"/>
    </row>
    <row r="32" spans="1:16" ht="15">
      <c r="A32" s="12"/>
      <c r="B32" s="25">
        <v>338</v>
      </c>
      <c r="C32" s="20" t="s">
        <v>80</v>
      </c>
      <c r="D32" s="46">
        <v>2746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2746</v>
      </c>
      <c r="O32" s="47">
        <f t="shared" si="1"/>
        <v>1.0204384986993682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SUM(D34:D42)</f>
        <v>258810</v>
      </c>
      <c r="E33" s="32">
        <f t="shared" si="7"/>
        <v>46534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655462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960806</v>
      </c>
      <c r="O33" s="45">
        <f t="shared" si="1"/>
        <v>357.0442214790041</v>
      </c>
      <c r="P33" s="10"/>
    </row>
    <row r="34" spans="1:16" ht="15">
      <c r="A34" s="12"/>
      <c r="B34" s="25">
        <v>341.9</v>
      </c>
      <c r="C34" s="20" t="s">
        <v>91</v>
      </c>
      <c r="D34" s="46">
        <v>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2">SUM(D34:M34)</f>
        <v>875</v>
      </c>
      <c r="O34" s="47">
        <f t="shared" si="1"/>
        <v>0.32515793385358605</v>
      </c>
      <c r="P34" s="9"/>
    </row>
    <row r="35" spans="1:16" ht="15">
      <c r="A35" s="12"/>
      <c r="B35" s="25">
        <v>342.1</v>
      </c>
      <c r="C35" s="20" t="s">
        <v>92</v>
      </c>
      <c r="D35" s="46">
        <v>204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204</v>
      </c>
      <c r="O35" s="47">
        <f t="shared" si="1"/>
        <v>0.0758082497212932</v>
      </c>
      <c r="P35" s="9"/>
    </row>
    <row r="36" spans="1:16" ht="15">
      <c r="A36" s="12"/>
      <c r="B36" s="25">
        <v>342.9</v>
      </c>
      <c r="C36" s="20" t="s">
        <v>43</v>
      </c>
      <c r="D36" s="46">
        <v>3333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3333</v>
      </c>
      <c r="O36" s="47">
        <f t="shared" si="1"/>
        <v>1.2385730211817167</v>
      </c>
      <c r="P36" s="9"/>
    </row>
    <row r="37" spans="1:16" ht="15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655462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655462</v>
      </c>
      <c r="O37" s="47">
        <f aca="true" t="shared" si="9" ref="O37:O54">(N37/O$56)</f>
        <v>243.57562244518766</v>
      </c>
      <c r="P37" s="9"/>
    </row>
    <row r="38" spans="1:16" ht="15">
      <c r="A38" s="12"/>
      <c r="B38" s="25">
        <v>343.4</v>
      </c>
      <c r="C38" s="20" t="s">
        <v>45</v>
      </c>
      <c r="D38" s="46">
        <v>253423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253423</v>
      </c>
      <c r="O38" s="47">
        <f t="shared" si="9"/>
        <v>94.17428465254552</v>
      </c>
      <c r="P38" s="9"/>
    </row>
    <row r="39" spans="1:16" ht="15">
      <c r="A39" s="12"/>
      <c r="B39" s="25">
        <v>343.9</v>
      </c>
      <c r="C39" s="20" t="s">
        <v>46</v>
      </c>
      <c r="D39" s="46">
        <v>0</v>
      </c>
      <c r="E39" s="46">
        <v>46534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46534</v>
      </c>
      <c r="O39" s="47">
        <f t="shared" si="9"/>
        <v>17.292456335934595</v>
      </c>
      <c r="P39" s="9"/>
    </row>
    <row r="40" spans="1:16" ht="15">
      <c r="A40" s="12"/>
      <c r="B40" s="25">
        <v>346.4</v>
      </c>
      <c r="C40" s="20" t="s">
        <v>93</v>
      </c>
      <c r="D40" s="46">
        <v>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65</v>
      </c>
      <c r="O40" s="47">
        <f t="shared" si="9"/>
        <v>0.024154589371980676</v>
      </c>
      <c r="P40" s="9"/>
    </row>
    <row r="41" spans="1:16" ht="15">
      <c r="A41" s="12"/>
      <c r="B41" s="25">
        <v>347.2</v>
      </c>
      <c r="C41" s="20" t="s">
        <v>81</v>
      </c>
      <c r="D41" s="46">
        <v>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400</v>
      </c>
      <c r="O41" s="47">
        <f t="shared" si="9"/>
        <v>0.14864362690449648</v>
      </c>
      <c r="P41" s="9"/>
    </row>
    <row r="42" spans="1:16" ht="15">
      <c r="A42" s="12"/>
      <c r="B42" s="25">
        <v>347.9</v>
      </c>
      <c r="C42" s="20" t="s">
        <v>47</v>
      </c>
      <c r="D42" s="46">
        <v>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510</v>
      </c>
      <c r="O42" s="47">
        <f t="shared" si="9"/>
        <v>0.189520624303233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SUM(D44:D46)</f>
        <v>26681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4">SUM(D43:M43)</f>
        <v>26681</v>
      </c>
      <c r="O43" s="45">
        <f t="shared" si="9"/>
        <v>9.914901523597175</v>
      </c>
      <c r="P43" s="10"/>
    </row>
    <row r="44" spans="1:16" ht="15">
      <c r="A44" s="13"/>
      <c r="B44" s="39">
        <v>351.9</v>
      </c>
      <c r="C44" s="21" t="s">
        <v>94</v>
      </c>
      <c r="D44" s="46">
        <v>24551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24551</v>
      </c>
      <c r="O44" s="47">
        <f t="shared" si="9"/>
        <v>9.123374210330732</v>
      </c>
      <c r="P44" s="9"/>
    </row>
    <row r="45" spans="1:16" ht="15">
      <c r="A45" s="13"/>
      <c r="B45" s="39">
        <v>354</v>
      </c>
      <c r="C45" s="21" t="s">
        <v>50</v>
      </c>
      <c r="D45" s="46">
        <v>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200</v>
      </c>
      <c r="O45" s="47">
        <f t="shared" si="9"/>
        <v>0.07432181345224824</v>
      </c>
      <c r="P45" s="9"/>
    </row>
    <row r="46" spans="1:16" ht="15">
      <c r="A46" s="13"/>
      <c r="B46" s="39">
        <v>359</v>
      </c>
      <c r="C46" s="21" t="s">
        <v>114</v>
      </c>
      <c r="D46" s="46">
        <v>1930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1930</v>
      </c>
      <c r="O46" s="47">
        <f t="shared" si="9"/>
        <v>0.7172054998141955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SUM(D48:D53)</f>
        <v>91586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2091</v>
      </c>
      <c r="J47" s="32">
        <f t="shared" si="12"/>
        <v>0</v>
      </c>
      <c r="K47" s="32">
        <f t="shared" si="12"/>
        <v>156042</v>
      </c>
      <c r="L47" s="32">
        <f t="shared" si="12"/>
        <v>0</v>
      </c>
      <c r="M47" s="32">
        <f t="shared" si="12"/>
        <v>0</v>
      </c>
      <c r="N47" s="32">
        <f t="shared" si="11"/>
        <v>249719</v>
      </c>
      <c r="O47" s="45">
        <f t="shared" si="9"/>
        <v>92.79784466740989</v>
      </c>
      <c r="P47" s="10"/>
    </row>
    <row r="48" spans="1:16" ht="15">
      <c r="A48" s="12"/>
      <c r="B48" s="25">
        <v>361.1</v>
      </c>
      <c r="C48" s="20" t="s">
        <v>53</v>
      </c>
      <c r="D48" s="46">
        <v>8285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8285</v>
      </c>
      <c r="O48" s="47">
        <f t="shared" si="9"/>
        <v>3.0787811222593833</v>
      </c>
      <c r="P48" s="9"/>
    </row>
    <row r="49" spans="1:16" ht="15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154813</v>
      </c>
      <c r="L49" s="46">
        <v>0</v>
      </c>
      <c r="M49" s="46">
        <v>0</v>
      </c>
      <c r="N49" s="46">
        <f t="shared" si="11"/>
        <v>154813</v>
      </c>
      <c r="O49" s="47">
        <f t="shared" si="9"/>
        <v>57.52991452991453</v>
      </c>
      <c r="P49" s="9"/>
    </row>
    <row r="50" spans="1:16" ht="15">
      <c r="A50" s="12"/>
      <c r="B50" s="25">
        <v>362</v>
      </c>
      <c r="C50" s="20" t="s">
        <v>55</v>
      </c>
      <c r="D50" s="46">
        <v>17523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17523</v>
      </c>
      <c r="O50" s="47">
        <f t="shared" si="9"/>
        <v>6.511705685618729</v>
      </c>
      <c r="P50" s="9"/>
    </row>
    <row r="51" spans="1:16" ht="15">
      <c r="A51" s="12"/>
      <c r="B51" s="25">
        <v>366</v>
      </c>
      <c r="C51" s="20" t="s">
        <v>57</v>
      </c>
      <c r="D51" s="46">
        <v>26353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26353</v>
      </c>
      <c r="O51" s="47">
        <f t="shared" si="9"/>
        <v>9.793013749535488</v>
      </c>
      <c r="P51" s="9"/>
    </row>
    <row r="52" spans="1:16" ht="15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1229</v>
      </c>
      <c r="L52" s="46">
        <v>0</v>
      </c>
      <c r="M52" s="46">
        <v>0</v>
      </c>
      <c r="N52" s="46">
        <f t="shared" si="11"/>
        <v>1229</v>
      </c>
      <c r="O52" s="47">
        <f t="shared" si="9"/>
        <v>0.4567075436640654</v>
      </c>
      <c r="P52" s="9"/>
    </row>
    <row r="53" spans="1:16" ht="15.75" thickBot="1">
      <c r="A53" s="12"/>
      <c r="B53" s="25">
        <v>369.9</v>
      </c>
      <c r="C53" s="20" t="s">
        <v>59</v>
      </c>
      <c r="D53" s="46">
        <v>39425</v>
      </c>
      <c r="E53" s="46">
        <v>0</v>
      </c>
      <c r="F53" s="46">
        <v>0</v>
      </c>
      <c r="G53" s="46">
        <v>0</v>
      </c>
      <c r="H53" s="46">
        <v>0</v>
      </c>
      <c r="I53" s="46">
        <v>2091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41516</v>
      </c>
      <c r="O53" s="47">
        <f t="shared" si="9"/>
        <v>15.42772203641769</v>
      </c>
      <c r="P53" s="9"/>
    </row>
    <row r="54" spans="1:119" ht="16.5" thickBot="1">
      <c r="A54" s="14" t="s">
        <v>48</v>
      </c>
      <c r="B54" s="23"/>
      <c r="C54" s="22"/>
      <c r="D54" s="15">
        <f>SUM(D5,D14,D25,D33,D43,D47)</f>
        <v>2324161</v>
      </c>
      <c r="E54" s="15">
        <f aca="true" t="shared" si="13" ref="E54:M54">SUM(E5,E14,E25,E33,E43,E47)</f>
        <v>46534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658553</v>
      </c>
      <c r="J54" s="15">
        <f t="shared" si="13"/>
        <v>0</v>
      </c>
      <c r="K54" s="15">
        <f t="shared" si="13"/>
        <v>177169</v>
      </c>
      <c r="L54" s="15">
        <f t="shared" si="13"/>
        <v>0</v>
      </c>
      <c r="M54" s="15">
        <f t="shared" si="13"/>
        <v>0</v>
      </c>
      <c r="N54" s="15">
        <f t="shared" si="11"/>
        <v>3206417</v>
      </c>
      <c r="O54" s="38">
        <f t="shared" si="9"/>
        <v>1191.5336306205872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123</v>
      </c>
      <c r="M56" s="48"/>
      <c r="N56" s="48"/>
      <c r="O56" s="43">
        <v>2691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1074891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19581</v>
      </c>
      <c r="L5" s="27">
        <f t="shared" si="0"/>
        <v>0</v>
      </c>
      <c r="M5" s="27">
        <f t="shared" si="0"/>
        <v>0</v>
      </c>
      <c r="N5" s="28">
        <f>SUM(D5:M5)</f>
        <v>1094472</v>
      </c>
      <c r="O5" s="33">
        <f aca="true" t="shared" si="1" ref="O5:O36">(N5/O$56)</f>
        <v>411.1465063861758</v>
      </c>
      <c r="P5" s="6"/>
    </row>
    <row r="6" spans="1:16" ht="15">
      <c r="A6" s="12"/>
      <c r="B6" s="25">
        <v>311</v>
      </c>
      <c r="C6" s="20" t="s">
        <v>2</v>
      </c>
      <c r="D6" s="46">
        <v>720561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720561</v>
      </c>
      <c r="O6" s="47">
        <f t="shared" si="1"/>
        <v>270.6840721262209</v>
      </c>
      <c r="P6" s="9"/>
    </row>
    <row r="7" spans="1:16" ht="15">
      <c r="A7" s="12"/>
      <c r="B7" s="25">
        <v>312.41</v>
      </c>
      <c r="C7" s="20" t="s">
        <v>11</v>
      </c>
      <c r="D7" s="46">
        <v>35957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35957</v>
      </c>
      <c r="O7" s="47">
        <f t="shared" si="1"/>
        <v>13.507513148009016</v>
      </c>
      <c r="P7" s="9"/>
    </row>
    <row r="8" spans="1:16" ht="15">
      <c r="A8" s="12"/>
      <c r="B8" s="25">
        <v>312.42</v>
      </c>
      <c r="C8" s="20" t="s">
        <v>10</v>
      </c>
      <c r="D8" s="46">
        <v>26722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26722</v>
      </c>
      <c r="O8" s="47">
        <f t="shared" si="1"/>
        <v>10.038317054845981</v>
      </c>
      <c r="P8" s="9"/>
    </row>
    <row r="9" spans="1:16" ht="15">
      <c r="A9" s="12"/>
      <c r="B9" s="25">
        <v>312.52</v>
      </c>
      <c r="C9" s="20" t="s">
        <v>84</v>
      </c>
      <c r="D9" s="46">
        <v>19581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19581</v>
      </c>
      <c r="L9" s="46">
        <v>0</v>
      </c>
      <c r="M9" s="46">
        <v>0</v>
      </c>
      <c r="N9" s="46">
        <f>SUM(D9:M9)</f>
        <v>39162</v>
      </c>
      <c r="O9" s="47">
        <f t="shared" si="1"/>
        <v>14.711495116453793</v>
      </c>
      <c r="P9" s="9"/>
    </row>
    <row r="10" spans="1:16" ht="15">
      <c r="A10" s="12"/>
      <c r="B10" s="25">
        <v>314.1</v>
      </c>
      <c r="C10" s="20" t="s">
        <v>12</v>
      </c>
      <c r="D10" s="46">
        <v>184691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184691</v>
      </c>
      <c r="O10" s="47">
        <f t="shared" si="1"/>
        <v>69.38054094665665</v>
      </c>
      <c r="P10" s="9"/>
    </row>
    <row r="11" spans="1:16" ht="15">
      <c r="A11" s="12"/>
      <c r="B11" s="25">
        <v>314.8</v>
      </c>
      <c r="C11" s="20" t="s">
        <v>15</v>
      </c>
      <c r="D11" s="46">
        <v>6812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6812</v>
      </c>
      <c r="O11" s="47">
        <f t="shared" si="1"/>
        <v>2.558978211870774</v>
      </c>
      <c r="P11" s="9"/>
    </row>
    <row r="12" spans="1:16" ht="15">
      <c r="A12" s="12"/>
      <c r="B12" s="25">
        <v>315</v>
      </c>
      <c r="C12" s="20" t="s">
        <v>85</v>
      </c>
      <c r="D12" s="46">
        <v>72838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72838</v>
      </c>
      <c r="O12" s="47">
        <f t="shared" si="1"/>
        <v>27.36213373403456</v>
      </c>
      <c r="P12" s="9"/>
    </row>
    <row r="13" spans="1:16" ht="15">
      <c r="A13" s="12"/>
      <c r="B13" s="25">
        <v>316</v>
      </c>
      <c r="C13" s="20" t="s">
        <v>86</v>
      </c>
      <c r="D13" s="46">
        <v>7729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7729</v>
      </c>
      <c r="O13" s="47">
        <f t="shared" si="1"/>
        <v>2.903456048084147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SUM(D15:D23)</f>
        <v>227269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229319</v>
      </c>
      <c r="O14" s="45">
        <f t="shared" si="1"/>
        <v>86.14537941397445</v>
      </c>
      <c r="P14" s="10"/>
    </row>
    <row r="15" spans="1:16" ht="15">
      <c r="A15" s="12"/>
      <c r="B15" s="25">
        <v>322</v>
      </c>
      <c r="C15" s="20" t="s">
        <v>0</v>
      </c>
      <c r="D15" s="46">
        <v>27917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27917</v>
      </c>
      <c r="O15" s="47">
        <f t="shared" si="1"/>
        <v>10.487227648384673</v>
      </c>
      <c r="P15" s="9"/>
    </row>
    <row r="16" spans="1:16" ht="15">
      <c r="A16" s="12"/>
      <c r="B16" s="25">
        <v>323.1</v>
      </c>
      <c r="C16" s="20" t="s">
        <v>19</v>
      </c>
      <c r="D16" s="46">
        <v>141110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141110</v>
      </c>
      <c r="O16" s="47">
        <f t="shared" si="1"/>
        <v>53.00901577761082</v>
      </c>
      <c r="P16" s="9"/>
    </row>
    <row r="17" spans="1:16" ht="15">
      <c r="A17" s="12"/>
      <c r="B17" s="25">
        <v>323.7</v>
      </c>
      <c r="C17" s="20" t="s">
        <v>20</v>
      </c>
      <c r="D17" s="46">
        <v>33342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33342</v>
      </c>
      <c r="O17" s="47">
        <f t="shared" si="1"/>
        <v>12.525169045830204</v>
      </c>
      <c r="P17" s="9"/>
    </row>
    <row r="18" spans="1:16" ht="15">
      <c r="A18" s="12"/>
      <c r="B18" s="25">
        <v>324.11</v>
      </c>
      <c r="C18" s="20" t="s">
        <v>21</v>
      </c>
      <c r="D18" s="46">
        <v>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</v>
      </c>
      <c r="O18" s="47">
        <f t="shared" si="1"/>
        <v>0.3005259203606311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2050</v>
      </c>
      <c r="O19" s="47">
        <f t="shared" si="1"/>
        <v>0.7700976709241172</v>
      </c>
      <c r="P19" s="9"/>
    </row>
    <row r="20" spans="1:16" ht="15">
      <c r="A20" s="12"/>
      <c r="B20" s="25">
        <v>324.31</v>
      </c>
      <c r="C20" s="20" t="s">
        <v>23</v>
      </c>
      <c r="D20" s="46">
        <v>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2200</v>
      </c>
      <c r="O20" s="47">
        <f t="shared" si="1"/>
        <v>0.8264462809917356</v>
      </c>
      <c r="P20" s="9"/>
    </row>
    <row r="21" spans="1:16" ht="15">
      <c r="A21" s="12"/>
      <c r="B21" s="25">
        <v>324.61</v>
      </c>
      <c r="C21" s="20" t="s">
        <v>24</v>
      </c>
      <c r="D21" s="46">
        <v>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</v>
      </c>
      <c r="O21" s="47">
        <f t="shared" si="1"/>
        <v>0.22539444027047334</v>
      </c>
      <c r="P21" s="9"/>
    </row>
    <row r="22" spans="1:16" ht="15">
      <c r="A22" s="12"/>
      <c r="B22" s="25">
        <v>324.71</v>
      </c>
      <c r="C22" s="20" t="s">
        <v>25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0.3756574004507889</v>
      </c>
      <c r="P22" s="9"/>
    </row>
    <row r="23" spans="1:16" ht="15">
      <c r="A23" s="12"/>
      <c r="B23" s="25">
        <v>329</v>
      </c>
      <c r="C23" s="20" t="s">
        <v>26</v>
      </c>
      <c r="D23" s="46">
        <v>20300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2">SUM(D23:M23)</f>
        <v>20300</v>
      </c>
      <c r="O23" s="47">
        <f t="shared" si="1"/>
        <v>7.625845229151015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SUM(D25:D31)</f>
        <v>282586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282586</v>
      </c>
      <c r="O24" s="45">
        <f t="shared" si="1"/>
        <v>106.15552216378663</v>
      </c>
      <c r="P24" s="10"/>
    </row>
    <row r="25" spans="1:16" ht="15">
      <c r="A25" s="12"/>
      <c r="B25" s="25">
        <v>331.5</v>
      </c>
      <c r="C25" s="20" t="s">
        <v>112</v>
      </c>
      <c r="D25" s="46">
        <v>33259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33259</v>
      </c>
      <c r="O25" s="47">
        <f t="shared" si="1"/>
        <v>12.493989481592788</v>
      </c>
      <c r="P25" s="9"/>
    </row>
    <row r="26" spans="1:16" ht="15">
      <c r="A26" s="12"/>
      <c r="B26" s="25">
        <v>335.12</v>
      </c>
      <c r="C26" s="20" t="s">
        <v>87</v>
      </c>
      <c r="D26" s="46">
        <v>97487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97487</v>
      </c>
      <c r="O26" s="47">
        <f t="shared" si="1"/>
        <v>36.62171299774606</v>
      </c>
      <c r="P26" s="9"/>
    </row>
    <row r="27" spans="1:16" ht="15">
      <c r="A27" s="12"/>
      <c r="B27" s="25">
        <v>335.14</v>
      </c>
      <c r="C27" s="20" t="s">
        <v>88</v>
      </c>
      <c r="D27" s="46">
        <v>5804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5804</v>
      </c>
      <c r="O27" s="47">
        <f t="shared" si="1"/>
        <v>2.1803155522163786</v>
      </c>
      <c r="P27" s="9"/>
    </row>
    <row r="28" spans="1:16" ht="15">
      <c r="A28" s="12"/>
      <c r="B28" s="25">
        <v>335.15</v>
      </c>
      <c r="C28" s="20" t="s">
        <v>89</v>
      </c>
      <c r="D28" s="46">
        <v>783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783</v>
      </c>
      <c r="O28" s="47">
        <f t="shared" si="1"/>
        <v>0.2941397445529677</v>
      </c>
      <c r="P28" s="9"/>
    </row>
    <row r="29" spans="1:16" ht="15">
      <c r="A29" s="12"/>
      <c r="B29" s="25">
        <v>335.18</v>
      </c>
      <c r="C29" s="20" t="s">
        <v>90</v>
      </c>
      <c r="D29" s="46">
        <v>141730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141730</v>
      </c>
      <c r="O29" s="47">
        <f t="shared" si="1"/>
        <v>53.24192336589031</v>
      </c>
      <c r="P29" s="9"/>
    </row>
    <row r="30" spans="1:16" ht="15">
      <c r="A30" s="12"/>
      <c r="B30" s="25">
        <v>335.49</v>
      </c>
      <c r="C30" s="20" t="s">
        <v>33</v>
      </c>
      <c r="D30" s="46">
        <v>1055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1055</v>
      </c>
      <c r="O30" s="47">
        <f t="shared" si="1"/>
        <v>0.39631855747558226</v>
      </c>
      <c r="P30" s="9"/>
    </row>
    <row r="31" spans="1:16" ht="15">
      <c r="A31" s="12"/>
      <c r="B31" s="25">
        <v>338</v>
      </c>
      <c r="C31" s="20" t="s">
        <v>80</v>
      </c>
      <c r="D31" s="46">
        <v>2468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2468</v>
      </c>
      <c r="O31" s="47">
        <f t="shared" si="1"/>
        <v>0.927122464312547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SUM(D33:D41)</f>
        <v>264205</v>
      </c>
      <c r="E32" s="32">
        <f t="shared" si="7"/>
        <v>46726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636885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947816</v>
      </c>
      <c r="O32" s="45">
        <f t="shared" si="1"/>
        <v>356.05409466566493</v>
      </c>
      <c r="P32" s="10"/>
    </row>
    <row r="33" spans="1:16" ht="15">
      <c r="A33" s="12"/>
      <c r="B33" s="25">
        <v>341.9</v>
      </c>
      <c r="C33" s="20" t="s">
        <v>91</v>
      </c>
      <c r="D33" s="46">
        <v>365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365</v>
      </c>
      <c r="O33" s="47">
        <f t="shared" si="1"/>
        <v>0.13711495116453795</v>
      </c>
      <c r="P33" s="9"/>
    </row>
    <row r="34" spans="1:16" ht="15">
      <c r="A34" s="12"/>
      <c r="B34" s="25">
        <v>342.1</v>
      </c>
      <c r="C34" s="20" t="s">
        <v>92</v>
      </c>
      <c r="D34" s="46">
        <v>5844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5844</v>
      </c>
      <c r="O34" s="47">
        <f t="shared" si="1"/>
        <v>2.1953418482344103</v>
      </c>
      <c r="P34" s="9"/>
    </row>
    <row r="35" spans="1:16" ht="15">
      <c r="A35" s="12"/>
      <c r="B35" s="25">
        <v>342.9</v>
      </c>
      <c r="C35" s="20" t="s">
        <v>43</v>
      </c>
      <c r="D35" s="46">
        <v>2470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2470</v>
      </c>
      <c r="O35" s="47">
        <f t="shared" si="1"/>
        <v>0.9278737791134485</v>
      </c>
      <c r="P35" s="9"/>
    </row>
    <row r="36" spans="1:16" ht="15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636885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636885</v>
      </c>
      <c r="O36" s="47">
        <f t="shared" si="1"/>
        <v>239.25056348610067</v>
      </c>
      <c r="P36" s="9"/>
    </row>
    <row r="37" spans="1:16" ht="15">
      <c r="A37" s="12"/>
      <c r="B37" s="25">
        <v>343.4</v>
      </c>
      <c r="C37" s="20" t="s">
        <v>45</v>
      </c>
      <c r="D37" s="46">
        <v>254615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254615</v>
      </c>
      <c r="O37" s="47">
        <f aca="true" t="shared" si="9" ref="O37:O54">(N37/O$56)</f>
        <v>95.64800901577762</v>
      </c>
      <c r="P37" s="9"/>
    </row>
    <row r="38" spans="1:16" ht="15">
      <c r="A38" s="12"/>
      <c r="B38" s="25">
        <v>343.9</v>
      </c>
      <c r="C38" s="20" t="s">
        <v>46</v>
      </c>
      <c r="D38" s="46">
        <v>0</v>
      </c>
      <c r="E38" s="46">
        <v>46726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46726</v>
      </c>
      <c r="O38" s="47">
        <f t="shared" si="9"/>
        <v>17.55296769346356</v>
      </c>
      <c r="P38" s="9"/>
    </row>
    <row r="39" spans="1:16" ht="15">
      <c r="A39" s="12"/>
      <c r="B39" s="25">
        <v>346.4</v>
      </c>
      <c r="C39" s="20" t="s">
        <v>93</v>
      </c>
      <c r="D39" s="46">
        <v>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</v>
      </c>
      <c r="O39" s="47">
        <f t="shared" si="9"/>
        <v>0.01314800901577761</v>
      </c>
      <c r="P39" s="9"/>
    </row>
    <row r="40" spans="1:16" ht="15">
      <c r="A40" s="12"/>
      <c r="B40" s="25">
        <v>347.2</v>
      </c>
      <c r="C40" s="20" t="s">
        <v>81</v>
      </c>
      <c r="D40" s="46">
        <v>575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575</v>
      </c>
      <c r="O40" s="47">
        <f t="shared" si="9"/>
        <v>0.2160030052592036</v>
      </c>
      <c r="P40" s="9"/>
    </row>
    <row r="41" spans="1:16" ht="15">
      <c r="A41" s="12"/>
      <c r="B41" s="25">
        <v>347.9</v>
      </c>
      <c r="C41" s="20" t="s">
        <v>47</v>
      </c>
      <c r="D41" s="46">
        <v>301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301</v>
      </c>
      <c r="O41" s="47">
        <f t="shared" si="9"/>
        <v>0.11307287753568745</v>
      </c>
      <c r="P41" s="9"/>
    </row>
    <row r="42" spans="1:16" ht="15.75">
      <c r="A42" s="29" t="s">
        <v>40</v>
      </c>
      <c r="B42" s="30"/>
      <c r="C42" s="31"/>
      <c r="D42" s="32">
        <f aca="true" t="shared" si="10" ref="D42:M42">SUM(D43:D45)</f>
        <v>47041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7">SUM(D42:M42)</f>
        <v>47041</v>
      </c>
      <c r="O42" s="45">
        <f t="shared" si="9"/>
        <v>17.67129977460556</v>
      </c>
      <c r="P42" s="10"/>
    </row>
    <row r="43" spans="1:16" ht="15">
      <c r="A43" s="13"/>
      <c r="B43" s="39">
        <v>351.9</v>
      </c>
      <c r="C43" s="21" t="s">
        <v>94</v>
      </c>
      <c r="D43" s="46">
        <v>36686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36686</v>
      </c>
      <c r="O43" s="47">
        <f t="shared" si="9"/>
        <v>13.781367392937641</v>
      </c>
      <c r="P43" s="9"/>
    </row>
    <row r="44" spans="1:16" ht="15">
      <c r="A44" s="13"/>
      <c r="B44" s="39">
        <v>354</v>
      </c>
      <c r="C44" s="21" t="s">
        <v>50</v>
      </c>
      <c r="D44" s="46">
        <v>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39</v>
      </c>
      <c r="O44" s="47">
        <f t="shared" si="9"/>
        <v>0.014650638617580767</v>
      </c>
      <c r="P44" s="9"/>
    </row>
    <row r="45" spans="1:16" ht="15">
      <c r="A45" s="13"/>
      <c r="B45" s="39">
        <v>359</v>
      </c>
      <c r="C45" s="21" t="s">
        <v>114</v>
      </c>
      <c r="D45" s="46">
        <v>10316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10316</v>
      </c>
      <c r="O45" s="47">
        <f t="shared" si="9"/>
        <v>3.875281743050338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SUM(D47:D53)</f>
        <v>63774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8131</v>
      </c>
      <c r="J46" s="32">
        <f t="shared" si="12"/>
        <v>0</v>
      </c>
      <c r="K46" s="32">
        <f t="shared" si="12"/>
        <v>102043</v>
      </c>
      <c r="L46" s="32">
        <f t="shared" si="12"/>
        <v>0</v>
      </c>
      <c r="M46" s="32">
        <f t="shared" si="12"/>
        <v>0</v>
      </c>
      <c r="N46" s="32">
        <f t="shared" si="11"/>
        <v>173948</v>
      </c>
      <c r="O46" s="45">
        <f t="shared" si="9"/>
        <v>65.34485349361383</v>
      </c>
      <c r="P46" s="10"/>
    </row>
    <row r="47" spans="1:16" ht="15">
      <c r="A47" s="12"/>
      <c r="B47" s="25">
        <v>361.1</v>
      </c>
      <c r="C47" s="20" t="s">
        <v>53</v>
      </c>
      <c r="D47" s="46">
        <v>4122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4122</v>
      </c>
      <c r="O47" s="47">
        <f t="shared" si="9"/>
        <v>1.5484598046581517</v>
      </c>
      <c r="P47" s="9"/>
    </row>
    <row r="48" spans="1:16" ht="15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89248</v>
      </c>
      <c r="L48" s="46">
        <v>0</v>
      </c>
      <c r="M48" s="46">
        <v>0</v>
      </c>
      <c r="N48" s="46">
        <f aca="true" t="shared" si="13" ref="N48:N53">SUM(D48:M48)</f>
        <v>89248</v>
      </c>
      <c r="O48" s="47">
        <f t="shared" si="9"/>
        <v>33.526671675432006</v>
      </c>
      <c r="P48" s="9"/>
    </row>
    <row r="49" spans="1:16" ht="15">
      <c r="A49" s="12"/>
      <c r="B49" s="25">
        <v>362</v>
      </c>
      <c r="C49" s="20" t="s">
        <v>55</v>
      </c>
      <c r="D49" s="46">
        <v>15935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15935</v>
      </c>
      <c r="O49" s="47">
        <f t="shared" si="9"/>
        <v>5.98610067618332</v>
      </c>
      <c r="P49" s="9"/>
    </row>
    <row r="50" spans="1:16" ht="15">
      <c r="A50" s="12"/>
      <c r="B50" s="25">
        <v>364</v>
      </c>
      <c r="C50" s="20" t="s">
        <v>115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4430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4430</v>
      </c>
      <c r="O50" s="47">
        <f t="shared" si="9"/>
        <v>1.6641622839969947</v>
      </c>
      <c r="P50" s="9"/>
    </row>
    <row r="51" spans="1:16" ht="15">
      <c r="A51" s="12"/>
      <c r="B51" s="25">
        <v>366</v>
      </c>
      <c r="C51" s="20" t="s">
        <v>57</v>
      </c>
      <c r="D51" s="46">
        <v>7632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7632</v>
      </c>
      <c r="O51" s="47">
        <f t="shared" si="9"/>
        <v>2.867017280240421</v>
      </c>
      <c r="P51" s="9"/>
    </row>
    <row r="52" spans="1:16" ht="15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12795</v>
      </c>
      <c r="L52" s="46">
        <v>0</v>
      </c>
      <c r="M52" s="46">
        <v>0</v>
      </c>
      <c r="N52" s="46">
        <f t="shared" si="13"/>
        <v>12795</v>
      </c>
      <c r="O52" s="47">
        <f t="shared" si="9"/>
        <v>4.806536438767844</v>
      </c>
      <c r="P52" s="9"/>
    </row>
    <row r="53" spans="1:16" ht="15.75" thickBot="1">
      <c r="A53" s="12"/>
      <c r="B53" s="25">
        <v>369.9</v>
      </c>
      <c r="C53" s="20" t="s">
        <v>59</v>
      </c>
      <c r="D53" s="46">
        <v>36085</v>
      </c>
      <c r="E53" s="46">
        <v>0</v>
      </c>
      <c r="F53" s="46">
        <v>0</v>
      </c>
      <c r="G53" s="46">
        <v>0</v>
      </c>
      <c r="H53" s="46">
        <v>0</v>
      </c>
      <c r="I53" s="46">
        <v>3701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39786</v>
      </c>
      <c r="O53" s="47">
        <f t="shared" si="9"/>
        <v>14.945905334335086</v>
      </c>
      <c r="P53" s="9"/>
    </row>
    <row r="54" spans="1:119" ht="16.5" thickBot="1">
      <c r="A54" s="14" t="s">
        <v>48</v>
      </c>
      <c r="B54" s="23"/>
      <c r="C54" s="22"/>
      <c r="D54" s="15">
        <f>SUM(D5,D14,D24,D32,D42,D46)</f>
        <v>1959766</v>
      </c>
      <c r="E54" s="15">
        <f aca="true" t="shared" si="14" ref="E54:M54">SUM(E5,E14,E24,E32,E42,E46)</f>
        <v>46726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647066</v>
      </c>
      <c r="J54" s="15">
        <f t="shared" si="14"/>
        <v>0</v>
      </c>
      <c r="K54" s="15">
        <f t="shared" si="14"/>
        <v>121624</v>
      </c>
      <c r="L54" s="15">
        <f t="shared" si="14"/>
        <v>0</v>
      </c>
      <c r="M54" s="15">
        <f t="shared" si="14"/>
        <v>0</v>
      </c>
      <c r="N54" s="15">
        <f>SUM(D54:M54)</f>
        <v>2775182</v>
      </c>
      <c r="O54" s="38">
        <f t="shared" si="9"/>
        <v>1042.5176558978212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120</v>
      </c>
      <c r="M56" s="48"/>
      <c r="N56" s="48"/>
      <c r="O56" s="43">
        <v>2662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802861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802861</v>
      </c>
      <c r="O5" s="33">
        <f aca="true" t="shared" si="1" ref="O5:O36">(N5/O$56)</f>
        <v>302.8521312712184</v>
      </c>
      <c r="P5" s="6"/>
    </row>
    <row r="6" spans="1:16" ht="15">
      <c r="A6" s="12"/>
      <c r="B6" s="25">
        <v>311</v>
      </c>
      <c r="C6" s="20" t="s">
        <v>2</v>
      </c>
      <c r="D6" s="46">
        <v>456344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456344</v>
      </c>
      <c r="O6" s="47">
        <f t="shared" si="1"/>
        <v>172.14032440588457</v>
      </c>
      <c r="P6" s="9"/>
    </row>
    <row r="7" spans="1:16" ht="15">
      <c r="A7" s="12"/>
      <c r="B7" s="25">
        <v>312.41</v>
      </c>
      <c r="C7" s="20" t="s">
        <v>11</v>
      </c>
      <c r="D7" s="46">
        <v>33312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33312</v>
      </c>
      <c r="O7" s="47">
        <f t="shared" si="1"/>
        <v>12.5658242172765</v>
      </c>
      <c r="P7" s="9"/>
    </row>
    <row r="8" spans="1:16" ht="15">
      <c r="A8" s="12"/>
      <c r="B8" s="25">
        <v>312.42</v>
      </c>
      <c r="C8" s="20" t="s">
        <v>10</v>
      </c>
      <c r="D8" s="46">
        <v>24690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24690</v>
      </c>
      <c r="O8" s="47">
        <f t="shared" si="1"/>
        <v>9.31346661637118</v>
      </c>
      <c r="P8" s="9"/>
    </row>
    <row r="9" spans="1:16" ht="15">
      <c r="A9" s="12"/>
      <c r="B9" s="25">
        <v>312.52</v>
      </c>
      <c r="C9" s="20" t="s">
        <v>84</v>
      </c>
      <c r="D9" s="46">
        <v>17928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17928</v>
      </c>
      <c r="O9" s="47">
        <f t="shared" si="1"/>
        <v>6.762731044888722</v>
      </c>
      <c r="P9" s="9"/>
    </row>
    <row r="10" spans="1:16" ht="15">
      <c r="A10" s="12"/>
      <c r="B10" s="25">
        <v>314.1</v>
      </c>
      <c r="C10" s="20" t="s">
        <v>12</v>
      </c>
      <c r="D10" s="46">
        <v>177062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177062</v>
      </c>
      <c r="O10" s="47">
        <f t="shared" si="1"/>
        <v>66.7906450396077</v>
      </c>
      <c r="P10" s="9"/>
    </row>
    <row r="11" spans="1:16" ht="15">
      <c r="A11" s="12"/>
      <c r="B11" s="25">
        <v>314.8</v>
      </c>
      <c r="C11" s="20" t="s">
        <v>15</v>
      </c>
      <c r="D11" s="46">
        <v>7539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7539</v>
      </c>
      <c r="O11" s="47">
        <f t="shared" si="1"/>
        <v>2.843832516031686</v>
      </c>
      <c r="P11" s="9"/>
    </row>
    <row r="12" spans="1:16" ht="15">
      <c r="A12" s="12"/>
      <c r="B12" s="25">
        <v>315</v>
      </c>
      <c r="C12" s="20" t="s">
        <v>85</v>
      </c>
      <c r="D12" s="46">
        <v>77968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77968</v>
      </c>
      <c r="O12" s="47">
        <f t="shared" si="1"/>
        <v>29.410788381742737</v>
      </c>
      <c r="P12" s="9"/>
    </row>
    <row r="13" spans="1:16" ht="15">
      <c r="A13" s="12"/>
      <c r="B13" s="25">
        <v>316</v>
      </c>
      <c r="C13" s="20" t="s">
        <v>86</v>
      </c>
      <c r="D13" s="46">
        <v>8018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8018</v>
      </c>
      <c r="O13" s="47">
        <f t="shared" si="1"/>
        <v>3.024519049415315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SUM(D15:D23)</f>
        <v>231056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232056</v>
      </c>
      <c r="O14" s="45">
        <f t="shared" si="1"/>
        <v>87.53526970954357</v>
      </c>
      <c r="P14" s="10"/>
    </row>
    <row r="15" spans="1:16" ht="15">
      <c r="A15" s="12"/>
      <c r="B15" s="25">
        <v>322</v>
      </c>
      <c r="C15" s="20" t="s">
        <v>0</v>
      </c>
      <c r="D15" s="46">
        <v>24492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24492</v>
      </c>
      <c r="O15" s="47">
        <f t="shared" si="1"/>
        <v>9.238777819690682</v>
      </c>
      <c r="P15" s="9"/>
    </row>
    <row r="16" spans="1:16" ht="15">
      <c r="A16" s="12"/>
      <c r="B16" s="25">
        <v>323.1</v>
      </c>
      <c r="C16" s="20" t="s">
        <v>19</v>
      </c>
      <c r="D16" s="46">
        <v>150413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150413</v>
      </c>
      <c r="O16" s="47">
        <f t="shared" si="1"/>
        <v>56.73821199547341</v>
      </c>
      <c r="P16" s="9"/>
    </row>
    <row r="17" spans="1:16" ht="15">
      <c r="A17" s="12"/>
      <c r="B17" s="25">
        <v>323.7</v>
      </c>
      <c r="C17" s="20" t="s">
        <v>20</v>
      </c>
      <c r="D17" s="46">
        <v>32823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32823</v>
      </c>
      <c r="O17" s="47">
        <f t="shared" si="1"/>
        <v>12.38136552244436</v>
      </c>
      <c r="P17" s="9"/>
    </row>
    <row r="18" spans="1:16" ht="15">
      <c r="A18" s="12"/>
      <c r="B18" s="25">
        <v>324.11</v>
      </c>
      <c r="C18" s="20" t="s">
        <v>21</v>
      </c>
      <c r="D18" s="46">
        <v>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</v>
      </c>
      <c r="O18" s="47">
        <f t="shared" si="1"/>
        <v>0.15088645794039984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0.37721614485099964</v>
      </c>
      <c r="P19" s="9"/>
    </row>
    <row r="20" spans="1:16" ht="15">
      <c r="A20" s="12"/>
      <c r="B20" s="25">
        <v>324.31</v>
      </c>
      <c r="C20" s="20" t="s">
        <v>23</v>
      </c>
      <c r="D20" s="46">
        <v>1100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1100</v>
      </c>
      <c r="O20" s="47">
        <f t="shared" si="1"/>
        <v>0.4149377593360996</v>
      </c>
      <c r="P20" s="9"/>
    </row>
    <row r="21" spans="1:16" ht="15">
      <c r="A21" s="12"/>
      <c r="B21" s="25">
        <v>324.61</v>
      </c>
      <c r="C21" s="20" t="s">
        <v>24</v>
      </c>
      <c r="D21" s="46">
        <v>400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</v>
      </c>
      <c r="O21" s="47">
        <f t="shared" si="1"/>
        <v>0.15088645794039984</v>
      </c>
      <c r="P21" s="9"/>
    </row>
    <row r="22" spans="1:16" ht="15">
      <c r="A22" s="12"/>
      <c r="B22" s="25">
        <v>324.71</v>
      </c>
      <c r="C22" s="20" t="s">
        <v>25</v>
      </c>
      <c r="D22" s="46">
        <v>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</v>
      </c>
      <c r="O22" s="47">
        <f t="shared" si="1"/>
        <v>0.15088645794039984</v>
      </c>
      <c r="P22" s="9"/>
    </row>
    <row r="23" spans="1:16" ht="15">
      <c r="A23" s="12"/>
      <c r="B23" s="25">
        <v>329</v>
      </c>
      <c r="C23" s="20" t="s">
        <v>26</v>
      </c>
      <c r="D23" s="46">
        <v>21028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2">SUM(D23:M23)</f>
        <v>21028</v>
      </c>
      <c r="O23" s="47">
        <f t="shared" si="1"/>
        <v>7.93210109392682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SUM(D25:D31)</f>
        <v>317040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317040</v>
      </c>
      <c r="O24" s="45">
        <f t="shared" si="1"/>
        <v>119.59260656356092</v>
      </c>
      <c r="P24" s="10"/>
    </row>
    <row r="25" spans="1:16" ht="15">
      <c r="A25" s="12"/>
      <c r="B25" s="25">
        <v>331.5</v>
      </c>
      <c r="C25" s="20" t="s">
        <v>112</v>
      </c>
      <c r="D25" s="46">
        <v>75833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75833</v>
      </c>
      <c r="O25" s="47">
        <f t="shared" si="1"/>
        <v>28.605431912485855</v>
      </c>
      <c r="P25" s="9"/>
    </row>
    <row r="26" spans="1:16" ht="15">
      <c r="A26" s="12"/>
      <c r="B26" s="25">
        <v>335.12</v>
      </c>
      <c r="C26" s="20" t="s">
        <v>87</v>
      </c>
      <c r="D26" s="46">
        <v>95505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95505</v>
      </c>
      <c r="O26" s="47">
        <f t="shared" si="1"/>
        <v>36.02602791399472</v>
      </c>
      <c r="P26" s="9"/>
    </row>
    <row r="27" spans="1:16" ht="15">
      <c r="A27" s="12"/>
      <c r="B27" s="25">
        <v>335.14</v>
      </c>
      <c r="C27" s="20" t="s">
        <v>88</v>
      </c>
      <c r="D27" s="46">
        <v>6423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6423</v>
      </c>
      <c r="O27" s="47">
        <f t="shared" si="1"/>
        <v>2.4228592983779706</v>
      </c>
      <c r="P27" s="9"/>
    </row>
    <row r="28" spans="1:16" ht="15">
      <c r="A28" s="12"/>
      <c r="B28" s="25">
        <v>335.15</v>
      </c>
      <c r="C28" s="20" t="s">
        <v>89</v>
      </c>
      <c r="D28" s="46">
        <v>783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783</v>
      </c>
      <c r="O28" s="47">
        <f t="shared" si="1"/>
        <v>0.2953602414183327</v>
      </c>
      <c r="P28" s="9"/>
    </row>
    <row r="29" spans="1:16" ht="15">
      <c r="A29" s="12"/>
      <c r="B29" s="25">
        <v>335.18</v>
      </c>
      <c r="C29" s="20" t="s">
        <v>90</v>
      </c>
      <c r="D29" s="46">
        <v>135996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135996</v>
      </c>
      <c r="O29" s="47">
        <f t="shared" si="1"/>
        <v>51.29988683515654</v>
      </c>
      <c r="P29" s="9"/>
    </row>
    <row r="30" spans="1:16" ht="15">
      <c r="A30" s="12"/>
      <c r="B30" s="25">
        <v>335.49</v>
      </c>
      <c r="C30" s="20" t="s">
        <v>33</v>
      </c>
      <c r="D30" s="46">
        <v>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600</v>
      </c>
      <c r="O30" s="47">
        <f t="shared" si="1"/>
        <v>0.22632968691059976</v>
      </c>
      <c r="P30" s="9"/>
    </row>
    <row r="31" spans="1:16" ht="15">
      <c r="A31" s="12"/>
      <c r="B31" s="25">
        <v>338</v>
      </c>
      <c r="C31" s="20" t="s">
        <v>80</v>
      </c>
      <c r="D31" s="46">
        <v>1900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1900</v>
      </c>
      <c r="O31" s="47">
        <f t="shared" si="1"/>
        <v>0.7167106752168992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SUM(D33:D40)</f>
        <v>257336</v>
      </c>
      <c r="E32" s="32">
        <f t="shared" si="7"/>
        <v>46683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562239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866258</v>
      </c>
      <c r="O32" s="45">
        <f t="shared" si="1"/>
        <v>326.76650320633723</v>
      </c>
      <c r="P32" s="10"/>
    </row>
    <row r="33" spans="1:16" ht="15">
      <c r="A33" s="12"/>
      <c r="B33" s="25">
        <v>342.1</v>
      </c>
      <c r="C33" s="20" t="s">
        <v>92</v>
      </c>
      <c r="D33" s="46">
        <v>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72</v>
      </c>
      <c r="O33" s="47">
        <f t="shared" si="1"/>
        <v>0.027159562429271974</v>
      </c>
      <c r="P33" s="9"/>
    </row>
    <row r="34" spans="1:16" ht="15">
      <c r="A34" s="12"/>
      <c r="B34" s="25">
        <v>342.9</v>
      </c>
      <c r="C34" s="20" t="s">
        <v>43</v>
      </c>
      <c r="D34" s="46">
        <v>612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612</v>
      </c>
      <c r="O34" s="47">
        <f t="shared" si="1"/>
        <v>0.23085628064881178</v>
      </c>
      <c r="P34" s="9"/>
    </row>
    <row r="35" spans="1:16" ht="15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562239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562239</v>
      </c>
      <c r="O35" s="47">
        <f t="shared" si="1"/>
        <v>212.08562806488118</v>
      </c>
      <c r="P35" s="9"/>
    </row>
    <row r="36" spans="1:16" ht="15">
      <c r="A36" s="12"/>
      <c r="B36" s="25">
        <v>343.4</v>
      </c>
      <c r="C36" s="20" t="s">
        <v>45</v>
      </c>
      <c r="D36" s="46">
        <v>255188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255188</v>
      </c>
      <c r="O36" s="47">
        <f t="shared" si="1"/>
        <v>96.2610335722369</v>
      </c>
      <c r="P36" s="9"/>
    </row>
    <row r="37" spans="1:16" ht="15">
      <c r="A37" s="12"/>
      <c r="B37" s="25">
        <v>343.9</v>
      </c>
      <c r="C37" s="20" t="s">
        <v>46</v>
      </c>
      <c r="D37" s="46">
        <v>0</v>
      </c>
      <c r="E37" s="46">
        <v>46683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46683</v>
      </c>
      <c r="O37" s="47">
        <f aca="true" t="shared" si="9" ref="O37:O54">(N37/O$56)</f>
        <v>17.609581290079216</v>
      </c>
      <c r="P37" s="9"/>
    </row>
    <row r="38" spans="1:16" ht="15">
      <c r="A38" s="12"/>
      <c r="B38" s="25">
        <v>346.4</v>
      </c>
      <c r="C38" s="20" t="s">
        <v>93</v>
      </c>
      <c r="D38" s="46">
        <v>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</v>
      </c>
      <c r="O38" s="47">
        <f t="shared" si="9"/>
        <v>0.003772161448509996</v>
      </c>
      <c r="P38" s="9"/>
    </row>
    <row r="39" spans="1:16" ht="15">
      <c r="A39" s="12"/>
      <c r="B39" s="25">
        <v>347.2</v>
      </c>
      <c r="C39" s="20" t="s">
        <v>81</v>
      </c>
      <c r="D39" s="46">
        <v>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725</v>
      </c>
      <c r="O39" s="47">
        <f t="shared" si="9"/>
        <v>0.2734817050169747</v>
      </c>
      <c r="P39" s="9"/>
    </row>
    <row r="40" spans="1:16" ht="15">
      <c r="A40" s="12"/>
      <c r="B40" s="25">
        <v>347.9</v>
      </c>
      <c r="C40" s="20" t="s">
        <v>47</v>
      </c>
      <c r="D40" s="46">
        <v>729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729</v>
      </c>
      <c r="O40" s="47">
        <f t="shared" si="9"/>
        <v>0.27499056959637874</v>
      </c>
      <c r="P40" s="9"/>
    </row>
    <row r="41" spans="1:16" ht="15.75">
      <c r="A41" s="29" t="s">
        <v>40</v>
      </c>
      <c r="B41" s="30"/>
      <c r="C41" s="31"/>
      <c r="D41" s="32">
        <f aca="true" t="shared" si="10" ref="D41:M41">SUM(D42:D44)</f>
        <v>16984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4">SUM(D41:M41)</f>
        <v>16984</v>
      </c>
      <c r="O41" s="45">
        <f t="shared" si="9"/>
        <v>6.406639004149378</v>
      </c>
      <c r="P41" s="10"/>
    </row>
    <row r="42" spans="1:16" ht="15">
      <c r="A42" s="13"/>
      <c r="B42" s="39">
        <v>351.9</v>
      </c>
      <c r="C42" s="21" t="s">
        <v>94</v>
      </c>
      <c r="D42" s="46">
        <v>12708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12708</v>
      </c>
      <c r="O42" s="47">
        <f t="shared" si="9"/>
        <v>4.793662768766503</v>
      </c>
      <c r="P42" s="9"/>
    </row>
    <row r="43" spans="1:16" ht="15">
      <c r="A43" s="13"/>
      <c r="B43" s="39">
        <v>354</v>
      </c>
      <c r="C43" s="21" t="s">
        <v>50</v>
      </c>
      <c r="D43" s="46">
        <v>441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441</v>
      </c>
      <c r="O43" s="47">
        <f t="shared" si="9"/>
        <v>0.16635231987929083</v>
      </c>
      <c r="P43" s="9"/>
    </row>
    <row r="44" spans="1:16" ht="15">
      <c r="A44" s="13"/>
      <c r="B44" s="39">
        <v>359</v>
      </c>
      <c r="C44" s="21" t="s">
        <v>114</v>
      </c>
      <c r="D44" s="46">
        <v>3835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3835</v>
      </c>
      <c r="O44" s="47">
        <f t="shared" si="9"/>
        <v>1.4466239155035836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SUM(D46:D51)</f>
        <v>174912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1193</v>
      </c>
      <c r="I45" s="32">
        <f t="shared" si="12"/>
        <v>4979</v>
      </c>
      <c r="J45" s="32">
        <f t="shared" si="12"/>
        <v>0</v>
      </c>
      <c r="K45" s="32">
        <f t="shared" si="12"/>
        <v>19469</v>
      </c>
      <c r="L45" s="32">
        <f t="shared" si="12"/>
        <v>0</v>
      </c>
      <c r="M45" s="32">
        <f t="shared" si="12"/>
        <v>0</v>
      </c>
      <c r="N45" s="32">
        <f t="shared" si="11"/>
        <v>200553</v>
      </c>
      <c r="O45" s="45">
        <f t="shared" si="9"/>
        <v>75.65182949830253</v>
      </c>
      <c r="P45" s="10"/>
    </row>
    <row r="46" spans="1:16" ht="15">
      <c r="A46" s="12"/>
      <c r="B46" s="25">
        <v>361.1</v>
      </c>
      <c r="C46" s="20" t="s">
        <v>53</v>
      </c>
      <c r="D46" s="46">
        <v>1248</v>
      </c>
      <c r="E46" s="46">
        <v>0</v>
      </c>
      <c r="F46" s="46">
        <v>0</v>
      </c>
      <c r="G46" s="46">
        <v>0</v>
      </c>
      <c r="H46" s="46">
        <v>1193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2441</v>
      </c>
      <c r="O46" s="47">
        <f t="shared" si="9"/>
        <v>0.92078460958129</v>
      </c>
      <c r="P46" s="9"/>
    </row>
    <row r="47" spans="1:16" ht="15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-350</v>
      </c>
      <c r="L47" s="46">
        <v>0</v>
      </c>
      <c r="M47" s="46">
        <v>0</v>
      </c>
      <c r="N47" s="46">
        <f t="shared" si="11"/>
        <v>-350</v>
      </c>
      <c r="O47" s="47">
        <f t="shared" si="9"/>
        <v>-0.13202565069784986</v>
      </c>
      <c r="P47" s="9"/>
    </row>
    <row r="48" spans="1:16" ht="15">
      <c r="A48" s="12"/>
      <c r="B48" s="25">
        <v>362</v>
      </c>
      <c r="C48" s="20" t="s">
        <v>55</v>
      </c>
      <c r="D48" s="46">
        <v>12791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12791</v>
      </c>
      <c r="O48" s="47">
        <f t="shared" si="9"/>
        <v>4.824971708789136</v>
      </c>
      <c r="P48" s="9"/>
    </row>
    <row r="49" spans="1:16" ht="15">
      <c r="A49" s="12"/>
      <c r="B49" s="25">
        <v>366</v>
      </c>
      <c r="C49" s="20" t="s">
        <v>57</v>
      </c>
      <c r="D49" s="46">
        <v>89231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89231</v>
      </c>
      <c r="O49" s="47">
        <f t="shared" si="9"/>
        <v>33.659373821199544</v>
      </c>
      <c r="P49" s="9"/>
    </row>
    <row r="50" spans="1:16" ht="15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19819</v>
      </c>
      <c r="L50" s="46">
        <v>0</v>
      </c>
      <c r="M50" s="46">
        <v>0</v>
      </c>
      <c r="N50" s="46">
        <f t="shared" si="11"/>
        <v>19819</v>
      </c>
      <c r="O50" s="47">
        <f t="shared" si="9"/>
        <v>7.4760467748019614</v>
      </c>
      <c r="P50" s="9"/>
    </row>
    <row r="51" spans="1:16" ht="15">
      <c r="A51" s="12"/>
      <c r="B51" s="25">
        <v>369.9</v>
      </c>
      <c r="C51" s="20" t="s">
        <v>59</v>
      </c>
      <c r="D51" s="46">
        <v>71642</v>
      </c>
      <c r="E51" s="46">
        <v>0</v>
      </c>
      <c r="F51" s="46">
        <v>0</v>
      </c>
      <c r="G51" s="46">
        <v>0</v>
      </c>
      <c r="H51" s="46">
        <v>0</v>
      </c>
      <c r="I51" s="46">
        <v>4979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76621</v>
      </c>
      <c r="O51" s="47">
        <f t="shared" si="9"/>
        <v>28.902678234628443</v>
      </c>
      <c r="P51" s="9"/>
    </row>
    <row r="52" spans="1:16" ht="15.75">
      <c r="A52" s="29" t="s">
        <v>41</v>
      </c>
      <c r="B52" s="30"/>
      <c r="C52" s="31"/>
      <c r="D52" s="32">
        <f aca="true" t="shared" si="13" ref="D52:M52">SUM(D53:D53)</f>
        <v>1193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1193</v>
      </c>
      <c r="O52" s="45">
        <f t="shared" si="9"/>
        <v>0.45001886080724257</v>
      </c>
      <c r="P52" s="9"/>
    </row>
    <row r="53" spans="1:16" ht="15.75" thickBot="1">
      <c r="A53" s="12"/>
      <c r="B53" s="25">
        <v>381</v>
      </c>
      <c r="C53" s="20" t="s">
        <v>60</v>
      </c>
      <c r="D53" s="46">
        <v>1193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1193</v>
      </c>
      <c r="O53" s="47">
        <f t="shared" si="9"/>
        <v>0.45001886080724257</v>
      </c>
      <c r="P53" s="9"/>
    </row>
    <row r="54" spans="1:119" ht="16.5" thickBot="1">
      <c r="A54" s="14" t="s">
        <v>48</v>
      </c>
      <c r="B54" s="23"/>
      <c r="C54" s="22"/>
      <c r="D54" s="15">
        <f aca="true" t="shared" si="14" ref="D54:M54">SUM(D5,D14,D24,D32,D41,D45,D52)</f>
        <v>1801382</v>
      </c>
      <c r="E54" s="15">
        <f t="shared" si="14"/>
        <v>46683</v>
      </c>
      <c r="F54" s="15">
        <f t="shared" si="14"/>
        <v>0</v>
      </c>
      <c r="G54" s="15">
        <f t="shared" si="14"/>
        <v>0</v>
      </c>
      <c r="H54" s="15">
        <f t="shared" si="14"/>
        <v>1193</v>
      </c>
      <c r="I54" s="15">
        <f t="shared" si="14"/>
        <v>568218</v>
      </c>
      <c r="J54" s="15">
        <f t="shared" si="14"/>
        <v>0</v>
      </c>
      <c r="K54" s="15">
        <f t="shared" si="14"/>
        <v>19469</v>
      </c>
      <c r="L54" s="15">
        <f t="shared" si="14"/>
        <v>0</v>
      </c>
      <c r="M54" s="15">
        <f t="shared" si="14"/>
        <v>0</v>
      </c>
      <c r="N54" s="15">
        <f t="shared" si="11"/>
        <v>2436945</v>
      </c>
      <c r="O54" s="38">
        <f t="shared" si="9"/>
        <v>919.2549981139193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118</v>
      </c>
      <c r="M56" s="48"/>
      <c r="N56" s="48"/>
      <c r="O56" s="43">
        <v>2651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750470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750470</v>
      </c>
      <c r="O5" s="33">
        <f aca="true" t="shared" si="1" ref="O5:O36">(N5/O$60)</f>
        <v>286.8769113149847</v>
      </c>
      <c r="P5" s="6"/>
    </row>
    <row r="6" spans="1:16" ht="15">
      <c r="A6" s="12"/>
      <c r="B6" s="25">
        <v>311</v>
      </c>
      <c r="C6" s="20" t="s">
        <v>2</v>
      </c>
      <c r="D6" s="46">
        <v>428667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428667</v>
      </c>
      <c r="O6" s="47">
        <f t="shared" si="1"/>
        <v>163.86353211009174</v>
      </c>
      <c r="P6" s="9"/>
    </row>
    <row r="7" spans="1:16" ht="15">
      <c r="A7" s="12"/>
      <c r="B7" s="25">
        <v>312.41</v>
      </c>
      <c r="C7" s="20" t="s">
        <v>11</v>
      </c>
      <c r="D7" s="46">
        <v>26655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26655</v>
      </c>
      <c r="O7" s="47">
        <f t="shared" si="1"/>
        <v>10.189220183486238</v>
      </c>
      <c r="P7" s="9"/>
    </row>
    <row r="8" spans="1:16" ht="15">
      <c r="A8" s="12"/>
      <c r="B8" s="25">
        <v>312.42</v>
      </c>
      <c r="C8" s="20" t="s">
        <v>10</v>
      </c>
      <c r="D8" s="46">
        <v>19926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19926</v>
      </c>
      <c r="O8" s="47">
        <f t="shared" si="1"/>
        <v>7.61697247706422</v>
      </c>
      <c r="P8" s="9"/>
    </row>
    <row r="9" spans="1:16" ht="15">
      <c r="A9" s="12"/>
      <c r="B9" s="25">
        <v>312.52</v>
      </c>
      <c r="C9" s="20" t="s">
        <v>84</v>
      </c>
      <c r="D9" s="46">
        <v>18960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18960</v>
      </c>
      <c r="O9" s="47">
        <f t="shared" si="1"/>
        <v>7.247706422018348</v>
      </c>
      <c r="P9" s="9"/>
    </row>
    <row r="10" spans="1:16" ht="15">
      <c r="A10" s="12"/>
      <c r="B10" s="25">
        <v>314.1</v>
      </c>
      <c r="C10" s="20" t="s">
        <v>12</v>
      </c>
      <c r="D10" s="46">
        <v>173685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173685</v>
      </c>
      <c r="O10" s="47">
        <f t="shared" si="1"/>
        <v>66.39334862385321</v>
      </c>
      <c r="P10" s="9"/>
    </row>
    <row r="11" spans="1:16" ht="15">
      <c r="A11" s="12"/>
      <c r="B11" s="25">
        <v>314.8</v>
      </c>
      <c r="C11" s="20" t="s">
        <v>15</v>
      </c>
      <c r="D11" s="46">
        <v>7331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7331</v>
      </c>
      <c r="O11" s="47">
        <f t="shared" si="1"/>
        <v>2.8023700305810397</v>
      </c>
      <c r="P11" s="9"/>
    </row>
    <row r="12" spans="1:16" ht="15">
      <c r="A12" s="12"/>
      <c r="B12" s="25">
        <v>315</v>
      </c>
      <c r="C12" s="20" t="s">
        <v>85</v>
      </c>
      <c r="D12" s="46">
        <v>69710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69710</v>
      </c>
      <c r="O12" s="47">
        <f t="shared" si="1"/>
        <v>26.64755351681957</v>
      </c>
      <c r="P12" s="9"/>
    </row>
    <row r="13" spans="1:16" ht="15">
      <c r="A13" s="12"/>
      <c r="B13" s="25">
        <v>316</v>
      </c>
      <c r="C13" s="20" t="s">
        <v>86</v>
      </c>
      <c r="D13" s="46">
        <v>5536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5536</v>
      </c>
      <c r="O13" s="47">
        <f t="shared" si="1"/>
        <v>2.1162079510703364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SUM(D15:D23)</f>
        <v>215097</v>
      </c>
      <c r="E14" s="32">
        <f t="shared" si="3"/>
        <v>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217186</v>
      </c>
      <c r="O14" s="45">
        <f t="shared" si="1"/>
        <v>83.02217125382263</v>
      </c>
      <c r="P14" s="10"/>
    </row>
    <row r="15" spans="1:16" ht="15">
      <c r="A15" s="12"/>
      <c r="B15" s="25">
        <v>322</v>
      </c>
      <c r="C15" s="20" t="s">
        <v>0</v>
      </c>
      <c r="D15" s="46">
        <v>23603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23603</v>
      </c>
      <c r="O15" s="47">
        <f t="shared" si="1"/>
        <v>9.022553516819572</v>
      </c>
      <c r="P15" s="9"/>
    </row>
    <row r="16" spans="1:16" ht="15">
      <c r="A16" s="12"/>
      <c r="B16" s="25">
        <v>323.1</v>
      </c>
      <c r="C16" s="20" t="s">
        <v>19</v>
      </c>
      <c r="D16" s="46">
        <v>143832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143832</v>
      </c>
      <c r="O16" s="47">
        <f t="shared" si="1"/>
        <v>54.981651376146786</v>
      </c>
      <c r="P16" s="9"/>
    </row>
    <row r="17" spans="1:16" ht="15">
      <c r="A17" s="12"/>
      <c r="B17" s="25">
        <v>323.7</v>
      </c>
      <c r="C17" s="20" t="s">
        <v>20</v>
      </c>
      <c r="D17" s="46">
        <v>33431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33431</v>
      </c>
      <c r="O17" s="47">
        <f t="shared" si="1"/>
        <v>12.779434250764526</v>
      </c>
      <c r="P17" s="9"/>
    </row>
    <row r="18" spans="1:16" ht="15">
      <c r="A18" s="12"/>
      <c r="B18" s="25">
        <v>324.11</v>
      </c>
      <c r="C18" s="20" t="s">
        <v>21</v>
      </c>
      <c r="D18" s="46">
        <v>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</v>
      </c>
      <c r="O18" s="47">
        <f t="shared" si="1"/>
        <v>0.0764525993883792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</v>
      </c>
      <c r="O19" s="47">
        <f t="shared" si="1"/>
        <v>0.764525993883792</v>
      </c>
      <c r="P19" s="9"/>
    </row>
    <row r="20" spans="1:16" ht="15">
      <c r="A20" s="12"/>
      <c r="B20" s="25">
        <v>324.31</v>
      </c>
      <c r="C20" s="20" t="s">
        <v>23</v>
      </c>
      <c r="D20" s="46">
        <v>550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</v>
      </c>
      <c r="O20" s="47">
        <f t="shared" si="1"/>
        <v>0.21024464831804282</v>
      </c>
      <c r="P20" s="9"/>
    </row>
    <row r="21" spans="1:16" ht="15">
      <c r="A21" s="12"/>
      <c r="B21" s="25">
        <v>324.61</v>
      </c>
      <c r="C21" s="20" t="s">
        <v>24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</v>
      </c>
      <c r="O21" s="47">
        <f t="shared" si="1"/>
        <v>0.0764525993883792</v>
      </c>
      <c r="P21" s="9"/>
    </row>
    <row r="22" spans="1:16" ht="15">
      <c r="A22" s="12"/>
      <c r="B22" s="25">
        <v>324.71</v>
      </c>
      <c r="C22" s="20" t="s">
        <v>25</v>
      </c>
      <c r="D22" s="46">
        <v>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</v>
      </c>
      <c r="O22" s="47">
        <f t="shared" si="1"/>
        <v>0.0764525993883792</v>
      </c>
      <c r="P22" s="9"/>
    </row>
    <row r="23" spans="1:16" ht="15">
      <c r="A23" s="12"/>
      <c r="B23" s="25">
        <v>329</v>
      </c>
      <c r="C23" s="20" t="s">
        <v>26</v>
      </c>
      <c r="D23" s="46">
        <v>13081</v>
      </c>
      <c r="E23" s="46">
        <v>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13170</v>
      </c>
      <c r="O23" s="47">
        <f t="shared" si="1"/>
        <v>5.034403669724771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SUM(D25:D33)</f>
        <v>351233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351233</v>
      </c>
      <c r="O24" s="45">
        <f t="shared" si="1"/>
        <v>134.26337920489297</v>
      </c>
      <c r="P24" s="10"/>
    </row>
    <row r="25" spans="1:16" ht="15">
      <c r="A25" s="12"/>
      <c r="B25" s="25">
        <v>331.5</v>
      </c>
      <c r="C25" s="20" t="s">
        <v>112</v>
      </c>
      <c r="D25" s="46">
        <v>114343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114343</v>
      </c>
      <c r="O25" s="47">
        <f t="shared" si="1"/>
        <v>43.709097859327215</v>
      </c>
      <c r="P25" s="9"/>
    </row>
    <row r="26" spans="1:16" ht="15">
      <c r="A26" s="12"/>
      <c r="B26" s="25">
        <v>334.2</v>
      </c>
      <c r="C26" s="20" t="s">
        <v>113</v>
      </c>
      <c r="D26" s="46">
        <v>21841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21841</v>
      </c>
      <c r="O26" s="47">
        <f t="shared" si="1"/>
        <v>8.349006116207951</v>
      </c>
      <c r="P26" s="9"/>
    </row>
    <row r="27" spans="1:16" ht="15">
      <c r="A27" s="12"/>
      <c r="B27" s="25">
        <v>334.39</v>
      </c>
      <c r="C27" s="20" t="s">
        <v>76</v>
      </c>
      <c r="D27" s="46">
        <v>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10000</v>
      </c>
      <c r="O27" s="47">
        <f t="shared" si="1"/>
        <v>3.8226299694189603</v>
      </c>
      <c r="P27" s="9"/>
    </row>
    <row r="28" spans="1:16" ht="15">
      <c r="A28" s="12"/>
      <c r="B28" s="25">
        <v>335.12</v>
      </c>
      <c r="C28" s="20" t="s">
        <v>87</v>
      </c>
      <c r="D28" s="46">
        <v>89245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89245</v>
      </c>
      <c r="O28" s="47">
        <f t="shared" si="1"/>
        <v>34.11506116207951</v>
      </c>
      <c r="P28" s="9"/>
    </row>
    <row r="29" spans="1:16" ht="15">
      <c r="A29" s="12"/>
      <c r="B29" s="25">
        <v>335.14</v>
      </c>
      <c r="C29" s="20" t="s">
        <v>88</v>
      </c>
      <c r="D29" s="46">
        <v>5843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5843</v>
      </c>
      <c r="O29" s="47">
        <f t="shared" si="1"/>
        <v>2.2335626911314983</v>
      </c>
      <c r="P29" s="9"/>
    </row>
    <row r="30" spans="1:16" ht="15">
      <c r="A30" s="12"/>
      <c r="B30" s="25">
        <v>335.15</v>
      </c>
      <c r="C30" s="20" t="s">
        <v>89</v>
      </c>
      <c r="D30" s="46">
        <v>783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783</v>
      </c>
      <c r="O30" s="47">
        <f t="shared" si="1"/>
        <v>0.2993119266055046</v>
      </c>
      <c r="P30" s="9"/>
    </row>
    <row r="31" spans="1:16" ht="15">
      <c r="A31" s="12"/>
      <c r="B31" s="25">
        <v>335.18</v>
      </c>
      <c r="C31" s="20" t="s">
        <v>90</v>
      </c>
      <c r="D31" s="46">
        <v>106990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106990</v>
      </c>
      <c r="O31" s="47">
        <f t="shared" si="1"/>
        <v>40.89831804281346</v>
      </c>
      <c r="P31" s="9"/>
    </row>
    <row r="32" spans="1:16" ht="15">
      <c r="A32" s="12"/>
      <c r="B32" s="25">
        <v>335.49</v>
      </c>
      <c r="C32" s="20" t="s">
        <v>33</v>
      </c>
      <c r="D32" s="46">
        <v>946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946</v>
      </c>
      <c r="O32" s="47">
        <f t="shared" si="1"/>
        <v>0.36162079510703365</v>
      </c>
      <c r="P32" s="9"/>
    </row>
    <row r="33" spans="1:16" ht="15">
      <c r="A33" s="12"/>
      <c r="B33" s="25">
        <v>338</v>
      </c>
      <c r="C33" s="20" t="s">
        <v>80</v>
      </c>
      <c r="D33" s="46">
        <v>1242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1242</v>
      </c>
      <c r="O33" s="47">
        <f t="shared" si="1"/>
        <v>0.47477064220183485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SUM(D35:D43)</f>
        <v>335122</v>
      </c>
      <c r="E34" s="32">
        <f t="shared" si="7"/>
        <v>46200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501310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882632</v>
      </c>
      <c r="O34" s="45">
        <f t="shared" si="1"/>
        <v>337.3975535168196</v>
      </c>
      <c r="P34" s="10"/>
    </row>
    <row r="35" spans="1:16" ht="15">
      <c r="A35" s="12"/>
      <c r="B35" s="25">
        <v>341.9</v>
      </c>
      <c r="C35" s="20" t="s">
        <v>91</v>
      </c>
      <c r="D35" s="46">
        <v>829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829</v>
      </c>
      <c r="O35" s="47">
        <f t="shared" si="1"/>
        <v>0.3168960244648318</v>
      </c>
      <c r="P35" s="9"/>
    </row>
    <row r="36" spans="1:16" ht="15">
      <c r="A36" s="12"/>
      <c r="B36" s="25">
        <v>342.1</v>
      </c>
      <c r="C36" s="20" t="s">
        <v>92</v>
      </c>
      <c r="D36" s="46">
        <v>184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184</v>
      </c>
      <c r="O36" s="47">
        <f t="shared" si="1"/>
        <v>0.07033639143730887</v>
      </c>
      <c r="P36" s="9"/>
    </row>
    <row r="37" spans="1:16" ht="15">
      <c r="A37" s="12"/>
      <c r="B37" s="25">
        <v>342.9</v>
      </c>
      <c r="C37" s="20" t="s">
        <v>43</v>
      </c>
      <c r="D37" s="46">
        <v>-376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-376</v>
      </c>
      <c r="O37" s="47">
        <f aca="true" t="shared" si="9" ref="O37:O58">(N37/O$60)</f>
        <v>-0.1437308868501529</v>
      </c>
      <c r="P37" s="9"/>
    </row>
    <row r="38" spans="1:16" ht="15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501310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501310</v>
      </c>
      <c r="O38" s="47">
        <f t="shared" si="9"/>
        <v>191.6322629969419</v>
      </c>
      <c r="P38" s="9"/>
    </row>
    <row r="39" spans="1:16" ht="15">
      <c r="A39" s="12"/>
      <c r="B39" s="25">
        <v>343.4</v>
      </c>
      <c r="C39" s="20" t="s">
        <v>45</v>
      </c>
      <c r="D39" s="46">
        <v>252854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252854</v>
      </c>
      <c r="O39" s="47">
        <f t="shared" si="9"/>
        <v>96.65672782874617</v>
      </c>
      <c r="P39" s="9"/>
    </row>
    <row r="40" spans="1:16" ht="15">
      <c r="A40" s="12"/>
      <c r="B40" s="25">
        <v>343.9</v>
      </c>
      <c r="C40" s="20" t="s">
        <v>46</v>
      </c>
      <c r="D40" s="46">
        <v>0</v>
      </c>
      <c r="E40" s="46">
        <v>46200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46200</v>
      </c>
      <c r="O40" s="47">
        <f t="shared" si="9"/>
        <v>17.660550458715598</v>
      </c>
      <c r="P40" s="9"/>
    </row>
    <row r="41" spans="1:16" ht="15">
      <c r="A41" s="12"/>
      <c r="B41" s="25">
        <v>346.4</v>
      </c>
      <c r="C41" s="20" t="s">
        <v>93</v>
      </c>
      <c r="D41" s="46">
        <v>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</v>
      </c>
      <c r="O41" s="47">
        <f t="shared" si="9"/>
        <v>0.013379204892966361</v>
      </c>
      <c r="P41" s="9"/>
    </row>
    <row r="42" spans="1:16" ht="15">
      <c r="A42" s="12"/>
      <c r="B42" s="25">
        <v>347.2</v>
      </c>
      <c r="C42" s="20" t="s">
        <v>81</v>
      </c>
      <c r="D42" s="46">
        <v>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980</v>
      </c>
      <c r="O42" s="47">
        <f t="shared" si="9"/>
        <v>0.3746177370030581</v>
      </c>
      <c r="P42" s="9"/>
    </row>
    <row r="43" spans="1:16" ht="15">
      <c r="A43" s="12"/>
      <c r="B43" s="25">
        <v>347.9</v>
      </c>
      <c r="C43" s="20" t="s">
        <v>47</v>
      </c>
      <c r="D43" s="46">
        <v>80616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80616</v>
      </c>
      <c r="O43" s="47">
        <f t="shared" si="9"/>
        <v>30.81651376146789</v>
      </c>
      <c r="P43" s="9"/>
    </row>
    <row r="44" spans="1:16" ht="15.75">
      <c r="A44" s="29" t="s">
        <v>40</v>
      </c>
      <c r="B44" s="30"/>
      <c r="C44" s="31"/>
      <c r="D44" s="32">
        <f aca="true" t="shared" si="10" ref="D44:M44">SUM(D45:D47)</f>
        <v>15997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49">SUM(D44:M44)</f>
        <v>15997</v>
      </c>
      <c r="O44" s="45">
        <f t="shared" si="9"/>
        <v>6.115061162079511</v>
      </c>
      <c r="P44" s="10"/>
    </row>
    <row r="45" spans="1:16" ht="15">
      <c r="A45" s="13"/>
      <c r="B45" s="39">
        <v>351.9</v>
      </c>
      <c r="C45" s="21" t="s">
        <v>94</v>
      </c>
      <c r="D45" s="46">
        <v>13298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13298</v>
      </c>
      <c r="O45" s="47">
        <f t="shared" si="9"/>
        <v>5.083333333333333</v>
      </c>
      <c r="P45" s="9"/>
    </row>
    <row r="46" spans="1:16" ht="15">
      <c r="A46" s="13"/>
      <c r="B46" s="39">
        <v>354</v>
      </c>
      <c r="C46" s="21" t="s">
        <v>50</v>
      </c>
      <c r="D46" s="46">
        <v>1752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1752</v>
      </c>
      <c r="O46" s="47">
        <f t="shared" si="9"/>
        <v>0.6697247706422018</v>
      </c>
      <c r="P46" s="9"/>
    </row>
    <row r="47" spans="1:16" ht="15">
      <c r="A47" s="13"/>
      <c r="B47" s="39">
        <v>359</v>
      </c>
      <c r="C47" s="21" t="s">
        <v>114</v>
      </c>
      <c r="D47" s="46">
        <v>947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947</v>
      </c>
      <c r="O47" s="47">
        <f t="shared" si="9"/>
        <v>0.36200305810397554</v>
      </c>
      <c r="P47" s="9"/>
    </row>
    <row r="48" spans="1:16" ht="15.75">
      <c r="A48" s="29" t="s">
        <v>3</v>
      </c>
      <c r="B48" s="30"/>
      <c r="C48" s="31"/>
      <c r="D48" s="32">
        <f aca="true" t="shared" si="12" ref="D48:M48">SUM(D49:D55)</f>
        <v>66589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560</v>
      </c>
      <c r="I48" s="32">
        <f t="shared" si="12"/>
        <v>0</v>
      </c>
      <c r="J48" s="32">
        <f t="shared" si="12"/>
        <v>0</v>
      </c>
      <c r="K48" s="32">
        <f t="shared" si="12"/>
        <v>124026</v>
      </c>
      <c r="L48" s="32">
        <f t="shared" si="12"/>
        <v>0</v>
      </c>
      <c r="M48" s="32">
        <f t="shared" si="12"/>
        <v>0</v>
      </c>
      <c r="N48" s="32">
        <f t="shared" si="11"/>
        <v>191175</v>
      </c>
      <c r="O48" s="45">
        <f t="shared" si="9"/>
        <v>73.07912844036697</v>
      </c>
      <c r="P48" s="10"/>
    </row>
    <row r="49" spans="1:16" ht="15">
      <c r="A49" s="12"/>
      <c r="B49" s="25">
        <v>361.1</v>
      </c>
      <c r="C49" s="20" t="s">
        <v>53</v>
      </c>
      <c r="D49" s="46">
        <v>1892</v>
      </c>
      <c r="E49" s="46">
        <v>0</v>
      </c>
      <c r="F49" s="46">
        <v>0</v>
      </c>
      <c r="G49" s="46">
        <v>0</v>
      </c>
      <c r="H49" s="46">
        <v>560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2452</v>
      </c>
      <c r="O49" s="47">
        <f t="shared" si="9"/>
        <v>0.9373088685015291</v>
      </c>
      <c r="P49" s="9"/>
    </row>
    <row r="50" spans="1:16" ht="15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85465</v>
      </c>
      <c r="L50" s="46">
        <v>0</v>
      </c>
      <c r="M50" s="46">
        <v>0</v>
      </c>
      <c r="N50" s="46">
        <f aca="true" t="shared" si="13" ref="N50:N55">SUM(D50:M50)</f>
        <v>85465</v>
      </c>
      <c r="O50" s="47">
        <f t="shared" si="9"/>
        <v>32.67010703363914</v>
      </c>
      <c r="P50" s="9"/>
    </row>
    <row r="51" spans="1:16" ht="15">
      <c r="A51" s="12"/>
      <c r="B51" s="25">
        <v>362</v>
      </c>
      <c r="C51" s="20" t="s">
        <v>55</v>
      </c>
      <c r="D51" s="46">
        <v>6965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6965</v>
      </c>
      <c r="O51" s="47">
        <f t="shared" si="9"/>
        <v>2.662461773700306</v>
      </c>
      <c r="P51" s="9"/>
    </row>
    <row r="52" spans="1:16" ht="15">
      <c r="A52" s="12"/>
      <c r="B52" s="25">
        <v>364</v>
      </c>
      <c r="C52" s="20" t="s">
        <v>115</v>
      </c>
      <c r="D52" s="46">
        <v>1650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1650</v>
      </c>
      <c r="O52" s="47">
        <f t="shared" si="9"/>
        <v>0.6307339449541285</v>
      </c>
      <c r="P52" s="9"/>
    </row>
    <row r="53" spans="1:16" ht="15">
      <c r="A53" s="12"/>
      <c r="B53" s="25">
        <v>366</v>
      </c>
      <c r="C53" s="20" t="s">
        <v>57</v>
      </c>
      <c r="D53" s="46">
        <v>13658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13658</v>
      </c>
      <c r="O53" s="47">
        <f t="shared" si="9"/>
        <v>5.220948012232416</v>
      </c>
      <c r="P53" s="9"/>
    </row>
    <row r="54" spans="1:16" ht="15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38561</v>
      </c>
      <c r="L54" s="46">
        <v>0</v>
      </c>
      <c r="M54" s="46">
        <v>0</v>
      </c>
      <c r="N54" s="46">
        <f t="shared" si="13"/>
        <v>38561</v>
      </c>
      <c r="O54" s="47">
        <f t="shared" si="9"/>
        <v>14.740443425076453</v>
      </c>
      <c r="P54" s="9"/>
    </row>
    <row r="55" spans="1:16" ht="15">
      <c r="A55" s="12"/>
      <c r="B55" s="25">
        <v>369.9</v>
      </c>
      <c r="C55" s="20" t="s">
        <v>59</v>
      </c>
      <c r="D55" s="46">
        <v>42424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42424</v>
      </c>
      <c r="O55" s="47">
        <f t="shared" si="9"/>
        <v>16.217125382262996</v>
      </c>
      <c r="P55" s="9"/>
    </row>
    <row r="56" spans="1:16" ht="15.75">
      <c r="A56" s="29" t="s">
        <v>41</v>
      </c>
      <c r="B56" s="30"/>
      <c r="C56" s="31"/>
      <c r="D56" s="32">
        <f aca="true" t="shared" si="14" ref="D56:M56">SUM(D57:D57)</f>
        <v>10340</v>
      </c>
      <c r="E56" s="32">
        <f t="shared" si="14"/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10340</v>
      </c>
      <c r="O56" s="45">
        <f t="shared" si="9"/>
        <v>3.952599388379205</v>
      </c>
      <c r="P56" s="9"/>
    </row>
    <row r="57" spans="1:16" ht="15.75" thickBot="1">
      <c r="A57" s="12"/>
      <c r="B57" s="25">
        <v>381</v>
      </c>
      <c r="C57" s="20" t="s">
        <v>60</v>
      </c>
      <c r="D57" s="46">
        <v>10340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10340</v>
      </c>
      <c r="O57" s="47">
        <f t="shared" si="9"/>
        <v>3.952599388379205</v>
      </c>
      <c r="P57" s="9"/>
    </row>
    <row r="58" spans="1:119" ht="16.5" thickBot="1">
      <c r="A58" s="14" t="s">
        <v>48</v>
      </c>
      <c r="B58" s="23"/>
      <c r="C58" s="22"/>
      <c r="D58" s="15">
        <f aca="true" t="shared" si="15" ref="D58:M58">SUM(D5,D14,D24,D34,D44,D48,D56)</f>
        <v>1744848</v>
      </c>
      <c r="E58" s="15">
        <f t="shared" si="15"/>
        <v>46289</v>
      </c>
      <c r="F58" s="15">
        <f t="shared" si="15"/>
        <v>0</v>
      </c>
      <c r="G58" s="15">
        <f t="shared" si="15"/>
        <v>0</v>
      </c>
      <c r="H58" s="15">
        <f t="shared" si="15"/>
        <v>560</v>
      </c>
      <c r="I58" s="15">
        <f t="shared" si="15"/>
        <v>503310</v>
      </c>
      <c r="J58" s="15">
        <f t="shared" si="15"/>
        <v>0</v>
      </c>
      <c r="K58" s="15">
        <f t="shared" si="15"/>
        <v>124026</v>
      </c>
      <c r="L58" s="15">
        <f t="shared" si="15"/>
        <v>0</v>
      </c>
      <c r="M58" s="15">
        <f t="shared" si="15"/>
        <v>0</v>
      </c>
      <c r="N58" s="15">
        <f>SUM(D58:M58)</f>
        <v>2419033</v>
      </c>
      <c r="O58" s="38">
        <f t="shared" si="9"/>
        <v>924.7068042813455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116</v>
      </c>
      <c r="M60" s="48"/>
      <c r="N60" s="48"/>
      <c r="O60" s="43">
        <v>2616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74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766609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766609</v>
      </c>
      <c r="O5" s="33">
        <f aca="true" t="shared" si="1" ref="O5:O50">(N5/O$52)</f>
        <v>291.4863117870722</v>
      </c>
      <c r="P5" s="6"/>
    </row>
    <row r="6" spans="1:16" ht="15">
      <c r="A6" s="12"/>
      <c r="B6" s="25">
        <v>311</v>
      </c>
      <c r="C6" s="20" t="s">
        <v>2</v>
      </c>
      <c r="D6" s="46">
        <v>424085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424085</v>
      </c>
      <c r="O6" s="47">
        <f t="shared" si="1"/>
        <v>161.2490494296578</v>
      </c>
      <c r="P6" s="9"/>
    </row>
    <row r="7" spans="1:16" ht="15">
      <c r="A7" s="12"/>
      <c r="B7" s="25">
        <v>312.41</v>
      </c>
      <c r="C7" s="20" t="s">
        <v>11</v>
      </c>
      <c r="D7" s="46">
        <v>31700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31700</v>
      </c>
      <c r="O7" s="47">
        <f t="shared" si="1"/>
        <v>12.053231939163497</v>
      </c>
      <c r="P7" s="9"/>
    </row>
    <row r="8" spans="1:16" ht="15">
      <c r="A8" s="12"/>
      <c r="B8" s="25">
        <v>312.42</v>
      </c>
      <c r="C8" s="20" t="s">
        <v>10</v>
      </c>
      <c r="D8" s="46">
        <v>23843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23843</v>
      </c>
      <c r="O8" s="47">
        <f t="shared" si="1"/>
        <v>9.065779467680608</v>
      </c>
      <c r="P8" s="9"/>
    </row>
    <row r="9" spans="1:16" ht="15">
      <c r="A9" s="12"/>
      <c r="B9" s="25">
        <v>312.52</v>
      </c>
      <c r="C9" s="20" t="s">
        <v>84</v>
      </c>
      <c r="D9" s="46">
        <v>16792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16792</v>
      </c>
      <c r="O9" s="47">
        <f t="shared" si="1"/>
        <v>6.384790874524715</v>
      </c>
      <c r="P9" s="9"/>
    </row>
    <row r="10" spans="1:16" ht="15">
      <c r="A10" s="12"/>
      <c r="B10" s="25">
        <v>314.1</v>
      </c>
      <c r="C10" s="20" t="s">
        <v>12</v>
      </c>
      <c r="D10" s="46">
        <v>165151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165151</v>
      </c>
      <c r="O10" s="47">
        <f t="shared" si="1"/>
        <v>62.795057034220534</v>
      </c>
      <c r="P10" s="9"/>
    </row>
    <row r="11" spans="1:16" ht="15">
      <c r="A11" s="12"/>
      <c r="B11" s="25">
        <v>314.4</v>
      </c>
      <c r="C11" s="20" t="s">
        <v>13</v>
      </c>
      <c r="D11" s="46">
        <v>2233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2233</v>
      </c>
      <c r="O11" s="47">
        <f t="shared" si="1"/>
        <v>0.8490494296577947</v>
      </c>
      <c r="P11" s="9"/>
    </row>
    <row r="12" spans="1:16" ht="15">
      <c r="A12" s="12"/>
      <c r="B12" s="25">
        <v>314.8</v>
      </c>
      <c r="C12" s="20" t="s">
        <v>15</v>
      </c>
      <c r="D12" s="46">
        <v>4143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4143</v>
      </c>
      <c r="O12" s="47">
        <f t="shared" si="1"/>
        <v>1.5752851711026616</v>
      </c>
      <c r="P12" s="9"/>
    </row>
    <row r="13" spans="1:16" ht="15">
      <c r="A13" s="12"/>
      <c r="B13" s="25">
        <v>315</v>
      </c>
      <c r="C13" s="20" t="s">
        <v>85</v>
      </c>
      <c r="D13" s="46">
        <v>92089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92089</v>
      </c>
      <c r="O13" s="47">
        <f t="shared" si="1"/>
        <v>35.014828897338404</v>
      </c>
      <c r="P13" s="9"/>
    </row>
    <row r="14" spans="1:16" ht="15">
      <c r="A14" s="12"/>
      <c r="B14" s="25">
        <v>316</v>
      </c>
      <c r="C14" s="20" t="s">
        <v>86</v>
      </c>
      <c r="D14" s="46">
        <v>6573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6573</v>
      </c>
      <c r="O14" s="47">
        <f t="shared" si="1"/>
        <v>2.499239543726236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188864</v>
      </c>
      <c r="E15" s="32">
        <f t="shared" si="3"/>
        <v>247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191111</v>
      </c>
      <c r="O15" s="45">
        <f t="shared" si="1"/>
        <v>72.66577946768061</v>
      </c>
      <c r="P15" s="10"/>
    </row>
    <row r="16" spans="1:16" ht="15">
      <c r="A16" s="12"/>
      <c r="B16" s="25">
        <v>322</v>
      </c>
      <c r="C16" s="20" t="s">
        <v>0</v>
      </c>
      <c r="D16" s="46">
        <v>11018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11018</v>
      </c>
      <c r="O16" s="47">
        <f t="shared" si="1"/>
        <v>4.1893536121673005</v>
      </c>
      <c r="P16" s="9"/>
    </row>
    <row r="17" spans="1:16" ht="15">
      <c r="A17" s="12"/>
      <c r="B17" s="25">
        <v>323.1</v>
      </c>
      <c r="C17" s="20" t="s">
        <v>19</v>
      </c>
      <c r="D17" s="46">
        <v>134735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134735</v>
      </c>
      <c r="O17" s="47">
        <f t="shared" si="1"/>
        <v>51.23003802281369</v>
      </c>
      <c r="P17" s="9"/>
    </row>
    <row r="18" spans="1:16" ht="15">
      <c r="A18" s="12"/>
      <c r="B18" s="25">
        <v>323.7</v>
      </c>
      <c r="C18" s="20" t="s">
        <v>20</v>
      </c>
      <c r="D18" s="46">
        <v>33744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33744</v>
      </c>
      <c r="O18" s="47">
        <f t="shared" si="1"/>
        <v>12.83041825095057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</v>
      </c>
      <c r="O19" s="47">
        <f t="shared" si="1"/>
        <v>0.7604562737642585</v>
      </c>
      <c r="P19" s="9"/>
    </row>
    <row r="20" spans="1:16" ht="15">
      <c r="A20" s="12"/>
      <c r="B20" s="25">
        <v>329</v>
      </c>
      <c r="C20" s="20" t="s">
        <v>26</v>
      </c>
      <c r="D20" s="46">
        <v>9367</v>
      </c>
      <c r="E20" s="46">
        <v>247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9614</v>
      </c>
      <c r="O20" s="47">
        <f t="shared" si="1"/>
        <v>3.655513307984791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SUM(D22:D27)</f>
        <v>214954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214954</v>
      </c>
      <c r="O21" s="45">
        <f t="shared" si="1"/>
        <v>81.73155893536122</v>
      </c>
      <c r="P21" s="10"/>
    </row>
    <row r="22" spans="1:16" ht="15">
      <c r="A22" s="12"/>
      <c r="B22" s="25">
        <v>335.12</v>
      </c>
      <c r="C22" s="20" t="s">
        <v>87</v>
      </c>
      <c r="D22" s="46">
        <v>84197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84197</v>
      </c>
      <c r="O22" s="47">
        <f t="shared" si="1"/>
        <v>32.01406844106464</v>
      </c>
      <c r="P22" s="9"/>
    </row>
    <row r="23" spans="1:16" ht="15">
      <c r="A23" s="12"/>
      <c r="B23" s="25">
        <v>335.14</v>
      </c>
      <c r="C23" s="20" t="s">
        <v>88</v>
      </c>
      <c r="D23" s="46">
        <v>5950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5950</v>
      </c>
      <c r="O23" s="47">
        <f t="shared" si="1"/>
        <v>2.2623574144486693</v>
      </c>
      <c r="P23" s="9"/>
    </row>
    <row r="24" spans="1:16" ht="15">
      <c r="A24" s="12"/>
      <c r="B24" s="25">
        <v>335.15</v>
      </c>
      <c r="C24" s="20" t="s">
        <v>89</v>
      </c>
      <c r="D24" s="46">
        <v>783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783</v>
      </c>
      <c r="O24" s="47">
        <f t="shared" si="1"/>
        <v>0.2977186311787072</v>
      </c>
      <c r="P24" s="9"/>
    </row>
    <row r="25" spans="1:16" ht="15">
      <c r="A25" s="12"/>
      <c r="B25" s="25">
        <v>335.18</v>
      </c>
      <c r="C25" s="20" t="s">
        <v>90</v>
      </c>
      <c r="D25" s="46">
        <v>120942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120942</v>
      </c>
      <c r="O25" s="47">
        <f t="shared" si="1"/>
        <v>45.98555133079848</v>
      </c>
      <c r="P25" s="9"/>
    </row>
    <row r="26" spans="1:16" ht="15">
      <c r="A26" s="12"/>
      <c r="B26" s="25">
        <v>335.49</v>
      </c>
      <c r="C26" s="20" t="s">
        <v>33</v>
      </c>
      <c r="D26" s="46">
        <v>1067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1067</v>
      </c>
      <c r="O26" s="47">
        <f t="shared" si="1"/>
        <v>0.40570342205323195</v>
      </c>
      <c r="P26" s="9"/>
    </row>
    <row r="27" spans="1:16" ht="15">
      <c r="A27" s="12"/>
      <c r="B27" s="25">
        <v>338</v>
      </c>
      <c r="C27" s="20" t="s">
        <v>80</v>
      </c>
      <c r="D27" s="46">
        <v>2015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2015</v>
      </c>
      <c r="O27" s="47">
        <f t="shared" si="1"/>
        <v>0.7661596958174905</v>
      </c>
      <c r="P27" s="9"/>
    </row>
    <row r="28" spans="1:16" ht="15.75">
      <c r="A28" s="29" t="s">
        <v>39</v>
      </c>
      <c r="B28" s="30"/>
      <c r="C28" s="31"/>
      <c r="D28" s="32">
        <f aca="true" t="shared" si="6" ref="D28:M28">SUM(D29:D37)</f>
        <v>519063</v>
      </c>
      <c r="E28" s="32">
        <f t="shared" si="6"/>
        <v>46231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461808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1027102</v>
      </c>
      <c r="O28" s="45">
        <f t="shared" si="1"/>
        <v>390.53307984790877</v>
      </c>
      <c r="P28" s="10"/>
    </row>
    <row r="29" spans="1:16" ht="15">
      <c r="A29" s="12"/>
      <c r="B29" s="25">
        <v>341.9</v>
      </c>
      <c r="C29" s="20" t="s">
        <v>91</v>
      </c>
      <c r="D29" s="46">
        <v>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7">SUM(D29:M29)</f>
        <v>503</v>
      </c>
      <c r="O29" s="47">
        <f t="shared" si="1"/>
        <v>0.19125475285171104</v>
      </c>
      <c r="P29" s="9"/>
    </row>
    <row r="30" spans="1:16" ht="15">
      <c r="A30" s="12"/>
      <c r="B30" s="25">
        <v>342.1</v>
      </c>
      <c r="C30" s="20" t="s">
        <v>92</v>
      </c>
      <c r="D30" s="46">
        <v>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390</v>
      </c>
      <c r="O30" s="47">
        <f t="shared" si="1"/>
        <v>0.1482889733840304</v>
      </c>
      <c r="P30" s="9"/>
    </row>
    <row r="31" spans="1:16" ht="15">
      <c r="A31" s="12"/>
      <c r="B31" s="25">
        <v>342.9</v>
      </c>
      <c r="C31" s="20" t="s">
        <v>43</v>
      </c>
      <c r="D31" s="46">
        <v>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</v>
      </c>
      <c r="O31" s="47">
        <f t="shared" si="1"/>
        <v>0.022813688212927757</v>
      </c>
      <c r="P31" s="9"/>
    </row>
    <row r="32" spans="1:16" ht="15">
      <c r="A32" s="12"/>
      <c r="B32" s="25">
        <v>343.3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461808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461808</v>
      </c>
      <c r="O32" s="47">
        <f t="shared" si="1"/>
        <v>175.59239543726235</v>
      </c>
      <c r="P32" s="9"/>
    </row>
    <row r="33" spans="1:16" ht="15">
      <c r="A33" s="12"/>
      <c r="B33" s="25">
        <v>343.4</v>
      </c>
      <c r="C33" s="20" t="s">
        <v>45</v>
      </c>
      <c r="D33" s="46">
        <v>252068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252068</v>
      </c>
      <c r="O33" s="47">
        <f t="shared" si="1"/>
        <v>95.84334600760457</v>
      </c>
      <c r="P33" s="9"/>
    </row>
    <row r="34" spans="1:16" ht="15">
      <c r="A34" s="12"/>
      <c r="B34" s="25">
        <v>343.9</v>
      </c>
      <c r="C34" s="20" t="s">
        <v>46</v>
      </c>
      <c r="D34" s="46">
        <v>0</v>
      </c>
      <c r="E34" s="46">
        <v>46231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46231</v>
      </c>
      <c r="O34" s="47">
        <f t="shared" si="1"/>
        <v>17.578326996197717</v>
      </c>
      <c r="P34" s="9"/>
    </row>
    <row r="35" spans="1:16" ht="15">
      <c r="A35" s="12"/>
      <c r="B35" s="25">
        <v>346.4</v>
      </c>
      <c r="C35" s="20" t="s">
        <v>93</v>
      </c>
      <c r="D35" s="46">
        <v>846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846</v>
      </c>
      <c r="O35" s="47">
        <f t="shared" si="1"/>
        <v>0.32167300380228137</v>
      </c>
      <c r="P35" s="9"/>
    </row>
    <row r="36" spans="1:16" ht="15">
      <c r="A36" s="12"/>
      <c r="B36" s="25">
        <v>347.2</v>
      </c>
      <c r="C36" s="20" t="s">
        <v>81</v>
      </c>
      <c r="D36" s="46">
        <v>1553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1553</v>
      </c>
      <c r="O36" s="47">
        <f t="shared" si="1"/>
        <v>0.5904942965779467</v>
      </c>
      <c r="P36" s="9"/>
    </row>
    <row r="37" spans="1:16" ht="15">
      <c r="A37" s="12"/>
      <c r="B37" s="25">
        <v>347.9</v>
      </c>
      <c r="C37" s="20" t="s">
        <v>47</v>
      </c>
      <c r="D37" s="46">
        <v>263643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263643</v>
      </c>
      <c r="O37" s="47">
        <f t="shared" si="1"/>
        <v>100.24448669201522</v>
      </c>
      <c r="P37" s="9"/>
    </row>
    <row r="38" spans="1:16" ht="15.75">
      <c r="A38" s="29" t="s">
        <v>40</v>
      </c>
      <c r="B38" s="30"/>
      <c r="C38" s="31"/>
      <c r="D38" s="32">
        <f aca="true" t="shared" si="8" ref="D38:M38">SUM(D39:D40)</f>
        <v>17374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0">SUM(D38:M38)</f>
        <v>17374</v>
      </c>
      <c r="O38" s="45">
        <f t="shared" si="1"/>
        <v>6.606083650190114</v>
      </c>
      <c r="P38" s="10"/>
    </row>
    <row r="39" spans="1:16" ht="15">
      <c r="A39" s="13"/>
      <c r="B39" s="39">
        <v>351.9</v>
      </c>
      <c r="C39" s="21" t="s">
        <v>94</v>
      </c>
      <c r="D39" s="46">
        <v>17208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17208</v>
      </c>
      <c r="O39" s="47">
        <f t="shared" si="1"/>
        <v>6.54296577946768</v>
      </c>
      <c r="P39" s="9"/>
    </row>
    <row r="40" spans="1:16" ht="15">
      <c r="A40" s="13"/>
      <c r="B40" s="39">
        <v>354</v>
      </c>
      <c r="C40" s="21" t="s">
        <v>50</v>
      </c>
      <c r="D40" s="46">
        <v>166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166</v>
      </c>
      <c r="O40" s="47">
        <f t="shared" si="1"/>
        <v>0.06311787072243347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53488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772</v>
      </c>
      <c r="I41" s="32">
        <f t="shared" si="10"/>
        <v>0</v>
      </c>
      <c r="J41" s="32">
        <f t="shared" si="10"/>
        <v>0</v>
      </c>
      <c r="K41" s="32">
        <f t="shared" si="10"/>
        <v>138173</v>
      </c>
      <c r="L41" s="32">
        <f t="shared" si="10"/>
        <v>0</v>
      </c>
      <c r="M41" s="32">
        <f t="shared" si="10"/>
        <v>0</v>
      </c>
      <c r="N41" s="32">
        <f t="shared" si="9"/>
        <v>192433</v>
      </c>
      <c r="O41" s="45">
        <f t="shared" si="1"/>
        <v>73.16844106463878</v>
      </c>
      <c r="P41" s="10"/>
    </row>
    <row r="42" spans="1:16" ht="15">
      <c r="A42" s="12"/>
      <c r="B42" s="25">
        <v>361.1</v>
      </c>
      <c r="C42" s="20" t="s">
        <v>53</v>
      </c>
      <c r="D42" s="46">
        <v>1332</v>
      </c>
      <c r="E42" s="46">
        <v>0</v>
      </c>
      <c r="F42" s="46">
        <v>0</v>
      </c>
      <c r="G42" s="46">
        <v>0</v>
      </c>
      <c r="H42" s="46">
        <v>772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2104</v>
      </c>
      <c r="O42" s="47">
        <f t="shared" si="1"/>
        <v>0.8</v>
      </c>
      <c r="P42" s="9"/>
    </row>
    <row r="43" spans="1:16" ht="15">
      <c r="A43" s="12"/>
      <c r="B43" s="25">
        <v>361.3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104412</v>
      </c>
      <c r="L43" s="46">
        <v>0</v>
      </c>
      <c r="M43" s="46">
        <v>0</v>
      </c>
      <c r="N43" s="46">
        <f t="shared" si="9"/>
        <v>104412</v>
      </c>
      <c r="O43" s="47">
        <f t="shared" si="1"/>
        <v>39.70038022813688</v>
      </c>
      <c r="P43" s="9"/>
    </row>
    <row r="44" spans="1:16" ht="15">
      <c r="A44" s="12"/>
      <c r="B44" s="25">
        <v>362</v>
      </c>
      <c r="C44" s="20" t="s">
        <v>55</v>
      </c>
      <c r="D44" s="46">
        <v>5585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5585</v>
      </c>
      <c r="O44" s="47">
        <f t="shared" si="1"/>
        <v>2.123574144486692</v>
      </c>
      <c r="P44" s="9"/>
    </row>
    <row r="45" spans="1:16" ht="15">
      <c r="A45" s="12"/>
      <c r="B45" s="25">
        <v>366</v>
      </c>
      <c r="C45" s="20" t="s">
        <v>57</v>
      </c>
      <c r="D45" s="46">
        <v>16838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16838</v>
      </c>
      <c r="O45" s="47">
        <f t="shared" si="1"/>
        <v>6.402281368821293</v>
      </c>
      <c r="P45" s="9"/>
    </row>
    <row r="46" spans="1:16" ht="15">
      <c r="A46" s="12"/>
      <c r="B46" s="25">
        <v>368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33761</v>
      </c>
      <c r="L46" s="46">
        <v>0</v>
      </c>
      <c r="M46" s="46">
        <v>0</v>
      </c>
      <c r="N46" s="46">
        <f t="shared" si="9"/>
        <v>33761</v>
      </c>
      <c r="O46" s="47">
        <f t="shared" si="1"/>
        <v>12.836882129277566</v>
      </c>
      <c r="P46" s="9"/>
    </row>
    <row r="47" spans="1:16" ht="15">
      <c r="A47" s="12"/>
      <c r="B47" s="25">
        <v>369.9</v>
      </c>
      <c r="C47" s="20" t="s">
        <v>59</v>
      </c>
      <c r="D47" s="46">
        <v>29733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29733</v>
      </c>
      <c r="O47" s="47">
        <f t="shared" si="1"/>
        <v>11.30532319391635</v>
      </c>
      <c r="P47" s="9"/>
    </row>
    <row r="48" spans="1:16" ht="15.75">
      <c r="A48" s="29" t="s">
        <v>41</v>
      </c>
      <c r="B48" s="30"/>
      <c r="C48" s="31"/>
      <c r="D48" s="32">
        <f aca="true" t="shared" si="11" ref="D48:M48">SUM(D49:D49)</f>
        <v>772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772</v>
      </c>
      <c r="O48" s="45">
        <f t="shared" si="1"/>
        <v>0.2935361216730038</v>
      </c>
      <c r="P48" s="9"/>
    </row>
    <row r="49" spans="1:16" ht="15.75" thickBot="1">
      <c r="A49" s="12"/>
      <c r="B49" s="25">
        <v>381</v>
      </c>
      <c r="C49" s="20" t="s">
        <v>60</v>
      </c>
      <c r="D49" s="46">
        <v>772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772</v>
      </c>
      <c r="O49" s="47">
        <f t="shared" si="1"/>
        <v>0.2935361216730038</v>
      </c>
      <c r="P49" s="9"/>
    </row>
    <row r="50" spans="1:119" ht="16.5" thickBot="1">
      <c r="A50" s="14" t="s">
        <v>48</v>
      </c>
      <c r="B50" s="23"/>
      <c r="C50" s="22"/>
      <c r="D50" s="15">
        <f aca="true" t="shared" si="12" ref="D50:M50">SUM(D5,D15,D21,D28,D38,D41,D48)</f>
        <v>1761124</v>
      </c>
      <c r="E50" s="15">
        <f t="shared" si="12"/>
        <v>46478</v>
      </c>
      <c r="F50" s="15">
        <f t="shared" si="12"/>
        <v>0</v>
      </c>
      <c r="G50" s="15">
        <f t="shared" si="12"/>
        <v>0</v>
      </c>
      <c r="H50" s="15">
        <f t="shared" si="12"/>
        <v>772</v>
      </c>
      <c r="I50" s="15">
        <f t="shared" si="12"/>
        <v>463808</v>
      </c>
      <c r="J50" s="15">
        <f t="shared" si="12"/>
        <v>0</v>
      </c>
      <c r="K50" s="15">
        <f t="shared" si="12"/>
        <v>138173</v>
      </c>
      <c r="L50" s="15">
        <f t="shared" si="12"/>
        <v>0</v>
      </c>
      <c r="M50" s="15">
        <f t="shared" si="12"/>
        <v>0</v>
      </c>
      <c r="N50" s="15">
        <f t="shared" si="9"/>
        <v>2410355</v>
      </c>
      <c r="O50" s="38">
        <f t="shared" si="1"/>
        <v>916.4847908745247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95</v>
      </c>
      <c r="M52" s="48"/>
      <c r="N52" s="48"/>
      <c r="O52" s="43">
        <v>2630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2022-04-18T21:07:56Z</cp:lastPrinted>
  <dcterms:created xsi:type="dcterms:W3CDTF">2000-08-31T21:26:31Z</dcterms:created>
  <dcterms:modified xsi:type="dcterms:W3CDTF">2023-03-09T22:02:10Z</dcterms:modified>
  <cp:category/>
  <cp:version/>
  <cp:contentType/>
  <cp:contentStatus/>
</cp:coreProperties>
</file>