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>
    <definedName name="_xlnm.Print_Area" localSheetId="10">'2008'!$A$1:$O$77</definedName>
    <definedName name="_xlnm.Print_Area" localSheetId="9">'2009'!$A$1:$O$64</definedName>
    <definedName name="_xlnm.Print_Area" localSheetId="8">'2010'!$A$1:$O$81</definedName>
    <definedName name="_xlnm.Print_Area" localSheetId="7">'2011'!$A$1:$O$78</definedName>
    <definedName name="_xlnm.Print_Area" localSheetId="6">'2012'!$A$1:$O$76</definedName>
    <definedName name="_xlnm.Print_Area" localSheetId="5">'2013'!$A$1:$O$76</definedName>
    <definedName name="_xlnm.Print_Area" localSheetId="4">'2014'!$A$1:$O$73</definedName>
    <definedName name="_xlnm.Print_Area" localSheetId="3">'2015'!$A$1:$O$72</definedName>
    <definedName name="_xlnm.Print_Area" localSheetId="2">'2016'!$A$1:$O$73</definedName>
    <definedName name="_xlnm.Print_Area" localSheetId="1">'2017'!$A$1:$O$73</definedName>
    <definedName name="_xlnm.Print_Area" localSheetId="0">'2018'!$A$1:$O$61</definedName>
    <definedName name="_xlnm.Print_Titles" localSheetId="10">'2008'!$1:$4</definedName>
    <definedName name="_xlnm.Print_Titles" localSheetId="9">'2009'!$1:$4</definedName>
    <definedName name="_xlnm.Print_Titles" localSheetId="8">'2010'!$1:$4</definedName>
    <definedName name="_xlnm.Print_Titles" localSheetId="7">'2011'!$1:$4</definedName>
    <definedName name="_xlnm.Print_Titles" localSheetId="6">'2012'!$1:$4</definedName>
    <definedName name="_xlnm.Print_Titles" localSheetId="5">'2013'!$1:$4</definedName>
    <definedName name="_xlnm.Print_Titles" localSheetId="4">'2014'!$1:$4</definedName>
    <definedName name="_xlnm.Print_Titles" localSheetId="3">'2015'!$1:$4</definedName>
    <definedName name="_xlnm.Print_Titles" localSheetId="2">'2016'!$1:$4</definedName>
    <definedName name="_xlnm.Print_Titles" localSheetId="1">'2017'!$1:$4</definedName>
    <definedName name="_xlnm.Print_Titles" localSheetId="0">'2018'!$1:$4</definedName>
  </definedNames>
  <calcPr fullCalcOnLoad="1"/>
</workbook>
</file>

<file path=xl/sharedStrings.xml><?xml version="1.0" encoding="utf-8"?>
<sst xmlns="http://schemas.openxmlformats.org/spreadsheetml/2006/main" count="936" uniqueCount="170">
  <si>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</si>
  <si>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</si>
  <si>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</si>
  <si>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</si>
  <si>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</si>
  <si>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</si>
  <si>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</si>
  <si>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</si>
  <si>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</si>
  <si>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</si>
  <si>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</si>
  <si>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</si>
  <si>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</si>
  <si>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</si>
  <si>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</si>
  <si>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</si>
  <si>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Utility Service Tax - Other</t>
  </si>
  <si>
    <t>Permits, Fees, and Special Assessments</t>
  </si>
  <si>
    <t>Franchise Fee - Gas</t>
  </si>
  <si>
    <t>Franchise Fee - Solid Waste</t>
  </si>
  <si>
    <t>Federal Grant - General Government</t>
  </si>
  <si>
    <t>Intergovernmental Revenue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</si>
  <si>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</si>
  <si>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</si>
  <si>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</si>
  <si>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</si>
  <si>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Other Public Safety</t>
  </si>
  <si>
    <t>Grants from Other Local Units - Transportation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</si>
  <si>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</si>
  <si>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</si>
  <si>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</si>
  <si>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</si>
  <si>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</si>
  <si>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</si>
  <si>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</si>
  <si>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</si>
  <si>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</si>
  <si>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</si>
  <si>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</si>
  <si>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</si>
  <si>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</si>
  <si>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</si>
  <si>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</si>
  <si>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</si>
  <si>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</si>
  <si>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</si>
  <si>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</si>
  <si>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</si>
  <si>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</si>
  <si>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</si>
  <si>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</si>
  <si>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</si>
  <si>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</si>
  <si>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Culture / Recreation - Cultural Services</t>
  </si>
  <si>
    <t>Total - All Account Codes</t>
  </si>
  <si>
    <t>Local Fiscal Year Ended September 30, 2009</t>
  </si>
  <si>
    <t>Fines - Library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</si>
  <si>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</si>
  <si>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</si>
  <si>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</si>
  <si>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</si>
  <si>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</si>
  <si>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</si>
  <si>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</si>
  <si>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</si>
  <si>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</si>
  <si>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</si>
  <si>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</si>
  <si>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</si>
  <si>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</si>
  <si>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</si>
  <si>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</si>
  <si>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</si>
  <si>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</si>
  <si>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Worth Revenues Reported by Account Code and Fund Type</t>
  </si>
  <si>
    <t>Local Fiscal Year Ended September 30, 2010</t>
  </si>
  <si>
    <t>Local Option Taxes</t>
  </si>
  <si>
    <t>Local Business Tax</t>
  </si>
  <si>
    <t>Franchise Fee - Electricity</t>
  </si>
  <si>
    <t>Federal Grant - Physical Environment - Water Supply System</t>
  </si>
  <si>
    <t>Federal Grant - Physical Environment - Other Physical Environment</t>
  </si>
  <si>
    <t>Federal Grant - Culture / Recreation</t>
  </si>
  <si>
    <t>Federal Grant - Other Federal Grants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</si>
  <si>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</si>
  <si>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</si>
  <si>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</si>
  <si>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Other</t>
  </si>
  <si>
    <t>Grants from Other Local Units - Culture / Recreation</t>
  </si>
  <si>
    <t>Grants from Other Local Units - Other</t>
  </si>
  <si>
    <t>Shared Revenue from Other Local Units</t>
  </si>
  <si>
    <t>General Gov't (Not Court-Related) - Internal Service Fund Fees and Charges</t>
  </si>
  <si>
    <t>Transportation (User Fees) - Other Transportation Charges</t>
  </si>
  <si>
    <t>Culture / Recreation - Libraries</t>
  </si>
  <si>
    <t>Culture / Recreation - Special Recreation Facilities</t>
  </si>
  <si>
    <t>Culture / Recreation - Other Culture / Recreation Charges</t>
  </si>
  <si>
    <t>Other Charges for Services</t>
  </si>
  <si>
    <t>Court-Ordered Judgments and Fines - As Decided by County Court Criminal</t>
  </si>
  <si>
    <t>Interest and Other Earnings - Net Increase (Decrease) in Fair Value of Investments</t>
  </si>
  <si>
    <t>Interest and Other Earnings - Gain or Loss on Sale of Investments</t>
  </si>
  <si>
    <t>Other Miscellaneous Revenues - Settlements</t>
  </si>
  <si>
    <t>Contributions from Enterprise Operations</t>
  </si>
  <si>
    <t>Proprietary Non-Operating Sources - Capital Contributions from Other Public Source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</si>
  <si>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</si>
  <si>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</si>
  <si>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</si>
  <si>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</si>
  <si>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</si>
  <si>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Other Permits, Fees, and Special Assessments</t>
  </si>
  <si>
    <t>Federal Grant - Public Safety</t>
  </si>
  <si>
    <t>Grants from Other Local Units - Public Safety</t>
  </si>
  <si>
    <t>Grants from Other Local Units - Physical Environment</t>
  </si>
  <si>
    <t>Culture / Recreation - Special Events</t>
  </si>
  <si>
    <t>Pension Fund Contributions</t>
  </si>
  <si>
    <t>2011 Municipal Population:</t>
  </si>
  <si>
    <t>Local Fiscal Year Ended September 30, 2012</t>
  </si>
  <si>
    <t>Federal Grant - Physical Environment - Electric Supply System</t>
  </si>
  <si>
    <t>2012 Municipal Population:</t>
  </si>
  <si>
    <t>Local Fiscal Year Ended September 30, 2013</t>
  </si>
  <si>
    <t>Communications Services Taxes (Chapter 202, F.S.)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</si>
  <si>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</si>
  <si>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</si>
  <si>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</si>
  <si>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</si>
  <si>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</si>
  <si>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</si>
  <si>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</si>
  <si>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</si>
  <si>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</si>
  <si>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</si>
  <si>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Gain (Loss) on Sale of Investments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</si>
  <si>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</si>
  <si>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</si>
  <si>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</si>
  <si>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</si>
  <si>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2008</t>
  </si>
  <si>
    <t>Special Act Fuel Tax (Section 206.61, F.S.)</t>
  </si>
  <si>
    <t>Other General Taxes</t>
  </si>
  <si>
    <t>Permits and Franchise Fees</t>
  </si>
  <si>
    <t>Other Permits and Fees</t>
  </si>
  <si>
    <t>State Grant - Transportation - Mass Transit</t>
  </si>
  <si>
    <t>State Grant - Other</t>
  </si>
  <si>
    <t>State Shared Revenues - Transportation - Other Transportation</t>
  </si>
  <si>
    <t>Physical Environment - Water / Sewer Combination Utility</t>
  </si>
  <si>
    <t>Court-Ordered Judgments and Fines - As Decided by County Court Civil</t>
  </si>
  <si>
    <t>Other Judgments, Fines, and Forfeits</t>
  </si>
  <si>
    <t>Impact Fees - Physical Environment</t>
  </si>
  <si>
    <t>Proprietary Non-Operating Sources - Interest</t>
  </si>
  <si>
    <t>Proprietary Non-Operating Sources - Other Grants and Donations</t>
  </si>
  <si>
    <t>2008 Municipal Population:</t>
  </si>
  <si>
    <t>Local Fiscal Year Ended September 30, 2014</t>
  </si>
  <si>
    <t>Sales - Disposition of Fixed Assets</t>
  </si>
  <si>
    <t>Proprietary Non-Operating - Other Non-Operating Sources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</si>
  <si>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</si>
  <si>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</si>
  <si>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</si>
  <si>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</si>
  <si>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General Government</t>
  </si>
  <si>
    <t>Other Miscellaneous Revenues - Slot Machine Proceeds</t>
  </si>
  <si>
    <t>Proceeds - Debt Proceeds</t>
  </si>
  <si>
    <t>2016 Municipal Population:</t>
  </si>
  <si>
    <t>Local Fiscal Year Ended September 30, 2017</t>
  </si>
  <si>
    <t>Discretionary Sales Surtaxes</t>
  </si>
  <si>
    <t>Franchise Fee - Sewer</t>
  </si>
  <si>
    <t>Special Assessments - Charges for Public Services</t>
  </si>
  <si>
    <t>General Government - Fees Remitted to County from Tax Collector</t>
  </si>
  <si>
    <t>2017 Municipal Population:</t>
  </si>
  <si>
    <t>Local Fiscal Year Ended September 30, 2018</t>
  </si>
  <si>
    <t>State Shared Revenues - General Government - Cardroom Tax</t>
  </si>
  <si>
    <t>Other Miscellaneous Revenues - Deferred Compensation Contributions</t>
  </si>
  <si>
    <t>2018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</si>
</sst>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SUM(D6:D8)</f>
        <v>13819192</v>
      </c>
      <c r="E5" s="27">
        <f>SUM(E6:E8)</f>
        <v>0</v>
      </c>
      <c r="F5" s="27">
        <f>SUM(F6:F8)</f>
        <v>0</v>
      </c>
      <c r="G5" s="27">
        <f>SUM(G6:G8)</f>
        <v>2705726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2518727</v>
      </c>
      <c r="N5" s="28">
        <f>SUM(D5:M5)</f>
        <v>19043645</v>
      </c>
      <c r="O5" s="33">
        <f>(N5/O$59)</f>
        <v>497.78197454060694</v>
      </c>
      <c r="P5" s="6"/>
    </row>
    <row r="6" spans="1:16" ht="15">
      <c r="A6" s="12"/>
      <c r="B6" s="25">
        <v>311</v>
      </c>
      <c r="C6" s="20" t="s">
        <v>2</v>
      </c>
      <c r="D6" s="46">
        <v>8721432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2518727</v>
      </c>
      <c r="N6" s="46">
        <f>SUM(D6:M6)</f>
        <v>11240159</v>
      </c>
      <c r="O6" s="47">
        <f>(N6/O$59)</f>
        <v>293.8065974854275</v>
      </c>
      <c r="P6" s="9"/>
    </row>
    <row r="7" spans="1:16" ht="15">
      <c r="A7" s="12"/>
      <c r="B7" s="25">
        <v>312.1</v>
      </c>
      <c r="C7" s="20" t="s">
        <v>76</v>
      </c>
      <c r="D7" s="46">
        <v>5097760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5097760</v>
      </c>
      <c r="O7" s="47">
        <f>(N7/O$59)</f>
        <v>133.2503855503568</v>
      </c>
      <c r="P7" s="9"/>
    </row>
    <row r="8" spans="1:16" ht="15">
      <c r="A8" s="12"/>
      <c r="B8" s="25">
        <v>312.6</v>
      </c>
      <c r="C8" s="20" t="s">
        <v>161</v>
      </c>
      <c r="D8" s="46">
        <v>0</v>
      </c>
      <c r="E8" s="46">
        <v>0</v>
      </c>
      <c r="F8" s="46">
        <v>0</v>
      </c>
      <c r="G8" s="46">
        <v>2705726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2705726</v>
      </c>
      <c r="O8" s="47">
        <f>(N8/O$59)</f>
        <v>70.72499150482264</v>
      </c>
      <c r="P8" s="9"/>
    </row>
    <row r="9" spans="1:16" ht="15.75">
      <c r="A9" s="29" t="s">
        <v>17</v>
      </c>
      <c r="B9" s="30"/>
      <c r="C9" s="31"/>
      <c r="D9" s="32">
        <f>SUM(D10:D11)</f>
        <v>885703</v>
      </c>
      <c r="E9" s="32">
        <f>SUM(E10:E11)</f>
        <v>1487173</v>
      </c>
      <c r="F9" s="32">
        <f>SUM(F10:F11)</f>
        <v>0</v>
      </c>
      <c r="G9" s="32">
        <f>SUM(G10:G11)</f>
        <v>379322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32">
        <f>SUM(M10:M11)</f>
        <v>0</v>
      </c>
      <c r="N9" s="44">
        <f>SUM(D9:M9)</f>
        <v>2752198</v>
      </c>
      <c r="O9" s="45">
        <f>(N9/O$59)</f>
        <v>71.9397234493034</v>
      </c>
      <c r="P9" s="10"/>
    </row>
    <row r="10" spans="1:16" ht="15">
      <c r="A10" s="12"/>
      <c r="B10" s="25">
        <v>322</v>
      </c>
      <c r="C10" s="20" t="s">
        <v>0</v>
      </c>
      <c r="D10" s="46">
        <v>885703</v>
      </c>
      <c r="E10" s="46">
        <v>1487173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2372876</v>
      </c>
      <c r="O10" s="47">
        <f>(N10/O$59)</f>
        <v>62.02462294482056</v>
      </c>
      <c r="P10" s="9"/>
    </row>
    <row r="11" spans="1:16" ht="15">
      <c r="A11" s="12"/>
      <c r="B11" s="25">
        <v>323.6</v>
      </c>
      <c r="C11" s="20" t="s">
        <v>162</v>
      </c>
      <c r="D11" s="46">
        <v>0</v>
      </c>
      <c r="E11" s="46">
        <v>0</v>
      </c>
      <c r="F11" s="46">
        <v>0</v>
      </c>
      <c r="G11" s="46">
        <v>379322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379322</v>
      </c>
      <c r="O11" s="47">
        <f>(N11/O$59)</f>
        <v>9.91510050448284</v>
      </c>
      <c r="P11" s="9"/>
    </row>
    <row r="12" spans="1:16" ht="15.75">
      <c r="A12" s="29" t="s">
        <v>21</v>
      </c>
      <c r="B12" s="30"/>
      <c r="C12" s="31"/>
      <c r="D12" s="32">
        <f>SUM(D13:D24)</f>
        <v>5316886</v>
      </c>
      <c r="E12" s="32">
        <f>SUM(E13:E24)</f>
        <v>978510</v>
      </c>
      <c r="F12" s="32">
        <f>SUM(F13:F24)</f>
        <v>0</v>
      </c>
      <c r="G12" s="32">
        <f>SUM(G13:G24)</f>
        <v>0</v>
      </c>
      <c r="H12" s="32">
        <f>SUM(H13:H24)</f>
        <v>0</v>
      </c>
      <c r="I12" s="32">
        <f>SUM(I13:I24)</f>
        <v>0</v>
      </c>
      <c r="J12" s="32">
        <f>SUM(J13:J24)</f>
        <v>15980</v>
      </c>
      <c r="K12" s="32">
        <f>SUM(K13:K24)</f>
        <v>0</v>
      </c>
      <c r="L12" s="32">
        <f>SUM(L13:L24)</f>
        <v>0</v>
      </c>
      <c r="M12" s="32">
        <f>SUM(M13:M24)</f>
        <v>71732</v>
      </c>
      <c r="N12" s="44">
        <f>SUM(D12:M12)</f>
        <v>6383108</v>
      </c>
      <c r="O12" s="45">
        <f>(N12/O$59)</f>
        <v>166.84810622892542</v>
      </c>
      <c r="P12" s="10"/>
    </row>
    <row r="13" spans="1:16" ht="15">
      <c r="A13" s="12"/>
      <c r="B13" s="25">
        <v>331.2</v>
      </c>
      <c r="C13" s="20" t="s">
        <v>108</v>
      </c>
      <c r="D13" s="46">
        <v>0</v>
      </c>
      <c r="E13" s="46">
        <v>31979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31979</v>
      </c>
      <c r="O13" s="47">
        <f>(N13/O$59)</f>
        <v>0.8358993125441095</v>
      </c>
      <c r="P13" s="9"/>
    </row>
    <row r="14" spans="1:16" ht="15">
      <c r="A14" s="12"/>
      <c r="B14" s="25">
        <v>331.39</v>
      </c>
      <c r="C14" s="20" t="s">
        <v>80</v>
      </c>
      <c r="D14" s="46">
        <v>0</v>
      </c>
      <c r="E14" s="46">
        <v>196506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48650</v>
      </c>
      <c r="N14" s="46">
        <f>SUM(D14:M14)</f>
        <v>245156</v>
      </c>
      <c r="O14" s="47">
        <f>(N14/O$59)</f>
        <v>6.408134459053245</v>
      </c>
      <c r="P14" s="9"/>
    </row>
    <row r="15" spans="1:16" ht="15">
      <c r="A15" s="12"/>
      <c r="B15" s="25">
        <v>331.7</v>
      </c>
      <c r="C15" s="20" t="s">
        <v>81</v>
      </c>
      <c r="D15" s="46">
        <v>0</v>
      </c>
      <c r="E15" s="46">
        <v>657045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657045</v>
      </c>
      <c r="O15" s="47">
        <f>(N15/O$59)</f>
        <v>17.17450401233761</v>
      </c>
      <c r="P15" s="9"/>
    </row>
    <row r="16" spans="1:16" ht="15">
      <c r="A16" s="12"/>
      <c r="B16" s="25">
        <v>334.1</v>
      </c>
      <c r="C16" s="20" t="s">
        <v>156</v>
      </c>
      <c r="D16" s="46">
        <v>0</v>
      </c>
      <c r="E16" s="46">
        <v>80000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80000</v>
      </c>
      <c r="O16" s="47">
        <f>(N16/O$59)</f>
        <v>2.0911205792404006</v>
      </c>
      <c r="P16" s="9"/>
    </row>
    <row r="17" spans="1:16" ht="15">
      <c r="A17" s="12"/>
      <c r="B17" s="25">
        <v>334.7</v>
      </c>
      <c r="C17" s="20" t="s">
        <v>84</v>
      </c>
      <c r="D17" s="46">
        <v>0</v>
      </c>
      <c r="E17" s="46">
        <v>12980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0" ref="N17:N22">SUM(D17:M17)</f>
        <v>12980</v>
      </c>
      <c r="O17" s="47">
        <f>(N17/O$59)</f>
        <v>0.33928431398175496</v>
      </c>
      <c r="P17" s="9"/>
    </row>
    <row r="18" spans="1:16" ht="15">
      <c r="A18" s="12"/>
      <c r="B18" s="25">
        <v>335.14</v>
      </c>
      <c r="C18" s="20" t="s">
        <v>121</v>
      </c>
      <c r="D18" s="46">
        <v>50348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0"/>
        <v>50348</v>
      </c>
      <c r="O18" s="47">
        <f>(N18/O$59)</f>
        <v>1.316046736544946</v>
      </c>
      <c r="P18" s="9"/>
    </row>
    <row r="19" spans="1:16" ht="15">
      <c r="A19" s="12"/>
      <c r="B19" s="25">
        <v>335.15</v>
      </c>
      <c r="C19" s="20" t="s">
        <v>122</v>
      </c>
      <c r="D19" s="46">
        <v>51959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0"/>
        <v>51959</v>
      </c>
      <c r="O19" s="47">
        <f>(N19/O$59)</f>
        <v>1.3581566772093996</v>
      </c>
      <c r="P19" s="9"/>
    </row>
    <row r="20" spans="1:16" ht="15">
      <c r="A20" s="12"/>
      <c r="B20" s="25">
        <v>335.17</v>
      </c>
      <c r="C20" s="20" t="s">
        <v>167</v>
      </c>
      <c r="D20" s="46">
        <v>1647714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0"/>
        <v>1647714</v>
      </c>
      <c r="O20" s="47">
        <f>(N20/O$59)</f>
        <v>43.06960817628146</v>
      </c>
      <c r="P20" s="9"/>
    </row>
    <row r="21" spans="1:16" ht="15">
      <c r="A21" s="12"/>
      <c r="B21" s="25">
        <v>335.18</v>
      </c>
      <c r="C21" s="20" t="s">
        <v>123</v>
      </c>
      <c r="D21" s="46">
        <v>3047343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0"/>
        <v>3047343</v>
      </c>
      <c r="O21" s="47">
        <f>(N21/O$59)</f>
        <v>79.65452074130225</v>
      </c>
      <c r="P21" s="9"/>
    </row>
    <row r="22" spans="1:16" ht="15">
      <c r="A22" s="12"/>
      <c r="B22" s="25">
        <v>335.19</v>
      </c>
      <c r="C22" s="20" t="s">
        <v>124</v>
      </c>
      <c r="D22" s="46">
        <v>26368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0"/>
        <v>26368</v>
      </c>
      <c r="O22" s="47">
        <f>(N22/O$59)</f>
        <v>0.6892333429176359</v>
      </c>
      <c r="P22" s="9"/>
    </row>
    <row r="23" spans="1:16" ht="15">
      <c r="A23" s="12"/>
      <c r="B23" s="25">
        <v>337.7</v>
      </c>
      <c r="C23" s="20" t="s">
        <v>87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23082</v>
      </c>
      <c r="N23" s="46">
        <f>SUM(D23:M23)</f>
        <v>23082</v>
      </c>
      <c r="O23" s="47">
        <f>(N23/O$59)</f>
        <v>0.6033405651253365</v>
      </c>
      <c r="P23" s="9"/>
    </row>
    <row r="24" spans="1:16" ht="15">
      <c r="A24" s="12"/>
      <c r="B24" s="25">
        <v>338</v>
      </c>
      <c r="C24" s="20" t="s">
        <v>89</v>
      </c>
      <c r="D24" s="46">
        <v>493154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15980</v>
      </c>
      <c r="K24" s="46">
        <v>0</v>
      </c>
      <c r="L24" s="46">
        <v>0</v>
      </c>
      <c r="M24" s="46">
        <v>0</v>
      </c>
      <c r="N24" s="46">
        <f>SUM(D24:M24)</f>
        <v>509134</v>
      </c>
      <c r="O24" s="47">
        <f>(N24/O$59)</f>
        <v>13.308257312387276</v>
      </c>
      <c r="P24" s="9"/>
    </row>
    <row r="25" spans="1:16" ht="15.75">
      <c r="A25" s="29" t="s">
        <v>33</v>
      </c>
      <c r="B25" s="30"/>
      <c r="C25" s="31"/>
      <c r="D25" s="32">
        <f>SUM(D26:D39)</f>
        <v>5371421</v>
      </c>
      <c r="E25" s="32">
        <f>SUM(E26:E39)</f>
        <v>3036630</v>
      </c>
      <c r="F25" s="32">
        <f>SUM(F26:F39)</f>
        <v>0</v>
      </c>
      <c r="G25" s="32">
        <f>SUM(G26:G39)</f>
        <v>0</v>
      </c>
      <c r="H25" s="32">
        <f>SUM(H26:H39)</f>
        <v>0</v>
      </c>
      <c r="I25" s="32">
        <f>SUM(I26:I39)</f>
        <v>91927532</v>
      </c>
      <c r="J25" s="32">
        <f>SUM(J26:J39)</f>
        <v>12970197</v>
      </c>
      <c r="K25" s="32">
        <f>SUM(K26:K39)</f>
        <v>0</v>
      </c>
      <c r="L25" s="32">
        <f>SUM(L26:L39)</f>
        <v>0</v>
      </c>
      <c r="M25" s="32">
        <f>SUM(M26:M39)</f>
        <v>29523</v>
      </c>
      <c r="N25" s="32">
        <f>SUM(D25:M25)</f>
        <v>113335303</v>
      </c>
      <c r="O25" s="45">
        <f>(N25/O$59)</f>
        <v>2962.472305721829</v>
      </c>
      <c r="P25" s="10"/>
    </row>
    <row r="26" spans="1:16" ht="15">
      <c r="A26" s="12"/>
      <c r="B26" s="25">
        <v>341.2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11444747</v>
      </c>
      <c r="K26" s="46">
        <v>0</v>
      </c>
      <c r="L26" s="46">
        <v>0</v>
      </c>
      <c r="M26" s="46">
        <v>0</v>
      </c>
      <c r="N26" s="46">
        <f aca="true" t="shared" si="1" ref="N26:N39">SUM(D26:M26)</f>
        <v>11444747</v>
      </c>
      <c r="O26" s="47">
        <f>(N26/O$59)</f>
        <v>299.1543246987479</v>
      </c>
      <c r="P26" s="9"/>
    </row>
    <row r="27" spans="1:16" ht="15">
      <c r="A27" s="12"/>
      <c r="B27" s="25">
        <v>341.3</v>
      </c>
      <c r="C27" s="20" t="s">
        <v>126</v>
      </c>
      <c r="D27" s="46">
        <v>3689127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3689127</v>
      </c>
      <c r="O27" s="47">
        <f>(N27/O$59)</f>
        <v>96.4301173641425</v>
      </c>
      <c r="P27" s="9"/>
    </row>
    <row r="28" spans="1:16" ht="15">
      <c r="A28" s="12"/>
      <c r="B28" s="25">
        <v>341.9</v>
      </c>
      <c r="C28" s="20" t="s">
        <v>127</v>
      </c>
      <c r="D28" s="46">
        <v>413583</v>
      </c>
      <c r="E28" s="46">
        <v>110</v>
      </c>
      <c r="F28" s="46">
        <v>0</v>
      </c>
      <c r="G28" s="46">
        <v>0</v>
      </c>
      <c r="H28" s="46">
        <v>0</v>
      </c>
      <c r="I28" s="46">
        <v>755290</v>
      </c>
      <c r="J28" s="46">
        <v>1525450</v>
      </c>
      <c r="K28" s="46">
        <v>0</v>
      </c>
      <c r="L28" s="46">
        <v>0</v>
      </c>
      <c r="M28" s="46">
        <v>0</v>
      </c>
      <c r="N28" s="46">
        <f t="shared" si="1"/>
        <v>2694433</v>
      </c>
      <c r="O28" s="47">
        <f>(N28/O$59)</f>
        <v>70.42980369605563</v>
      </c>
      <c r="P28" s="9"/>
    </row>
    <row r="29" spans="1:16" ht="15">
      <c r="A29" s="12"/>
      <c r="B29" s="25">
        <v>342.1</v>
      </c>
      <c r="C29" s="20" t="s">
        <v>39</v>
      </c>
      <c r="D29" s="46">
        <v>78200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78200</v>
      </c>
      <c r="O29" s="47">
        <f>(N29/O$59)</f>
        <v>2.0440703662074915</v>
      </c>
      <c r="P29" s="9"/>
    </row>
    <row r="30" spans="1:16" ht="15">
      <c r="A30" s="12"/>
      <c r="B30" s="25">
        <v>342.5</v>
      </c>
      <c r="C30" s="20" t="s">
        <v>41</v>
      </c>
      <c r="D30" s="46">
        <v>238012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238012</v>
      </c>
      <c r="O30" s="47">
        <f>(N30/O$59)</f>
        <v>6.221397391327077</v>
      </c>
      <c r="P30" s="9"/>
    </row>
    <row r="31" spans="1:16" ht="15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53526045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53526045</v>
      </c>
      <c r="O31" s="47">
        <f>(N31/O$59)</f>
        <v>1399.1176778105967</v>
      </c>
      <c r="P31" s="9"/>
    </row>
    <row r="32" spans="1:16" ht="15">
      <c r="A32" s="12"/>
      <c r="B32" s="25">
        <v>343.3</v>
      </c>
      <c r="C32" s="20" t="s">
        <v>45</v>
      </c>
      <c r="D32" s="46">
        <v>602671</v>
      </c>
      <c r="E32" s="46">
        <v>0</v>
      </c>
      <c r="F32" s="46">
        <v>0</v>
      </c>
      <c r="G32" s="46">
        <v>0</v>
      </c>
      <c r="H32" s="46">
        <v>0</v>
      </c>
      <c r="I32" s="46">
        <v>14281479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14884150</v>
      </c>
      <c r="O32" s="47">
        <f>(N32/O$59)</f>
        <v>389.0569046187626</v>
      </c>
      <c r="P32" s="9"/>
    </row>
    <row r="33" spans="1:16" ht="15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6029714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6029714</v>
      </c>
      <c r="O33" s="47">
        <f>(N33/O$59)</f>
        <v>157.61073790417439</v>
      </c>
      <c r="P33" s="9"/>
    </row>
    <row r="34" spans="1:16" ht="15">
      <c r="A34" s="12"/>
      <c r="B34" s="25">
        <v>343.5</v>
      </c>
      <c r="C34" s="20" t="s">
        <v>47</v>
      </c>
      <c r="D34" s="46">
        <v>176003</v>
      </c>
      <c r="E34" s="46">
        <v>0</v>
      </c>
      <c r="F34" s="46">
        <v>0</v>
      </c>
      <c r="G34" s="46">
        <v>0</v>
      </c>
      <c r="H34" s="46">
        <v>0</v>
      </c>
      <c r="I34" s="46">
        <v>17335004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17511007</v>
      </c>
      <c r="O34" s="47">
        <f>(N34/O$59)</f>
        <v>457.7203387615338</v>
      </c>
      <c r="P34" s="9"/>
    </row>
    <row r="35" spans="1:16" ht="15">
      <c r="A35" s="12"/>
      <c r="B35" s="25">
        <v>343.8</v>
      </c>
      <c r="C35" s="20" t="s">
        <v>49</v>
      </c>
      <c r="D35" s="46">
        <v>19700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19700</v>
      </c>
      <c r="O35" s="47">
        <f>(N35/O$59)</f>
        <v>0.5149384426379486</v>
      </c>
      <c r="P35" s="9"/>
    </row>
    <row r="36" spans="1:16" ht="15">
      <c r="A36" s="12"/>
      <c r="B36" s="25">
        <v>344.5</v>
      </c>
      <c r="C36" s="20" t="s">
        <v>128</v>
      </c>
      <c r="D36" s="46">
        <v>49140</v>
      </c>
      <c r="E36" s="46">
        <v>1858593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1907733</v>
      </c>
      <c r="O36" s="47">
        <f>(N36/O$59)</f>
        <v>49.86624669995034</v>
      </c>
      <c r="P36" s="9"/>
    </row>
    <row r="37" spans="1:16" ht="15">
      <c r="A37" s="12"/>
      <c r="B37" s="25">
        <v>347.3</v>
      </c>
      <c r="C37" s="20" t="s">
        <v>53</v>
      </c>
      <c r="D37" s="46">
        <v>57618</v>
      </c>
      <c r="E37" s="46">
        <v>1177927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1235545</v>
      </c>
      <c r="O37" s="47">
        <f>(N37/O$59)</f>
        <v>32.295919700969755</v>
      </c>
      <c r="P37" s="9"/>
    </row>
    <row r="38" spans="1:16" ht="15">
      <c r="A38" s="12"/>
      <c r="B38" s="25">
        <v>347.9</v>
      </c>
      <c r="C38" s="20" t="s">
        <v>94</v>
      </c>
      <c r="D38" s="46">
        <v>47367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47367</v>
      </c>
      <c r="O38" s="47">
        <f>(N38/O$59)</f>
        <v>1.2381263559610005</v>
      </c>
      <c r="P38" s="9"/>
    </row>
    <row r="39" spans="1:16" ht="15">
      <c r="A39" s="12"/>
      <c r="B39" s="25">
        <v>349</v>
      </c>
      <c r="C39" s="20" t="s">
        <v>95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29523</v>
      </c>
      <c r="N39" s="46">
        <f t="shared" si="1"/>
        <v>29523</v>
      </c>
      <c r="O39" s="47">
        <f>(N39/O$59)</f>
        <v>0.7717019107614292</v>
      </c>
      <c r="P39" s="9"/>
    </row>
    <row r="40" spans="1:16" ht="15.75">
      <c r="A40" s="29" t="s">
        <v>34</v>
      </c>
      <c r="B40" s="30"/>
      <c r="C40" s="31"/>
      <c r="D40" s="32">
        <f>SUM(D41:D43)</f>
        <v>697944</v>
      </c>
      <c r="E40" s="32">
        <f>SUM(E41:E43)</f>
        <v>250122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0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0</v>
      </c>
      <c r="N40" s="32">
        <f>SUM(D40:M40)</f>
        <v>948066</v>
      </c>
      <c r="O40" s="45">
        <f>(N40/O$59)</f>
        <v>24.78150403847662</v>
      </c>
      <c r="P40" s="10"/>
    </row>
    <row r="41" spans="1:16" ht="15">
      <c r="A41" s="13"/>
      <c r="B41" s="39">
        <v>351.1</v>
      </c>
      <c r="C41" s="21" t="s">
        <v>96</v>
      </c>
      <c r="D41" s="46">
        <v>0</v>
      </c>
      <c r="E41" s="46">
        <v>6890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6890</v>
      </c>
      <c r="O41" s="47">
        <f>(N41/O$59)</f>
        <v>0.1800977598870795</v>
      </c>
      <c r="P41" s="9"/>
    </row>
    <row r="42" spans="1:16" ht="15">
      <c r="A42" s="13"/>
      <c r="B42" s="39">
        <v>352</v>
      </c>
      <c r="C42" s="21" t="s">
        <v>56</v>
      </c>
      <c r="D42" s="46">
        <v>5909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5909</v>
      </c>
      <c r="O42" s="47">
        <f>(N42/O$59)</f>
        <v>0.15445539378414408</v>
      </c>
      <c r="P42" s="9"/>
    </row>
    <row r="43" spans="1:16" ht="15">
      <c r="A43" s="13"/>
      <c r="B43" s="39">
        <v>354</v>
      </c>
      <c r="C43" s="21" t="s">
        <v>57</v>
      </c>
      <c r="D43" s="46">
        <v>692035</v>
      </c>
      <c r="E43" s="46">
        <v>243232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935267</v>
      </c>
      <c r="O43" s="47">
        <f>(N43/O$59)</f>
        <v>24.446950884805396</v>
      </c>
      <c r="P43" s="9"/>
    </row>
    <row r="44" spans="1:16" ht="15.75">
      <c r="A44" s="29" t="s">
        <v>3</v>
      </c>
      <c r="B44" s="30"/>
      <c r="C44" s="31"/>
      <c r="D44" s="32">
        <f>SUM(D45:D53)</f>
        <v>137735</v>
      </c>
      <c r="E44" s="32">
        <f>SUM(E45:E53)</f>
        <v>1172126</v>
      </c>
      <c r="F44" s="32">
        <f>SUM(F45:F53)</f>
        <v>0</v>
      </c>
      <c r="G44" s="32">
        <f>SUM(G45:G53)</f>
        <v>515516</v>
      </c>
      <c r="H44" s="32">
        <f>SUM(H45:H53)</f>
        <v>0</v>
      </c>
      <c r="I44" s="32">
        <f>SUM(I45:I53)</f>
        <v>1653761</v>
      </c>
      <c r="J44" s="32">
        <f>SUM(J45:J53)</f>
        <v>93021</v>
      </c>
      <c r="K44" s="32">
        <f>SUM(K45:K53)</f>
        <v>24936683</v>
      </c>
      <c r="L44" s="32">
        <f>SUM(L45:L53)</f>
        <v>0</v>
      </c>
      <c r="M44" s="32">
        <f>SUM(M45:M53)</f>
        <v>34030</v>
      </c>
      <c r="N44" s="32">
        <f>SUM(D44:M44)</f>
        <v>28542872</v>
      </c>
      <c r="O44" s="45">
        <f>(N44/O$59)</f>
        <v>746.0823378728076</v>
      </c>
      <c r="P44" s="10"/>
    </row>
    <row r="45" spans="1:16" ht="15">
      <c r="A45" s="12"/>
      <c r="B45" s="25">
        <v>361.1</v>
      </c>
      <c r="C45" s="20" t="s">
        <v>59</v>
      </c>
      <c r="D45" s="46">
        <v>73907</v>
      </c>
      <c r="E45" s="46">
        <v>70799</v>
      </c>
      <c r="F45" s="46">
        <v>0</v>
      </c>
      <c r="G45" s="46">
        <v>362122</v>
      </c>
      <c r="H45" s="46">
        <v>0</v>
      </c>
      <c r="I45" s="46">
        <v>983427</v>
      </c>
      <c r="J45" s="46">
        <v>110606</v>
      </c>
      <c r="K45" s="46">
        <v>2326520</v>
      </c>
      <c r="L45" s="46">
        <v>0</v>
      </c>
      <c r="M45" s="46">
        <v>9935</v>
      </c>
      <c r="N45" s="46">
        <f>SUM(D45:M45)</f>
        <v>3937316</v>
      </c>
      <c r="O45" s="47">
        <f>(N45/O$59)</f>
        <v>102.91753143215621</v>
      </c>
      <c r="P45" s="9"/>
    </row>
    <row r="46" spans="1:16" ht="15">
      <c r="A46" s="12"/>
      <c r="B46" s="25">
        <v>361.3</v>
      </c>
      <c r="C46" s="20" t="s">
        <v>97</v>
      </c>
      <c r="D46" s="46">
        <v>-45714</v>
      </c>
      <c r="E46" s="46">
        <v>-40564</v>
      </c>
      <c r="F46" s="46">
        <v>0</v>
      </c>
      <c r="G46" s="46">
        <v>-21846</v>
      </c>
      <c r="H46" s="46">
        <v>0</v>
      </c>
      <c r="I46" s="46">
        <v>-469156</v>
      </c>
      <c r="J46" s="46">
        <v>-51458</v>
      </c>
      <c r="K46" s="46">
        <v>10969602</v>
      </c>
      <c r="L46" s="46">
        <v>0</v>
      </c>
      <c r="M46" s="46">
        <v>2543</v>
      </c>
      <c r="N46" s="46">
        <f aca="true" t="shared" si="2" ref="N46:N53">SUM(D46:M46)</f>
        <v>10343407</v>
      </c>
      <c r="O46" s="47">
        <f>(N46/O$59)</f>
        <v>270.36639046449017</v>
      </c>
      <c r="P46" s="9"/>
    </row>
    <row r="47" spans="1:16" ht="15">
      <c r="A47" s="12"/>
      <c r="B47" s="25">
        <v>361.4</v>
      </c>
      <c r="C47" s="20" t="s">
        <v>129</v>
      </c>
      <c r="D47" s="46">
        <v>669</v>
      </c>
      <c r="E47" s="46">
        <v>533</v>
      </c>
      <c r="F47" s="46">
        <v>0</v>
      </c>
      <c r="G47" s="46">
        <v>240</v>
      </c>
      <c r="H47" s="46">
        <v>0</v>
      </c>
      <c r="I47" s="46">
        <v>6091</v>
      </c>
      <c r="J47" s="46">
        <v>979</v>
      </c>
      <c r="K47" s="46">
        <v>0</v>
      </c>
      <c r="L47" s="46">
        <v>0</v>
      </c>
      <c r="M47" s="46">
        <v>4873</v>
      </c>
      <c r="N47" s="46">
        <f t="shared" si="2"/>
        <v>13385</v>
      </c>
      <c r="O47" s="47">
        <f>(N47/O$59)</f>
        <v>0.3498706119141595</v>
      </c>
      <c r="P47" s="9"/>
    </row>
    <row r="48" spans="1:16" ht="15">
      <c r="A48" s="12"/>
      <c r="B48" s="25">
        <v>362</v>
      </c>
      <c r="C48" s="20" t="s">
        <v>60</v>
      </c>
      <c r="D48" s="46">
        <v>20642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2"/>
        <v>20642</v>
      </c>
      <c r="O48" s="47">
        <f>(N48/O$59)</f>
        <v>0.5395613874585043</v>
      </c>
      <c r="P48" s="9"/>
    </row>
    <row r="49" spans="1:16" ht="15">
      <c r="A49" s="12"/>
      <c r="B49" s="25">
        <v>364</v>
      </c>
      <c r="C49" s="20" t="s">
        <v>150</v>
      </c>
      <c r="D49" s="46">
        <v>50780</v>
      </c>
      <c r="E49" s="46">
        <v>890813</v>
      </c>
      <c r="F49" s="46">
        <v>0</v>
      </c>
      <c r="G49" s="46">
        <v>0</v>
      </c>
      <c r="H49" s="46">
        <v>0</v>
      </c>
      <c r="I49" s="46">
        <v>12309</v>
      </c>
      <c r="J49" s="46">
        <v>31388</v>
      </c>
      <c r="K49" s="46">
        <v>0</v>
      </c>
      <c r="L49" s="46">
        <v>0</v>
      </c>
      <c r="M49" s="46">
        <v>0</v>
      </c>
      <c r="N49" s="46">
        <f t="shared" si="2"/>
        <v>985290</v>
      </c>
      <c r="O49" s="47">
        <f>(N49/O$59)</f>
        <v>25.754502443997175</v>
      </c>
      <c r="P49" s="9"/>
    </row>
    <row r="50" spans="1:16" ht="15">
      <c r="A50" s="12"/>
      <c r="B50" s="25">
        <v>365</v>
      </c>
      <c r="C50" s="20" t="s">
        <v>130</v>
      </c>
      <c r="D50" s="46">
        <v>0</v>
      </c>
      <c r="E50" s="46">
        <v>7013</v>
      </c>
      <c r="F50" s="46">
        <v>0</v>
      </c>
      <c r="G50" s="46">
        <v>0</v>
      </c>
      <c r="H50" s="46">
        <v>0</v>
      </c>
      <c r="I50" s="46">
        <v>7631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2"/>
        <v>14644</v>
      </c>
      <c r="O50" s="47">
        <f>(N50/O$59)</f>
        <v>0.3827796220299553</v>
      </c>
      <c r="P50" s="9"/>
    </row>
    <row r="51" spans="1:16" ht="15">
      <c r="A51" s="12"/>
      <c r="B51" s="25">
        <v>366</v>
      </c>
      <c r="C51" s="20" t="s">
        <v>63</v>
      </c>
      <c r="D51" s="46">
        <v>6678</v>
      </c>
      <c r="E51" s="46">
        <v>13300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11603566</v>
      </c>
      <c r="L51" s="46">
        <v>0</v>
      </c>
      <c r="M51" s="46">
        <v>0</v>
      </c>
      <c r="N51" s="46">
        <f t="shared" si="2"/>
        <v>11623544</v>
      </c>
      <c r="O51" s="47">
        <f>(N51/O$59)</f>
        <v>303.82790077632853</v>
      </c>
      <c r="P51" s="9"/>
    </row>
    <row r="52" spans="1:16" ht="15">
      <c r="A52" s="12"/>
      <c r="B52" s="25">
        <v>369.7</v>
      </c>
      <c r="C52" s="20" t="s">
        <v>168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36995</v>
      </c>
      <c r="L52" s="46">
        <v>0</v>
      </c>
      <c r="M52" s="46">
        <v>0</v>
      </c>
      <c r="N52" s="46">
        <f t="shared" si="2"/>
        <v>36995</v>
      </c>
      <c r="O52" s="47">
        <f>(N52/O$59)</f>
        <v>0.9670125728624827</v>
      </c>
      <c r="P52" s="9"/>
    </row>
    <row r="53" spans="1:16" ht="15">
      <c r="A53" s="12"/>
      <c r="B53" s="25">
        <v>369.9</v>
      </c>
      <c r="C53" s="20" t="s">
        <v>65</v>
      </c>
      <c r="D53" s="46">
        <v>30773</v>
      </c>
      <c r="E53" s="46">
        <v>230232</v>
      </c>
      <c r="F53" s="46">
        <v>0</v>
      </c>
      <c r="G53" s="46">
        <v>175000</v>
      </c>
      <c r="H53" s="46">
        <v>0</v>
      </c>
      <c r="I53" s="46">
        <v>1113459</v>
      </c>
      <c r="J53" s="46">
        <v>1506</v>
      </c>
      <c r="K53" s="46">
        <v>0</v>
      </c>
      <c r="L53" s="46">
        <v>0</v>
      </c>
      <c r="M53" s="46">
        <v>16679</v>
      </c>
      <c r="N53" s="46">
        <f t="shared" si="2"/>
        <v>1567649</v>
      </c>
      <c r="O53" s="47">
        <f>(N53/O$59)</f>
        <v>40.97678856157043</v>
      </c>
      <c r="P53" s="9"/>
    </row>
    <row r="54" spans="1:16" ht="15.75">
      <c r="A54" s="29" t="s">
        <v>35</v>
      </c>
      <c r="B54" s="30"/>
      <c r="C54" s="31"/>
      <c r="D54" s="32">
        <f>SUM(D55:D56)</f>
        <v>7546600</v>
      </c>
      <c r="E54" s="32">
        <f>SUM(E55:E56)</f>
        <v>460476</v>
      </c>
      <c r="F54" s="32">
        <f>SUM(F55:F56)</f>
        <v>0</v>
      </c>
      <c r="G54" s="32">
        <f>SUM(G55:G56)</f>
        <v>19966285</v>
      </c>
      <c r="H54" s="32">
        <f>SUM(H55:H56)</f>
        <v>0</v>
      </c>
      <c r="I54" s="32">
        <f>SUM(I55:I56)</f>
        <v>0</v>
      </c>
      <c r="J54" s="32">
        <f>SUM(J55:J56)</f>
        <v>553880</v>
      </c>
      <c r="K54" s="32">
        <f>SUM(K55:K56)</f>
        <v>0</v>
      </c>
      <c r="L54" s="32">
        <f>SUM(L55:L56)</f>
        <v>0</v>
      </c>
      <c r="M54" s="32">
        <f>SUM(M55:M56)</f>
        <v>7243733</v>
      </c>
      <c r="N54" s="32">
        <f>SUM(D54:M54)</f>
        <v>35770974</v>
      </c>
      <c r="O54" s="45">
        <f>(N54/O$59)</f>
        <v>935.0177483859163</v>
      </c>
      <c r="P54" s="9"/>
    </row>
    <row r="55" spans="1:16" ht="15">
      <c r="A55" s="12"/>
      <c r="B55" s="25">
        <v>381</v>
      </c>
      <c r="C55" s="20" t="s">
        <v>66</v>
      </c>
      <c r="D55" s="46">
        <v>7546600</v>
      </c>
      <c r="E55" s="46">
        <v>460476</v>
      </c>
      <c r="F55" s="46">
        <v>0</v>
      </c>
      <c r="G55" s="46">
        <v>2241760</v>
      </c>
      <c r="H55" s="46">
        <v>0</v>
      </c>
      <c r="I55" s="46">
        <v>0</v>
      </c>
      <c r="J55" s="46">
        <v>553880</v>
      </c>
      <c r="K55" s="46">
        <v>0</v>
      </c>
      <c r="L55" s="46">
        <v>0</v>
      </c>
      <c r="M55" s="46">
        <v>1915000</v>
      </c>
      <c r="N55" s="46">
        <f>SUM(D55:M55)</f>
        <v>12717716</v>
      </c>
      <c r="O55" s="47">
        <f>(N55/O$59)</f>
        <v>332.42847060668635</v>
      </c>
      <c r="P55" s="9"/>
    </row>
    <row r="56" spans="1:16" ht="15.75" thickBot="1">
      <c r="A56" s="12"/>
      <c r="B56" s="25">
        <v>384</v>
      </c>
      <c r="C56" s="20" t="s">
        <v>158</v>
      </c>
      <c r="D56" s="46">
        <v>0</v>
      </c>
      <c r="E56" s="46">
        <v>0</v>
      </c>
      <c r="F56" s="46">
        <v>0</v>
      </c>
      <c r="G56" s="46">
        <v>17724525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5328733</v>
      </c>
      <c r="N56" s="46">
        <f>SUM(D56:M56)</f>
        <v>23053258</v>
      </c>
      <c r="O56" s="47">
        <f>(N56/O$59)</f>
        <v>602.58927777923</v>
      </c>
      <c r="P56" s="9"/>
    </row>
    <row r="57" spans="1:119" ht="16.5" thickBot="1">
      <c r="A57" s="14" t="s">
        <v>54</v>
      </c>
      <c r="B57" s="23"/>
      <c r="C57" s="22"/>
      <c r="D57" s="15">
        <f>SUM(D5,D9,D12,D25,D40,D44,D54)</f>
        <v>33775481</v>
      </c>
      <c r="E57" s="15">
        <f>SUM(E5,E9,E12,E25,E40,E44,E54)</f>
        <v>7385037</v>
      </c>
      <c r="F57" s="15">
        <f>SUM(F5,F9,F12,F25,F40,F44,F54)</f>
        <v>0</v>
      </c>
      <c r="G57" s="15">
        <f>SUM(G5,G9,G12,G25,G40,G44,G54)</f>
        <v>23566849</v>
      </c>
      <c r="H57" s="15">
        <f>SUM(H5,H9,H12,H25,H40,H44,H54)</f>
        <v>0</v>
      </c>
      <c r="I57" s="15">
        <f>SUM(I5,I9,I12,I25,I40,I44,I54)</f>
        <v>93581293</v>
      </c>
      <c r="J57" s="15">
        <f>SUM(J5,J9,J12,J25,J40,J44,J54)</f>
        <v>13633078</v>
      </c>
      <c r="K57" s="15">
        <f>SUM(K5,K9,K12,K25,K40,K44,K54)</f>
        <v>24936683</v>
      </c>
      <c r="L57" s="15">
        <f>SUM(L5,L9,L12,L25,L40,L44,L54)</f>
        <v>0</v>
      </c>
      <c r="M57" s="15">
        <f>SUM(M5,M9,M12,M25,M40,M44,M54)</f>
        <v>9897745</v>
      </c>
      <c r="N57" s="15">
        <f>SUM(D57:M57)</f>
        <v>206776166</v>
      </c>
      <c r="O57" s="38">
        <f>(N57/O$59)</f>
        <v>5404.923700237865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169</v>
      </c>
      <c r="M59" s="48"/>
      <c r="N59" s="48"/>
      <c r="O59" s="43">
        <v>38257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104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20834921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18135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1459101</v>
      </c>
      <c r="N5" s="28">
        <f>SUM(D5:M5)</f>
        <v>22312157</v>
      </c>
      <c r="O5" s="33">
        <f aca="true" t="shared" si="1" ref="O5:O36">(N5/O$62)</f>
        <v>616.8179857905068</v>
      </c>
      <c r="P5" s="6"/>
    </row>
    <row r="6" spans="1:16" ht="15">
      <c r="A6" s="12"/>
      <c r="B6" s="25">
        <v>311</v>
      </c>
      <c r="C6" s="20" t="s">
        <v>2</v>
      </c>
      <c r="D6" s="46">
        <v>14784901</v>
      </c>
      <c r="E6" s="46">
        <v>0</v>
      </c>
      <c r="F6" s="46">
        <v>0</v>
      </c>
      <c r="G6" s="46">
        <v>0</v>
      </c>
      <c r="H6" s="46">
        <v>0</v>
      </c>
      <c r="I6" s="46">
        <v>18135</v>
      </c>
      <c r="J6" s="46">
        <v>0</v>
      </c>
      <c r="K6" s="46">
        <v>0</v>
      </c>
      <c r="L6" s="46">
        <v>0</v>
      </c>
      <c r="M6" s="46">
        <v>1459101</v>
      </c>
      <c r="N6" s="46">
        <f>SUM(D6:M6)</f>
        <v>16262137</v>
      </c>
      <c r="O6" s="47">
        <f t="shared" si="1"/>
        <v>449.56561523788463</v>
      </c>
      <c r="P6" s="9"/>
    </row>
    <row r="7" spans="1:16" ht="15">
      <c r="A7" s="12"/>
      <c r="B7" s="25">
        <v>312.41</v>
      </c>
      <c r="C7" s="20" t="s">
        <v>10</v>
      </c>
      <c r="D7" s="46">
        <v>832983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832983</v>
      </c>
      <c r="O7" s="47">
        <f t="shared" si="1"/>
        <v>23.02775550825201</v>
      </c>
      <c r="P7" s="9"/>
    </row>
    <row r="8" spans="1:16" ht="15">
      <c r="A8" s="12"/>
      <c r="B8" s="25">
        <v>314.1</v>
      </c>
      <c r="C8" s="20" t="s">
        <v>11</v>
      </c>
      <c r="D8" s="46">
        <v>2270891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2270891</v>
      </c>
      <c r="O8" s="47">
        <f t="shared" si="1"/>
        <v>62.77861941226882</v>
      </c>
      <c r="P8" s="9"/>
    </row>
    <row r="9" spans="1:16" ht="15">
      <c r="A9" s="12"/>
      <c r="B9" s="25">
        <v>314.2</v>
      </c>
      <c r="C9" s="20" t="s">
        <v>13</v>
      </c>
      <c r="D9" s="46">
        <v>1539993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1539993</v>
      </c>
      <c r="O9" s="47">
        <f t="shared" si="1"/>
        <v>42.57299643380422</v>
      </c>
      <c r="P9" s="9"/>
    </row>
    <row r="10" spans="1:16" ht="15">
      <c r="A10" s="12"/>
      <c r="B10" s="25">
        <v>314.3</v>
      </c>
      <c r="C10" s="20" t="s">
        <v>12</v>
      </c>
      <c r="D10" s="46">
        <v>1128978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1128978</v>
      </c>
      <c r="O10" s="47">
        <f t="shared" si="1"/>
        <v>31.2105161308158</v>
      </c>
      <c r="P10" s="9"/>
    </row>
    <row r="11" spans="1:16" ht="15">
      <c r="A11" s="12"/>
      <c r="B11" s="25">
        <v>314.4</v>
      </c>
      <c r="C11" s="20" t="s">
        <v>14</v>
      </c>
      <c r="D11" s="46">
        <v>107173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107173</v>
      </c>
      <c r="O11" s="47">
        <f t="shared" si="1"/>
        <v>2.962789926188041</v>
      </c>
      <c r="P11" s="9"/>
    </row>
    <row r="12" spans="1:16" ht="15">
      <c r="A12" s="12"/>
      <c r="B12" s="25">
        <v>314.8</v>
      </c>
      <c r="C12" s="20" t="s">
        <v>15</v>
      </c>
      <c r="D12" s="46">
        <v>33027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33027</v>
      </c>
      <c r="O12" s="47">
        <f t="shared" si="1"/>
        <v>0.9130290548198933</v>
      </c>
      <c r="P12" s="9"/>
    </row>
    <row r="13" spans="1:16" ht="15">
      <c r="A13" s="12"/>
      <c r="B13" s="25">
        <v>314.9</v>
      </c>
      <c r="C13" s="20" t="s">
        <v>16</v>
      </c>
      <c r="D13" s="46">
        <v>136975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136975</v>
      </c>
      <c r="O13" s="47">
        <f t="shared" si="1"/>
        <v>3.7866640864733365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122581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25674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148255</v>
      </c>
      <c r="O14" s="45">
        <f t="shared" si="1"/>
        <v>4.098498880380395</v>
      </c>
      <c r="P14" s="10"/>
    </row>
    <row r="15" spans="1:16" ht="15">
      <c r="A15" s="12"/>
      <c r="B15" s="25">
        <v>322</v>
      </c>
      <c r="C15" s="20" t="s">
        <v>0</v>
      </c>
      <c r="D15" s="46">
        <v>34355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34355</v>
      </c>
      <c r="O15" s="47">
        <f t="shared" si="1"/>
        <v>0.949741519918171</v>
      </c>
      <c r="P15" s="9"/>
    </row>
    <row r="16" spans="1:16" ht="15">
      <c r="A16" s="12"/>
      <c r="B16" s="25">
        <v>323.4</v>
      </c>
      <c r="C16" s="20" t="s">
        <v>18</v>
      </c>
      <c r="D16" s="46">
        <v>53999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53999</v>
      </c>
      <c r="O16" s="47">
        <f t="shared" si="1"/>
        <v>1.4927984961158876</v>
      </c>
      <c r="P16" s="9"/>
    </row>
    <row r="17" spans="1:16" ht="15">
      <c r="A17" s="12"/>
      <c r="B17" s="25">
        <v>323.7</v>
      </c>
      <c r="C17" s="20" t="s">
        <v>19</v>
      </c>
      <c r="D17" s="46">
        <v>34227</v>
      </c>
      <c r="E17" s="46">
        <v>0</v>
      </c>
      <c r="F17" s="46">
        <v>0</v>
      </c>
      <c r="G17" s="46">
        <v>0</v>
      </c>
      <c r="H17" s="46">
        <v>0</v>
      </c>
      <c r="I17" s="46">
        <v>25674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59901</v>
      </c>
      <c r="O17" s="47">
        <f t="shared" si="1"/>
        <v>1.6559588643463357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SUM(D19:D27)</f>
        <v>4357145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739505</v>
      </c>
      <c r="N18" s="44">
        <f t="shared" si="4"/>
        <v>5096650</v>
      </c>
      <c r="O18" s="45">
        <f t="shared" si="1"/>
        <v>140.8965250324828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27911</v>
      </c>
      <c r="N19" s="46">
        <f t="shared" si="4"/>
        <v>27911</v>
      </c>
      <c r="O19" s="47">
        <f t="shared" si="1"/>
        <v>0.7715976004202029</v>
      </c>
      <c r="P19" s="9"/>
    </row>
    <row r="20" spans="1:16" ht="15">
      <c r="A20" s="12"/>
      <c r="B20" s="25">
        <v>335.14</v>
      </c>
      <c r="C20" s="20" t="s">
        <v>22</v>
      </c>
      <c r="D20" s="46">
        <v>49978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49978</v>
      </c>
      <c r="O20" s="47">
        <f t="shared" si="1"/>
        <v>1.3816382384651535</v>
      </c>
      <c r="P20" s="9"/>
    </row>
    <row r="21" spans="1:16" ht="15">
      <c r="A21" s="12"/>
      <c r="B21" s="25">
        <v>335.15</v>
      </c>
      <c r="C21" s="20" t="s">
        <v>23</v>
      </c>
      <c r="D21" s="46">
        <v>45653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45653</v>
      </c>
      <c r="O21" s="47">
        <f t="shared" si="1"/>
        <v>1.2620739225389102</v>
      </c>
      <c r="P21" s="9"/>
    </row>
    <row r="22" spans="1:16" ht="15">
      <c r="A22" s="12"/>
      <c r="B22" s="25">
        <v>335.18</v>
      </c>
      <c r="C22" s="20" t="s">
        <v>24</v>
      </c>
      <c r="D22" s="46">
        <v>2265725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2265725</v>
      </c>
      <c r="O22" s="47">
        <f t="shared" si="1"/>
        <v>62.63580571144224</v>
      </c>
      <c r="P22" s="9"/>
    </row>
    <row r="23" spans="1:16" ht="15">
      <c r="A23" s="12"/>
      <c r="B23" s="25">
        <v>335.19</v>
      </c>
      <c r="C23" s="20" t="s">
        <v>36</v>
      </c>
      <c r="D23" s="46">
        <v>1168279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1168279</v>
      </c>
      <c r="O23" s="47">
        <f t="shared" si="1"/>
        <v>32.29698946728222</v>
      </c>
      <c r="P23" s="9"/>
    </row>
    <row r="24" spans="1:16" ht="15">
      <c r="A24" s="12"/>
      <c r="B24" s="25">
        <v>335.21</v>
      </c>
      <c r="C24" s="20" t="s">
        <v>25</v>
      </c>
      <c r="D24" s="46">
        <v>391235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391235</v>
      </c>
      <c r="O24" s="47">
        <f t="shared" si="1"/>
        <v>10.815663616509552</v>
      </c>
      <c r="P24" s="9"/>
    </row>
    <row r="25" spans="1:16" ht="15">
      <c r="A25" s="12"/>
      <c r="B25" s="25">
        <v>335.29</v>
      </c>
      <c r="C25" s="20" t="s">
        <v>26</v>
      </c>
      <c r="D25" s="46">
        <v>436275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436275</v>
      </c>
      <c r="O25" s="47">
        <f t="shared" si="1"/>
        <v>12.060791197854753</v>
      </c>
      <c r="P25" s="9"/>
    </row>
    <row r="26" spans="1:16" ht="15">
      <c r="A26" s="12"/>
      <c r="B26" s="25">
        <v>337.4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11594</v>
      </c>
      <c r="N26" s="46">
        <f>SUM(D26:M26)</f>
        <v>11594</v>
      </c>
      <c r="O26" s="47">
        <f t="shared" si="1"/>
        <v>0.3205153014679457</v>
      </c>
      <c r="P26" s="9"/>
    </row>
    <row r="27" spans="1:16" ht="15">
      <c r="A27" s="12"/>
      <c r="B27" s="25">
        <v>337.5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700000</v>
      </c>
      <c r="N27" s="46">
        <f>SUM(D27:M27)</f>
        <v>700000</v>
      </c>
      <c r="O27" s="47">
        <f t="shared" si="1"/>
        <v>19.35144997650181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SUM(D29:D45)</f>
        <v>1318253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83472678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84790931</v>
      </c>
      <c r="O28" s="45">
        <f t="shared" si="1"/>
        <v>2344.039228153595</v>
      </c>
      <c r="P28" s="10"/>
    </row>
    <row r="29" spans="1:16" ht="15">
      <c r="A29" s="12"/>
      <c r="B29" s="25">
        <v>341.3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464310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45">SUM(D29:M29)</f>
        <v>464310</v>
      </c>
      <c r="O29" s="47">
        <f t="shared" si="1"/>
        <v>12.83581676941365</v>
      </c>
      <c r="P29" s="9"/>
    </row>
    <row r="30" spans="1:16" ht="15">
      <c r="A30" s="12"/>
      <c r="B30" s="25">
        <v>341.9</v>
      </c>
      <c r="C30" s="20" t="s">
        <v>38</v>
      </c>
      <c r="D30" s="46">
        <v>159359</v>
      </c>
      <c r="E30" s="46">
        <v>0</v>
      </c>
      <c r="F30" s="46">
        <v>0</v>
      </c>
      <c r="G30" s="46">
        <v>0</v>
      </c>
      <c r="H30" s="46">
        <v>0</v>
      </c>
      <c r="I30" s="46">
        <v>100214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259573</v>
      </c>
      <c r="O30" s="47">
        <f t="shared" si="1"/>
        <v>7.175877035357864</v>
      </c>
      <c r="P30" s="9"/>
    </row>
    <row r="31" spans="1:16" ht="15">
      <c r="A31" s="12"/>
      <c r="B31" s="25">
        <v>342.1</v>
      </c>
      <c r="C31" s="20" t="s">
        <v>39</v>
      </c>
      <c r="D31" s="46">
        <v>19028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19028</v>
      </c>
      <c r="O31" s="47">
        <f t="shared" si="1"/>
        <v>0.526027700218395</v>
      </c>
      <c r="P31" s="9"/>
    </row>
    <row r="32" spans="1:16" ht="15">
      <c r="A32" s="12"/>
      <c r="B32" s="25">
        <v>342.2</v>
      </c>
      <c r="C32" s="20" t="s">
        <v>40</v>
      </c>
      <c r="D32" s="46">
        <v>19825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19825</v>
      </c>
      <c r="O32" s="47">
        <f t="shared" si="1"/>
        <v>0.5480607082630692</v>
      </c>
      <c r="P32" s="9"/>
    </row>
    <row r="33" spans="1:16" ht="15">
      <c r="A33" s="12"/>
      <c r="B33" s="25">
        <v>342.5</v>
      </c>
      <c r="C33" s="20" t="s">
        <v>41</v>
      </c>
      <c r="D33" s="46">
        <v>225231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225231</v>
      </c>
      <c r="O33" s="47">
        <f t="shared" si="1"/>
        <v>6.226494899510684</v>
      </c>
      <c r="P33" s="9"/>
    </row>
    <row r="34" spans="1:16" ht="15">
      <c r="A34" s="12"/>
      <c r="B34" s="25">
        <v>342.6</v>
      </c>
      <c r="C34" s="20" t="s">
        <v>42</v>
      </c>
      <c r="D34" s="46">
        <v>140411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140411</v>
      </c>
      <c r="O34" s="47">
        <f t="shared" si="1"/>
        <v>3.8816520609294223</v>
      </c>
      <c r="P34" s="9"/>
    </row>
    <row r="35" spans="1:16" ht="15">
      <c r="A35" s="12"/>
      <c r="B35" s="25">
        <v>342.9</v>
      </c>
      <c r="C35" s="20" t="s">
        <v>43</v>
      </c>
      <c r="D35" s="46">
        <v>10847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10847</v>
      </c>
      <c r="O35" s="47">
        <f t="shared" si="1"/>
        <v>0.2998645398501645</v>
      </c>
      <c r="P35" s="9"/>
    </row>
    <row r="36" spans="1:16" ht="15">
      <c r="A36" s="12"/>
      <c r="B36" s="25">
        <v>343.1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55423780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55423780</v>
      </c>
      <c r="O36" s="47">
        <f t="shared" si="1"/>
        <v>1532.1864373980593</v>
      </c>
      <c r="P36" s="9"/>
    </row>
    <row r="37" spans="1:16" ht="15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10278362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10278362</v>
      </c>
      <c r="O37" s="47">
        <f aca="true" t="shared" si="9" ref="O37:O60">(N37/O$62)</f>
        <v>284.144582976253</v>
      </c>
      <c r="P37" s="9"/>
    </row>
    <row r="38" spans="1:16" ht="15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4588548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4588548</v>
      </c>
      <c r="O38" s="47">
        <f t="shared" si="9"/>
        <v>126.85008155253918</v>
      </c>
      <c r="P38" s="9"/>
    </row>
    <row r="39" spans="1:16" ht="15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12073579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12073579</v>
      </c>
      <c r="O39" s="47">
        <f t="shared" si="9"/>
        <v>333.77322865120397</v>
      </c>
      <c r="P39" s="9"/>
    </row>
    <row r="40" spans="1:16" ht="15">
      <c r="A40" s="12"/>
      <c r="B40" s="25">
        <v>343.7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1377846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1377846</v>
      </c>
      <c r="O40" s="47">
        <f t="shared" si="9"/>
        <v>38.09045420617588</v>
      </c>
      <c r="P40" s="9"/>
    </row>
    <row r="41" spans="1:16" ht="15">
      <c r="A41" s="12"/>
      <c r="B41" s="25">
        <v>343.8</v>
      </c>
      <c r="C41" s="20" t="s">
        <v>49</v>
      </c>
      <c r="D41" s="46">
        <v>34005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34005</v>
      </c>
      <c r="O41" s="47">
        <f t="shared" si="9"/>
        <v>0.9400657949299202</v>
      </c>
      <c r="P41" s="9"/>
    </row>
    <row r="42" spans="1:16" ht="15">
      <c r="A42" s="12"/>
      <c r="B42" s="25">
        <v>343.9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-2310688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-2310688</v>
      </c>
      <c r="O42" s="47">
        <f t="shared" si="9"/>
        <v>-63.878804633290024</v>
      </c>
      <c r="P42" s="9"/>
    </row>
    <row r="43" spans="1:16" ht="15">
      <c r="A43" s="12"/>
      <c r="B43" s="25">
        <v>344.5</v>
      </c>
      <c r="C43" s="20" t="s">
        <v>51</v>
      </c>
      <c r="D43" s="46">
        <v>471675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471675</v>
      </c>
      <c r="O43" s="47">
        <f t="shared" si="9"/>
        <v>13.039421668094988</v>
      </c>
      <c r="P43" s="9"/>
    </row>
    <row r="44" spans="1:16" ht="15">
      <c r="A44" s="12"/>
      <c r="B44" s="25">
        <v>347.2</v>
      </c>
      <c r="C44" s="20" t="s">
        <v>52</v>
      </c>
      <c r="D44" s="46">
        <v>237872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237872</v>
      </c>
      <c r="O44" s="47">
        <f t="shared" si="9"/>
        <v>6.575954441157769</v>
      </c>
      <c r="P44" s="9"/>
    </row>
    <row r="45" spans="1:16" ht="15">
      <c r="A45" s="12"/>
      <c r="B45" s="25">
        <v>347.3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1476727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1476727</v>
      </c>
      <c r="O45" s="47">
        <f t="shared" si="9"/>
        <v>40.82401238492798</v>
      </c>
      <c r="P45" s="9"/>
    </row>
    <row r="46" spans="1:16" ht="15.75">
      <c r="A46" s="29" t="s">
        <v>34</v>
      </c>
      <c r="B46" s="30"/>
      <c r="C46" s="31"/>
      <c r="D46" s="32">
        <f aca="true" t="shared" si="10" ref="D46:M46">SUM(D47:D49)</f>
        <v>469519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45760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1">SUM(D46:M46)</f>
        <v>515279</v>
      </c>
      <c r="O46" s="45">
        <f t="shared" si="9"/>
        <v>14.244851132059823</v>
      </c>
      <c r="P46" s="10"/>
    </row>
    <row r="47" spans="1:16" ht="15">
      <c r="A47" s="13"/>
      <c r="B47" s="39">
        <v>351.9</v>
      </c>
      <c r="C47" s="21" t="s">
        <v>58</v>
      </c>
      <c r="D47" s="46">
        <v>127906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127906</v>
      </c>
      <c r="O47" s="47">
        <f t="shared" si="9"/>
        <v>3.5359522295634864</v>
      </c>
      <c r="P47" s="9"/>
    </row>
    <row r="48" spans="1:16" ht="15">
      <c r="A48" s="13"/>
      <c r="B48" s="39">
        <v>352</v>
      </c>
      <c r="C48" s="21" t="s">
        <v>56</v>
      </c>
      <c r="D48" s="46">
        <v>8720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8720</v>
      </c>
      <c r="O48" s="47">
        <f t="shared" si="9"/>
        <v>0.24106377685013683</v>
      </c>
      <c r="P48" s="9"/>
    </row>
    <row r="49" spans="1:16" ht="15">
      <c r="A49" s="13"/>
      <c r="B49" s="39">
        <v>354</v>
      </c>
      <c r="C49" s="21" t="s">
        <v>57</v>
      </c>
      <c r="D49" s="46">
        <v>332893</v>
      </c>
      <c r="E49" s="46">
        <v>0</v>
      </c>
      <c r="F49" s="46">
        <v>0</v>
      </c>
      <c r="G49" s="46">
        <v>0</v>
      </c>
      <c r="H49" s="46">
        <v>0</v>
      </c>
      <c r="I49" s="46">
        <v>45760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378653</v>
      </c>
      <c r="O49" s="47">
        <f t="shared" si="9"/>
        <v>10.4678351256462</v>
      </c>
      <c r="P49" s="9"/>
    </row>
    <row r="50" spans="1:16" ht="15.75">
      <c r="A50" s="29" t="s">
        <v>3</v>
      </c>
      <c r="B50" s="30"/>
      <c r="C50" s="31"/>
      <c r="D50" s="32">
        <f aca="true" t="shared" si="12" ref="D50:M50">SUM(D51:D57)</f>
        <v>2053681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6540027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226295</v>
      </c>
      <c r="N50" s="32">
        <f t="shared" si="11"/>
        <v>8820003</v>
      </c>
      <c r="O50" s="45">
        <f t="shared" si="9"/>
        <v>243.82835263870842</v>
      </c>
      <c r="P50" s="10"/>
    </row>
    <row r="51" spans="1:16" ht="15">
      <c r="A51" s="12"/>
      <c r="B51" s="25">
        <v>361.1</v>
      </c>
      <c r="C51" s="20" t="s">
        <v>59</v>
      </c>
      <c r="D51" s="46">
        <v>849941</v>
      </c>
      <c r="E51" s="46">
        <v>0</v>
      </c>
      <c r="F51" s="46">
        <v>0</v>
      </c>
      <c r="G51" s="46">
        <v>0</v>
      </c>
      <c r="H51" s="46">
        <v>0</v>
      </c>
      <c r="I51" s="46">
        <v>2108446</v>
      </c>
      <c r="J51" s="46">
        <v>0</v>
      </c>
      <c r="K51" s="46">
        <v>0</v>
      </c>
      <c r="L51" s="46">
        <v>0</v>
      </c>
      <c r="M51" s="46">
        <v>222637</v>
      </c>
      <c r="N51" s="46">
        <f t="shared" si="11"/>
        <v>3181024</v>
      </c>
      <c r="O51" s="47">
        <f t="shared" si="9"/>
        <v>87.93918115721671</v>
      </c>
      <c r="P51" s="9"/>
    </row>
    <row r="52" spans="1:16" ht="15">
      <c r="A52" s="12"/>
      <c r="B52" s="25">
        <v>362</v>
      </c>
      <c r="C52" s="20" t="s">
        <v>60</v>
      </c>
      <c r="D52" s="46">
        <v>240412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3" ref="N52:N57">SUM(D52:M52)</f>
        <v>240412</v>
      </c>
      <c r="O52" s="47">
        <f t="shared" si="9"/>
        <v>6.646172559643933</v>
      </c>
      <c r="P52" s="9"/>
    </row>
    <row r="53" spans="1:16" ht="15">
      <c r="A53" s="12"/>
      <c r="B53" s="25">
        <v>364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413600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413600</v>
      </c>
      <c r="O53" s="47">
        <f t="shared" si="9"/>
        <v>11.433942443258784</v>
      </c>
      <c r="P53" s="9"/>
    </row>
    <row r="54" spans="1:16" ht="15">
      <c r="A54" s="12"/>
      <c r="B54" s="25">
        <v>365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3085</v>
      </c>
      <c r="O54" s="47">
        <f t="shared" si="9"/>
        <v>0.08528460453929726</v>
      </c>
      <c r="P54" s="9"/>
    </row>
    <row r="55" spans="1:16" ht="15">
      <c r="A55" s="12"/>
      <c r="B55" s="25">
        <v>366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17000</v>
      </c>
      <c r="O55" s="47">
        <f t="shared" si="9"/>
        <v>0.4699637851436154</v>
      </c>
      <c r="P55" s="9"/>
    </row>
    <row r="56" spans="1:16" ht="15">
      <c r="A56" s="12"/>
      <c r="B56" s="25">
        <v>367</v>
      </c>
      <c r="C56" s="20" t="s">
        <v>64</v>
      </c>
      <c r="D56" s="46">
        <v>583577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583577</v>
      </c>
      <c r="O56" s="47">
        <f t="shared" si="9"/>
        <v>16.132944461338568</v>
      </c>
      <c r="P56" s="9"/>
    </row>
    <row r="57" spans="1:16" ht="15">
      <c r="A57" s="12"/>
      <c r="B57" s="25">
        <v>369.9</v>
      </c>
      <c r="C57" s="20" t="s">
        <v>65</v>
      </c>
      <c r="D57" s="46">
        <v>379751</v>
      </c>
      <c r="E57" s="46">
        <v>0</v>
      </c>
      <c r="F57" s="46">
        <v>0</v>
      </c>
      <c r="G57" s="46">
        <v>0</v>
      </c>
      <c r="H57" s="46">
        <v>0</v>
      </c>
      <c r="I57" s="46">
        <v>3997896</v>
      </c>
      <c r="J57" s="46">
        <v>0</v>
      </c>
      <c r="K57" s="46">
        <v>0</v>
      </c>
      <c r="L57" s="46">
        <v>0</v>
      </c>
      <c r="M57" s="46">
        <v>3658</v>
      </c>
      <c r="N57" s="46">
        <f t="shared" si="13"/>
        <v>4381305</v>
      </c>
      <c r="O57" s="47">
        <f t="shared" si="9"/>
        <v>121.12086362756752</v>
      </c>
      <c r="P57" s="9"/>
    </row>
    <row r="58" spans="1:16" ht="15.75">
      <c r="A58" s="29" t="s">
        <v>35</v>
      </c>
      <c r="B58" s="30"/>
      <c r="C58" s="31"/>
      <c r="D58" s="32">
        <f aca="true" t="shared" si="14" ref="D58:M58">SUM(D59:D59)</f>
        <v>6059470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452747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12350097</v>
      </c>
      <c r="N58" s="32">
        <f>SUM(D58:M58)</f>
        <v>18862314</v>
      </c>
      <c r="O58" s="45">
        <f t="shared" si="9"/>
        <v>521.4473225886711</v>
      </c>
      <c r="P58" s="9"/>
    </row>
    <row r="59" spans="1:16" ht="15.75" thickBot="1">
      <c r="A59" s="12"/>
      <c r="B59" s="25">
        <v>381</v>
      </c>
      <c r="C59" s="20" t="s">
        <v>66</v>
      </c>
      <c r="D59" s="46">
        <v>6059470</v>
      </c>
      <c r="E59" s="46">
        <v>0</v>
      </c>
      <c r="F59" s="46">
        <v>0</v>
      </c>
      <c r="G59" s="46">
        <v>0</v>
      </c>
      <c r="H59" s="46">
        <v>0</v>
      </c>
      <c r="I59" s="46">
        <v>452747</v>
      </c>
      <c r="J59" s="46">
        <v>0</v>
      </c>
      <c r="K59" s="46">
        <v>0</v>
      </c>
      <c r="L59" s="46">
        <v>0</v>
      </c>
      <c r="M59" s="46">
        <v>12350097</v>
      </c>
      <c r="N59" s="46">
        <f>SUM(D59:M59)</f>
        <v>18862314</v>
      </c>
      <c r="O59" s="47">
        <f t="shared" si="9"/>
        <v>521.4473225886711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5" ref="D60:M60">SUM(D5,D14,D18,D28,D46,D50,D58)</f>
        <v>35215570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90555021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14774998</v>
      </c>
      <c r="N60" s="15">
        <f>SUM(D60:M60)</f>
        <v>140545589</v>
      </c>
      <c r="O60" s="38">
        <f t="shared" si="9"/>
        <v>3885.3727642164044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73</v>
      </c>
      <c r="M62" s="48"/>
      <c r="N62" s="48"/>
      <c r="O62" s="43">
        <v>36173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thickBot="1">
      <c r="A64" s="52" t="s">
        <v>104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21879294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1555844</v>
      </c>
      <c r="N5" s="28">
        <f>SUM(D5:M5)</f>
        <v>23435138</v>
      </c>
      <c r="O5" s="33">
        <f aca="true" t="shared" si="1" ref="O5:O36">(N5/O$75)</f>
        <v>638.1249285228047</v>
      </c>
      <c r="P5" s="6"/>
    </row>
    <row r="6" spans="1:16" ht="15">
      <c r="A6" s="12"/>
      <c r="B6" s="25">
        <v>311</v>
      </c>
      <c r="C6" s="20" t="s">
        <v>2</v>
      </c>
      <c r="D6" s="46">
        <v>15730702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15730702</v>
      </c>
      <c r="O6" s="47">
        <f t="shared" si="1"/>
        <v>428.33769911504424</v>
      </c>
      <c r="P6" s="9"/>
    </row>
    <row r="7" spans="1:16" ht="15">
      <c r="A7" s="12"/>
      <c r="B7" s="25">
        <v>312.2</v>
      </c>
      <c r="C7" s="20" t="s">
        <v>135</v>
      </c>
      <c r="D7" s="46">
        <v>864888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864888</v>
      </c>
      <c r="O7" s="47">
        <f t="shared" si="1"/>
        <v>23.550388019060584</v>
      </c>
      <c r="P7" s="9"/>
    </row>
    <row r="8" spans="1:16" ht="15">
      <c r="A8" s="12"/>
      <c r="B8" s="25">
        <v>314.1</v>
      </c>
      <c r="C8" s="20" t="s">
        <v>11</v>
      </c>
      <c r="D8" s="46">
        <v>2421195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2421195</v>
      </c>
      <c r="O8" s="47">
        <f t="shared" si="1"/>
        <v>65.92770592239619</v>
      </c>
      <c r="P8" s="9"/>
    </row>
    <row r="9" spans="1:16" ht="15">
      <c r="A9" s="12"/>
      <c r="B9" s="25">
        <v>314.2</v>
      </c>
      <c r="C9" s="20" t="s">
        <v>13</v>
      </c>
      <c r="D9" s="46">
        <v>1514075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1514075</v>
      </c>
      <c r="O9" s="47">
        <f t="shared" si="1"/>
        <v>41.227365554799185</v>
      </c>
      <c r="P9" s="9"/>
    </row>
    <row r="10" spans="1:16" ht="15">
      <c r="A10" s="12"/>
      <c r="B10" s="25">
        <v>314.3</v>
      </c>
      <c r="C10" s="20" t="s">
        <v>12</v>
      </c>
      <c r="D10" s="46">
        <v>1071221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1071221</v>
      </c>
      <c r="O10" s="47">
        <f t="shared" si="1"/>
        <v>29.16871341048332</v>
      </c>
      <c r="P10" s="9"/>
    </row>
    <row r="11" spans="1:16" ht="15">
      <c r="A11" s="12"/>
      <c r="B11" s="25">
        <v>314.4</v>
      </c>
      <c r="C11" s="20" t="s">
        <v>14</v>
      </c>
      <c r="D11" s="46">
        <v>116395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116395</v>
      </c>
      <c r="O11" s="47">
        <f t="shared" si="1"/>
        <v>3.169366916269571</v>
      </c>
      <c r="P11" s="9"/>
    </row>
    <row r="12" spans="1:16" ht="15">
      <c r="A12" s="12"/>
      <c r="B12" s="25">
        <v>314.8</v>
      </c>
      <c r="C12" s="20" t="s">
        <v>15</v>
      </c>
      <c r="D12" s="46">
        <v>38424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38424</v>
      </c>
      <c r="O12" s="47">
        <f t="shared" si="1"/>
        <v>1.0462627637848876</v>
      </c>
      <c r="P12" s="9"/>
    </row>
    <row r="13" spans="1:16" ht="15">
      <c r="A13" s="12"/>
      <c r="B13" s="25">
        <v>319</v>
      </c>
      <c r="C13" s="20" t="s">
        <v>136</v>
      </c>
      <c r="D13" s="46">
        <v>122394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1555844</v>
      </c>
      <c r="N13" s="46">
        <f t="shared" si="2"/>
        <v>1678238</v>
      </c>
      <c r="O13" s="47">
        <f t="shared" si="1"/>
        <v>45.69742682096664</v>
      </c>
      <c r="P13" s="9"/>
    </row>
    <row r="14" spans="1:16" ht="15.75">
      <c r="A14" s="29" t="s">
        <v>137</v>
      </c>
      <c r="B14" s="30"/>
      <c r="C14" s="31"/>
      <c r="D14" s="32">
        <f aca="true" t="shared" si="3" ref="D14:M14">SUM(D15:D18)</f>
        <v>2157577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13321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2170898</v>
      </c>
      <c r="O14" s="45">
        <f t="shared" si="1"/>
        <v>59.11226684819605</v>
      </c>
      <c r="P14" s="10"/>
    </row>
    <row r="15" spans="1:16" ht="15">
      <c r="A15" s="12"/>
      <c r="B15" s="25">
        <v>322</v>
      </c>
      <c r="C15" s="20" t="s">
        <v>0</v>
      </c>
      <c r="D15" s="46">
        <v>942552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942552</v>
      </c>
      <c r="O15" s="47">
        <f t="shared" si="1"/>
        <v>25.665132743362832</v>
      </c>
      <c r="P15" s="9"/>
    </row>
    <row r="16" spans="1:16" ht="15">
      <c r="A16" s="12"/>
      <c r="B16" s="25">
        <v>323.4</v>
      </c>
      <c r="C16" s="20" t="s">
        <v>18</v>
      </c>
      <c r="D16" s="46">
        <v>69653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69653</v>
      </c>
      <c r="O16" s="47">
        <f t="shared" si="1"/>
        <v>1.8966099387338324</v>
      </c>
      <c r="P16" s="9"/>
    </row>
    <row r="17" spans="1:16" ht="15">
      <c r="A17" s="12"/>
      <c r="B17" s="25">
        <v>323.7</v>
      </c>
      <c r="C17" s="20" t="s">
        <v>19</v>
      </c>
      <c r="D17" s="46">
        <v>64656</v>
      </c>
      <c r="E17" s="46">
        <v>0</v>
      </c>
      <c r="F17" s="46">
        <v>0</v>
      </c>
      <c r="G17" s="46">
        <v>0</v>
      </c>
      <c r="H17" s="46">
        <v>0</v>
      </c>
      <c r="I17" s="46">
        <v>13321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77977</v>
      </c>
      <c r="O17" s="47">
        <f t="shared" si="1"/>
        <v>2.1232675289312457</v>
      </c>
      <c r="P17" s="9"/>
    </row>
    <row r="18" spans="1:16" ht="15">
      <c r="A18" s="12"/>
      <c r="B18" s="25">
        <v>329</v>
      </c>
      <c r="C18" s="20" t="s">
        <v>138</v>
      </c>
      <c r="D18" s="46">
        <v>1080716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1080716</v>
      </c>
      <c r="O18" s="47">
        <f t="shared" si="1"/>
        <v>29.427256637168142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SUM(D20:D36)</f>
        <v>7248171</v>
      </c>
      <c r="E19" s="32">
        <f t="shared" si="5"/>
        <v>439837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219812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60500</v>
      </c>
      <c r="N19" s="44">
        <f t="shared" si="4"/>
        <v>7968320</v>
      </c>
      <c r="O19" s="45">
        <f t="shared" si="1"/>
        <v>216.9726344452008</v>
      </c>
      <c r="P19" s="10"/>
    </row>
    <row r="20" spans="1:16" ht="15">
      <c r="A20" s="12"/>
      <c r="B20" s="25">
        <v>331.1</v>
      </c>
      <c r="C20" s="20" t="s">
        <v>20</v>
      </c>
      <c r="D20" s="46">
        <v>43499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43499</v>
      </c>
      <c r="O20" s="47">
        <f t="shared" si="1"/>
        <v>1.1844520081688223</v>
      </c>
      <c r="P20" s="9"/>
    </row>
    <row r="21" spans="1:16" ht="15">
      <c r="A21" s="12"/>
      <c r="B21" s="25">
        <v>331.39</v>
      </c>
      <c r="C21" s="20" t="s">
        <v>80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219812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3">SUM(D21:M21)</f>
        <v>219812</v>
      </c>
      <c r="O21" s="47">
        <f t="shared" si="1"/>
        <v>5.985350578624915</v>
      </c>
      <c r="P21" s="9"/>
    </row>
    <row r="22" spans="1:16" ht="15">
      <c r="A22" s="12"/>
      <c r="B22" s="25">
        <v>331.7</v>
      </c>
      <c r="C22" s="20" t="s">
        <v>81</v>
      </c>
      <c r="D22" s="46">
        <v>0</v>
      </c>
      <c r="E22" s="46">
        <v>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800</v>
      </c>
      <c r="O22" s="47">
        <f t="shared" si="1"/>
        <v>0.021783526208304968</v>
      </c>
      <c r="P22" s="9"/>
    </row>
    <row r="23" spans="1:16" ht="15">
      <c r="A23" s="12"/>
      <c r="B23" s="25">
        <v>331.9</v>
      </c>
      <c r="C23" s="20" t="s">
        <v>82</v>
      </c>
      <c r="D23" s="46">
        <v>1881262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20500</v>
      </c>
      <c r="N23" s="46">
        <f t="shared" si="6"/>
        <v>1901762</v>
      </c>
      <c r="O23" s="47">
        <f t="shared" si="1"/>
        <v>51.78385296119809</v>
      </c>
      <c r="P23" s="9"/>
    </row>
    <row r="24" spans="1:16" ht="15">
      <c r="A24" s="12"/>
      <c r="B24" s="25">
        <v>334.42</v>
      </c>
      <c r="C24" s="20" t="s">
        <v>139</v>
      </c>
      <c r="D24" s="46">
        <v>14039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14039</v>
      </c>
      <c r="O24" s="47">
        <f t="shared" si="1"/>
        <v>0.3822736555479918</v>
      </c>
      <c r="P24" s="9"/>
    </row>
    <row r="25" spans="1:16" ht="15">
      <c r="A25" s="12"/>
      <c r="B25" s="25">
        <v>334.7</v>
      </c>
      <c r="C25" s="20" t="s">
        <v>84</v>
      </c>
      <c r="D25" s="46">
        <v>20442</v>
      </c>
      <c r="E25" s="46">
        <v>200000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220442</v>
      </c>
      <c r="O25" s="47">
        <f t="shared" si="1"/>
        <v>6.002505105513955</v>
      </c>
      <c r="P25" s="9"/>
    </row>
    <row r="26" spans="1:16" ht="15">
      <c r="A26" s="12"/>
      <c r="B26" s="25">
        <v>334.9</v>
      </c>
      <c r="C26" s="20" t="s">
        <v>140</v>
      </c>
      <c r="D26" s="46">
        <v>105229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105229</v>
      </c>
      <c r="O26" s="47">
        <f t="shared" si="1"/>
        <v>2.8653233492171544</v>
      </c>
      <c r="P26" s="9"/>
    </row>
    <row r="27" spans="1:16" ht="15">
      <c r="A27" s="12"/>
      <c r="B27" s="25">
        <v>335.14</v>
      </c>
      <c r="C27" s="20" t="s">
        <v>22</v>
      </c>
      <c r="D27" s="46">
        <v>52498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52498</v>
      </c>
      <c r="O27" s="47">
        <f t="shared" si="1"/>
        <v>1.429489448604493</v>
      </c>
      <c r="P27" s="9"/>
    </row>
    <row r="28" spans="1:16" ht="15">
      <c r="A28" s="12"/>
      <c r="B28" s="25">
        <v>335.15</v>
      </c>
      <c r="C28" s="20" t="s">
        <v>23</v>
      </c>
      <c r="D28" s="46">
        <v>32026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32026</v>
      </c>
      <c r="O28" s="47">
        <f t="shared" si="1"/>
        <v>0.8720490129339686</v>
      </c>
      <c r="P28" s="9"/>
    </row>
    <row r="29" spans="1:16" ht="15">
      <c r="A29" s="12"/>
      <c r="B29" s="25">
        <v>335.18</v>
      </c>
      <c r="C29" s="20" t="s">
        <v>24</v>
      </c>
      <c r="D29" s="46">
        <v>2522988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2522988</v>
      </c>
      <c r="O29" s="47">
        <f t="shared" si="1"/>
        <v>68.69946902654867</v>
      </c>
      <c r="P29" s="9"/>
    </row>
    <row r="30" spans="1:16" ht="15">
      <c r="A30" s="12"/>
      <c r="B30" s="25">
        <v>335.19</v>
      </c>
      <c r="C30" s="20" t="s">
        <v>36</v>
      </c>
      <c r="D30" s="46">
        <v>1287185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1287185</v>
      </c>
      <c r="O30" s="47">
        <f t="shared" si="1"/>
        <v>35.04928522804629</v>
      </c>
      <c r="P30" s="9"/>
    </row>
    <row r="31" spans="1:16" ht="15">
      <c r="A31" s="12"/>
      <c r="B31" s="25">
        <v>335.21</v>
      </c>
      <c r="C31" s="20" t="s">
        <v>25</v>
      </c>
      <c r="D31" s="46">
        <v>11610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11610</v>
      </c>
      <c r="O31" s="47">
        <f t="shared" si="1"/>
        <v>0.31613342409802586</v>
      </c>
      <c r="P31" s="9"/>
    </row>
    <row r="32" spans="1:16" ht="15">
      <c r="A32" s="12"/>
      <c r="B32" s="25">
        <v>335.29</v>
      </c>
      <c r="C32" s="20" t="s">
        <v>26</v>
      </c>
      <c r="D32" s="46">
        <v>1105460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1105460</v>
      </c>
      <c r="O32" s="47">
        <f t="shared" si="1"/>
        <v>30.101021102791016</v>
      </c>
      <c r="P32" s="9"/>
    </row>
    <row r="33" spans="1:16" ht="15">
      <c r="A33" s="12"/>
      <c r="B33" s="25">
        <v>335.49</v>
      </c>
      <c r="C33" s="20" t="s">
        <v>141</v>
      </c>
      <c r="D33" s="46">
        <v>32496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32496</v>
      </c>
      <c r="O33" s="47">
        <f t="shared" si="1"/>
        <v>0.8848468345813478</v>
      </c>
      <c r="P33" s="9"/>
    </row>
    <row r="34" spans="1:16" ht="15">
      <c r="A34" s="12"/>
      <c r="B34" s="25">
        <v>337.2</v>
      </c>
      <c r="C34" s="20" t="s">
        <v>109</v>
      </c>
      <c r="D34" s="46">
        <v>0</v>
      </c>
      <c r="E34" s="46">
        <v>65597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65597</v>
      </c>
      <c r="O34" s="47">
        <f t="shared" si="1"/>
        <v>1.7861674608577263</v>
      </c>
      <c r="P34" s="9"/>
    </row>
    <row r="35" spans="1:16" ht="15">
      <c r="A35" s="12"/>
      <c r="B35" s="25">
        <v>337.7</v>
      </c>
      <c r="C35" s="20" t="s">
        <v>87</v>
      </c>
      <c r="D35" s="46">
        <v>0</v>
      </c>
      <c r="E35" s="46">
        <v>173440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173440</v>
      </c>
      <c r="O35" s="47">
        <f t="shared" si="1"/>
        <v>4.722668481960517</v>
      </c>
      <c r="P35" s="9"/>
    </row>
    <row r="36" spans="1:16" ht="15">
      <c r="A36" s="12"/>
      <c r="B36" s="25">
        <v>337.9</v>
      </c>
      <c r="C36" s="20" t="s">
        <v>88</v>
      </c>
      <c r="D36" s="46">
        <v>139437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40000</v>
      </c>
      <c r="N36" s="46">
        <f>SUM(D36:M36)</f>
        <v>179437</v>
      </c>
      <c r="O36" s="47">
        <f t="shared" si="1"/>
        <v>4.885963240299524</v>
      </c>
      <c r="P36" s="9"/>
    </row>
    <row r="37" spans="1:16" ht="15.75">
      <c r="A37" s="29" t="s">
        <v>33</v>
      </c>
      <c r="B37" s="30"/>
      <c r="C37" s="31"/>
      <c r="D37" s="32">
        <f aca="true" t="shared" si="7" ref="D37:M37">SUM(D38:D54)</f>
        <v>1496839</v>
      </c>
      <c r="E37" s="32">
        <f t="shared" si="7"/>
        <v>10366</v>
      </c>
      <c r="F37" s="32">
        <f t="shared" si="7"/>
        <v>0</v>
      </c>
      <c r="G37" s="32">
        <f t="shared" si="7"/>
        <v>443687</v>
      </c>
      <c r="H37" s="32">
        <f t="shared" si="7"/>
        <v>0</v>
      </c>
      <c r="I37" s="32">
        <f t="shared" si="7"/>
        <v>84302878</v>
      </c>
      <c r="J37" s="32">
        <f t="shared" si="7"/>
        <v>6177810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92431580</v>
      </c>
      <c r="O37" s="45">
        <f aca="true" t="shared" si="8" ref="O37:O68">(N37/O$75)</f>
        <v>2516.857181756297</v>
      </c>
      <c r="P37" s="10"/>
    </row>
    <row r="38" spans="1:16" ht="15">
      <c r="A38" s="12"/>
      <c r="B38" s="25">
        <v>341.2</v>
      </c>
      <c r="C38" s="20" t="s">
        <v>90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6177810</v>
      </c>
      <c r="K38" s="46">
        <v>0</v>
      </c>
      <c r="L38" s="46">
        <v>0</v>
      </c>
      <c r="M38" s="46">
        <v>0</v>
      </c>
      <c r="N38" s="46">
        <f>SUM(D38:M38)</f>
        <v>6177810</v>
      </c>
      <c r="O38" s="47">
        <f t="shared" si="8"/>
        <v>168.21810755616065</v>
      </c>
      <c r="P38" s="9"/>
    </row>
    <row r="39" spans="1:16" ht="15">
      <c r="A39" s="12"/>
      <c r="B39" s="25">
        <v>341.9</v>
      </c>
      <c r="C39" s="20" t="s">
        <v>38</v>
      </c>
      <c r="D39" s="46">
        <v>65095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7">SUM(D39:M39)</f>
        <v>65095</v>
      </c>
      <c r="O39" s="47">
        <f t="shared" si="8"/>
        <v>1.772498298162015</v>
      </c>
      <c r="P39" s="9"/>
    </row>
    <row r="40" spans="1:16" ht="15">
      <c r="A40" s="12"/>
      <c r="B40" s="25">
        <v>342.1</v>
      </c>
      <c r="C40" s="20" t="s">
        <v>39</v>
      </c>
      <c r="D40" s="46">
        <v>355889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355889</v>
      </c>
      <c r="O40" s="47">
        <f t="shared" si="8"/>
        <v>9.690646698434309</v>
      </c>
      <c r="P40" s="9"/>
    </row>
    <row r="41" spans="1:16" ht="15">
      <c r="A41" s="12"/>
      <c r="B41" s="25">
        <v>342.2</v>
      </c>
      <c r="C41" s="20" t="s">
        <v>40</v>
      </c>
      <c r="D41" s="46">
        <v>92031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92031</v>
      </c>
      <c r="O41" s="47">
        <f t="shared" si="8"/>
        <v>2.5059496255956435</v>
      </c>
      <c r="P41" s="9"/>
    </row>
    <row r="42" spans="1:16" ht="15">
      <c r="A42" s="12"/>
      <c r="B42" s="25">
        <v>342.5</v>
      </c>
      <c r="C42" s="20" t="s">
        <v>41</v>
      </c>
      <c r="D42" s="46">
        <v>196361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196361</v>
      </c>
      <c r="O42" s="47">
        <f t="shared" si="8"/>
        <v>5.346793737236215</v>
      </c>
      <c r="P42" s="9"/>
    </row>
    <row r="43" spans="1:16" ht="15">
      <c r="A43" s="12"/>
      <c r="B43" s="25">
        <v>342.6</v>
      </c>
      <c r="C43" s="20" t="s">
        <v>42</v>
      </c>
      <c r="D43" s="46">
        <v>268364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268364</v>
      </c>
      <c r="O43" s="47">
        <f t="shared" si="8"/>
        <v>7.307392784206944</v>
      </c>
      <c r="P43" s="9"/>
    </row>
    <row r="44" spans="1:16" ht="15">
      <c r="A44" s="12"/>
      <c r="B44" s="25">
        <v>343.1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56268104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56268104</v>
      </c>
      <c r="O44" s="47">
        <f t="shared" si="8"/>
        <v>1532.147147719537</v>
      </c>
      <c r="P44" s="9"/>
    </row>
    <row r="45" spans="1:16" ht="15">
      <c r="A45" s="12"/>
      <c r="B45" s="25">
        <v>343.3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9879269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9879269</v>
      </c>
      <c r="O45" s="47">
        <f t="shared" si="8"/>
        <v>269.00664397549355</v>
      </c>
      <c r="P45" s="9"/>
    </row>
    <row r="46" spans="1:16" ht="15">
      <c r="A46" s="12"/>
      <c r="B46" s="25">
        <v>343.4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4633996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4633996</v>
      </c>
      <c r="O46" s="47">
        <f t="shared" si="8"/>
        <v>126.1809666439755</v>
      </c>
      <c r="P46" s="9"/>
    </row>
    <row r="47" spans="1:16" ht="15">
      <c r="A47" s="12"/>
      <c r="B47" s="25">
        <v>343.5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8758279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8758279</v>
      </c>
      <c r="O47" s="47">
        <f t="shared" si="8"/>
        <v>238.4827501701838</v>
      </c>
      <c r="P47" s="9"/>
    </row>
    <row r="48" spans="1:16" ht="15">
      <c r="A48" s="12"/>
      <c r="B48" s="25">
        <v>343.6</v>
      </c>
      <c r="C48" s="20" t="s">
        <v>142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1648831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1648831</v>
      </c>
      <c r="O48" s="47">
        <f t="shared" si="8"/>
        <v>44.896691626957114</v>
      </c>
      <c r="P48" s="9"/>
    </row>
    <row r="49" spans="1:16" ht="15">
      <c r="A49" s="12"/>
      <c r="B49" s="25">
        <v>343.8</v>
      </c>
      <c r="C49" s="20" t="s">
        <v>49</v>
      </c>
      <c r="D49" s="46">
        <v>23950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23950</v>
      </c>
      <c r="O49" s="47">
        <f t="shared" si="8"/>
        <v>0.65214431586113</v>
      </c>
      <c r="P49" s="9"/>
    </row>
    <row r="50" spans="1:16" ht="15">
      <c r="A50" s="12"/>
      <c r="B50" s="25">
        <v>343.9</v>
      </c>
      <c r="C50" s="20" t="s">
        <v>50</v>
      </c>
      <c r="D50" s="46">
        <v>0</v>
      </c>
      <c r="E50" s="46">
        <v>0</v>
      </c>
      <c r="F50" s="46">
        <v>0</v>
      </c>
      <c r="G50" s="46">
        <v>443687</v>
      </c>
      <c r="H50" s="46">
        <v>0</v>
      </c>
      <c r="I50" s="46">
        <v>1206697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1650384</v>
      </c>
      <c r="O50" s="47">
        <f t="shared" si="8"/>
        <v>44.93897889720898</v>
      </c>
      <c r="P50" s="9"/>
    </row>
    <row r="51" spans="1:16" ht="15">
      <c r="A51" s="12"/>
      <c r="B51" s="25">
        <v>344.5</v>
      </c>
      <c r="C51" s="20" t="s">
        <v>51</v>
      </c>
      <c r="D51" s="46">
        <v>367892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367892</v>
      </c>
      <c r="O51" s="47">
        <f t="shared" si="8"/>
        <v>10.017481279782166</v>
      </c>
      <c r="P51" s="9"/>
    </row>
    <row r="52" spans="1:16" ht="15">
      <c r="A52" s="12"/>
      <c r="B52" s="25">
        <v>347.2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1907702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1907702</v>
      </c>
      <c r="O52" s="47">
        <f t="shared" si="8"/>
        <v>51.94559564329476</v>
      </c>
      <c r="P52" s="9"/>
    </row>
    <row r="53" spans="1:16" ht="15">
      <c r="A53" s="12"/>
      <c r="B53" s="25">
        <v>347.9</v>
      </c>
      <c r="C53" s="20" t="s">
        <v>94</v>
      </c>
      <c r="D53" s="46">
        <v>127257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127257</v>
      </c>
      <c r="O53" s="47">
        <f t="shared" si="8"/>
        <v>3.465132743362832</v>
      </c>
      <c r="P53" s="9"/>
    </row>
    <row r="54" spans="1:16" ht="15">
      <c r="A54" s="12"/>
      <c r="B54" s="25">
        <v>349</v>
      </c>
      <c r="C54" s="20" t="s">
        <v>95</v>
      </c>
      <c r="D54" s="46">
        <v>0</v>
      </c>
      <c r="E54" s="46">
        <v>10366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10366</v>
      </c>
      <c r="O54" s="47">
        <f t="shared" si="8"/>
        <v>0.28226004084411166</v>
      </c>
      <c r="P54" s="9"/>
    </row>
    <row r="55" spans="1:16" ht="15.75">
      <c r="A55" s="29" t="s">
        <v>34</v>
      </c>
      <c r="B55" s="30"/>
      <c r="C55" s="31"/>
      <c r="D55" s="32">
        <f aca="true" t="shared" si="10" ref="D55:M55">SUM(D56:D59)</f>
        <v>949024</v>
      </c>
      <c r="E55" s="32">
        <f t="shared" si="10"/>
        <v>153413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1102437</v>
      </c>
      <c r="O55" s="45">
        <f t="shared" si="8"/>
        <v>30.01870660313138</v>
      </c>
      <c r="P55" s="10"/>
    </row>
    <row r="56" spans="1:16" ht="15">
      <c r="A56" s="13"/>
      <c r="B56" s="39">
        <v>351.3</v>
      </c>
      <c r="C56" s="21" t="s">
        <v>143</v>
      </c>
      <c r="D56" s="46">
        <v>0</v>
      </c>
      <c r="E56" s="46">
        <v>14232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14232</v>
      </c>
      <c r="O56" s="47">
        <f t="shared" si="8"/>
        <v>0.3875289312457454</v>
      </c>
      <c r="P56" s="9"/>
    </row>
    <row r="57" spans="1:16" ht="15">
      <c r="A57" s="13"/>
      <c r="B57" s="39">
        <v>352</v>
      </c>
      <c r="C57" s="21" t="s">
        <v>56</v>
      </c>
      <c r="D57" s="46">
        <v>10305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10305</v>
      </c>
      <c r="O57" s="47">
        <f t="shared" si="8"/>
        <v>0.2805990469707284</v>
      </c>
      <c r="P57" s="9"/>
    </row>
    <row r="58" spans="1:16" ht="15">
      <c r="A58" s="13"/>
      <c r="B58" s="39">
        <v>354</v>
      </c>
      <c r="C58" s="21" t="s">
        <v>57</v>
      </c>
      <c r="D58" s="46">
        <v>638280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638280</v>
      </c>
      <c r="O58" s="47">
        <f t="shared" si="8"/>
        <v>17.37998638529612</v>
      </c>
      <c r="P58" s="9"/>
    </row>
    <row r="59" spans="1:16" ht="15">
      <c r="A59" s="13"/>
      <c r="B59" s="39">
        <v>359</v>
      </c>
      <c r="C59" s="21" t="s">
        <v>144</v>
      </c>
      <c r="D59" s="46">
        <v>300439</v>
      </c>
      <c r="E59" s="46">
        <v>139181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439620</v>
      </c>
      <c r="O59" s="47">
        <f t="shared" si="8"/>
        <v>11.970592239618789</v>
      </c>
      <c r="P59" s="9"/>
    </row>
    <row r="60" spans="1:16" ht="15.75">
      <c r="A60" s="29" t="s">
        <v>3</v>
      </c>
      <c r="B60" s="30"/>
      <c r="C60" s="31"/>
      <c r="D60" s="32">
        <f aca="true" t="shared" si="11" ref="D60:M60">SUM(D61:D68)</f>
        <v>4167390</v>
      </c>
      <c r="E60" s="32">
        <f t="shared" si="11"/>
        <v>72725</v>
      </c>
      <c r="F60" s="32">
        <f t="shared" si="11"/>
        <v>68747</v>
      </c>
      <c r="G60" s="32">
        <f t="shared" si="11"/>
        <v>66959</v>
      </c>
      <c r="H60" s="32">
        <f t="shared" si="11"/>
        <v>0</v>
      </c>
      <c r="I60" s="32">
        <f t="shared" si="11"/>
        <v>1605143</v>
      </c>
      <c r="J60" s="32">
        <f t="shared" si="11"/>
        <v>94181</v>
      </c>
      <c r="K60" s="32">
        <f t="shared" si="11"/>
        <v>-6523917</v>
      </c>
      <c r="L60" s="32">
        <f t="shared" si="11"/>
        <v>0</v>
      </c>
      <c r="M60" s="32">
        <f t="shared" si="11"/>
        <v>335577</v>
      </c>
      <c r="N60" s="32">
        <f>SUM(D60:M60)</f>
        <v>-113195</v>
      </c>
      <c r="O60" s="45">
        <f t="shared" si="8"/>
        <v>-3.0822328114363513</v>
      </c>
      <c r="P60" s="10"/>
    </row>
    <row r="61" spans="1:16" ht="15">
      <c r="A61" s="12"/>
      <c r="B61" s="25">
        <v>361.1</v>
      </c>
      <c r="C61" s="20" t="s">
        <v>59</v>
      </c>
      <c r="D61" s="46">
        <v>519218</v>
      </c>
      <c r="E61" s="46">
        <v>48780</v>
      </c>
      <c r="F61" s="46">
        <v>68747</v>
      </c>
      <c r="G61" s="46">
        <v>66909</v>
      </c>
      <c r="H61" s="46">
        <v>0</v>
      </c>
      <c r="I61" s="46">
        <v>0</v>
      </c>
      <c r="J61" s="46">
        <v>13263</v>
      </c>
      <c r="K61" s="46">
        <v>4864123</v>
      </c>
      <c r="L61" s="46">
        <v>0</v>
      </c>
      <c r="M61" s="46">
        <v>136414</v>
      </c>
      <c r="N61" s="46">
        <f>SUM(D61:M61)</f>
        <v>5717454</v>
      </c>
      <c r="O61" s="47">
        <f t="shared" si="8"/>
        <v>155.6828863172226</v>
      </c>
      <c r="P61" s="9"/>
    </row>
    <row r="62" spans="1:16" ht="15">
      <c r="A62" s="12"/>
      <c r="B62" s="25">
        <v>361.3</v>
      </c>
      <c r="C62" s="20" t="s">
        <v>97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-21178213</v>
      </c>
      <c r="L62" s="46">
        <v>0</v>
      </c>
      <c r="M62" s="46">
        <v>0</v>
      </c>
      <c r="N62" s="46">
        <f aca="true" t="shared" si="12" ref="N62:N68">SUM(D62:M62)</f>
        <v>-21178213</v>
      </c>
      <c r="O62" s="47">
        <f t="shared" si="8"/>
        <v>-576.6701974132062</v>
      </c>
      <c r="P62" s="9"/>
    </row>
    <row r="63" spans="1:16" ht="15">
      <c r="A63" s="12"/>
      <c r="B63" s="25">
        <v>361.4</v>
      </c>
      <c r="C63" s="20" t="s">
        <v>98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192163</v>
      </c>
      <c r="N63" s="46">
        <f t="shared" si="12"/>
        <v>192163</v>
      </c>
      <c r="O63" s="47">
        <f t="shared" si="8"/>
        <v>5.232484683458135</v>
      </c>
      <c r="P63" s="9"/>
    </row>
    <row r="64" spans="1:16" ht="15">
      <c r="A64" s="12"/>
      <c r="B64" s="25">
        <v>362</v>
      </c>
      <c r="C64" s="20" t="s">
        <v>60</v>
      </c>
      <c r="D64" s="46">
        <v>248659</v>
      </c>
      <c r="E64" s="46">
        <v>0</v>
      </c>
      <c r="F64" s="46">
        <v>0</v>
      </c>
      <c r="G64" s="46">
        <v>0</v>
      </c>
      <c r="H64" s="46">
        <v>0</v>
      </c>
      <c r="I64" s="46">
        <v>845469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1094128</v>
      </c>
      <c r="O64" s="47">
        <f t="shared" si="8"/>
        <v>29.792457454050375</v>
      </c>
      <c r="P64" s="9"/>
    </row>
    <row r="65" spans="1:16" ht="15">
      <c r="A65" s="12"/>
      <c r="B65" s="25">
        <v>363.23</v>
      </c>
      <c r="C65" s="20" t="s">
        <v>145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358405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358405</v>
      </c>
      <c r="O65" s="47">
        <f t="shared" si="8"/>
        <v>9.759155888359428</v>
      </c>
      <c r="P65" s="9"/>
    </row>
    <row r="66" spans="1:16" ht="15">
      <c r="A66" s="12"/>
      <c r="B66" s="25">
        <v>366</v>
      </c>
      <c r="C66" s="20" t="s">
        <v>63</v>
      </c>
      <c r="D66" s="46">
        <v>0</v>
      </c>
      <c r="E66" s="46">
        <v>10000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10000</v>
      </c>
      <c r="O66" s="47">
        <f t="shared" si="8"/>
        <v>0.27229407760381213</v>
      </c>
      <c r="P66" s="9"/>
    </row>
    <row r="67" spans="1:16" ht="15">
      <c r="A67" s="12"/>
      <c r="B67" s="25">
        <v>368</v>
      </c>
      <c r="C67" s="20" t="s">
        <v>112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9790173</v>
      </c>
      <c r="L67" s="46">
        <v>0</v>
      </c>
      <c r="M67" s="46">
        <v>0</v>
      </c>
      <c r="N67" s="46">
        <f t="shared" si="12"/>
        <v>9790173</v>
      </c>
      <c r="O67" s="47">
        <f t="shared" si="8"/>
        <v>266.5806126616746</v>
      </c>
      <c r="P67" s="9"/>
    </row>
    <row r="68" spans="1:16" ht="15">
      <c r="A68" s="12"/>
      <c r="B68" s="25">
        <v>369.9</v>
      </c>
      <c r="C68" s="20" t="s">
        <v>65</v>
      </c>
      <c r="D68" s="46">
        <v>3399513</v>
      </c>
      <c r="E68" s="46">
        <v>13945</v>
      </c>
      <c r="F68" s="46">
        <v>0</v>
      </c>
      <c r="G68" s="46">
        <v>50</v>
      </c>
      <c r="H68" s="46">
        <v>0</v>
      </c>
      <c r="I68" s="46">
        <v>401269</v>
      </c>
      <c r="J68" s="46">
        <v>80918</v>
      </c>
      <c r="K68" s="46">
        <v>0</v>
      </c>
      <c r="L68" s="46">
        <v>0</v>
      </c>
      <c r="M68" s="46">
        <v>7000</v>
      </c>
      <c r="N68" s="46">
        <f t="shared" si="12"/>
        <v>3902695</v>
      </c>
      <c r="O68" s="47">
        <f t="shared" si="8"/>
        <v>106.26807351940096</v>
      </c>
      <c r="P68" s="9"/>
    </row>
    <row r="69" spans="1:16" ht="15.75">
      <c r="A69" s="29" t="s">
        <v>35</v>
      </c>
      <c r="B69" s="30"/>
      <c r="C69" s="31"/>
      <c r="D69" s="32">
        <f aca="true" t="shared" si="13" ref="D69:M69">SUM(D70:D72)</f>
        <v>6425934</v>
      </c>
      <c r="E69" s="32">
        <f t="shared" si="13"/>
        <v>1186829</v>
      </c>
      <c r="F69" s="32">
        <f t="shared" si="13"/>
        <v>420909</v>
      </c>
      <c r="G69" s="32">
        <f t="shared" si="13"/>
        <v>0</v>
      </c>
      <c r="H69" s="32">
        <f t="shared" si="13"/>
        <v>0</v>
      </c>
      <c r="I69" s="32">
        <f t="shared" si="13"/>
        <v>5510613</v>
      </c>
      <c r="J69" s="32">
        <f t="shared" si="13"/>
        <v>19071</v>
      </c>
      <c r="K69" s="32">
        <f t="shared" si="13"/>
        <v>0</v>
      </c>
      <c r="L69" s="32">
        <f t="shared" si="13"/>
        <v>0</v>
      </c>
      <c r="M69" s="32">
        <f t="shared" si="13"/>
        <v>3041519</v>
      </c>
      <c r="N69" s="32">
        <f>SUM(D69:M69)</f>
        <v>16604875</v>
      </c>
      <c r="O69" s="45">
        <f>(N69/O$75)</f>
        <v>452.14091218515995</v>
      </c>
      <c r="P69" s="9"/>
    </row>
    <row r="70" spans="1:16" ht="15">
      <c r="A70" s="12"/>
      <c r="B70" s="25">
        <v>381</v>
      </c>
      <c r="C70" s="20" t="s">
        <v>66</v>
      </c>
      <c r="D70" s="46">
        <v>6425934</v>
      </c>
      <c r="E70" s="46">
        <v>1186829</v>
      </c>
      <c r="F70" s="46">
        <v>420909</v>
      </c>
      <c r="G70" s="46">
        <v>0</v>
      </c>
      <c r="H70" s="46">
        <v>0</v>
      </c>
      <c r="I70" s="46">
        <v>3060102</v>
      </c>
      <c r="J70" s="46">
        <v>19071</v>
      </c>
      <c r="K70" s="46">
        <v>0</v>
      </c>
      <c r="L70" s="46">
        <v>0</v>
      </c>
      <c r="M70" s="46">
        <v>3041519</v>
      </c>
      <c r="N70" s="46">
        <f>SUM(D70:M70)</f>
        <v>14154364</v>
      </c>
      <c r="O70" s="47">
        <f>(N70/O$75)</f>
        <v>385.41494894486044</v>
      </c>
      <c r="P70" s="9"/>
    </row>
    <row r="71" spans="1:16" ht="15">
      <c r="A71" s="12"/>
      <c r="B71" s="25">
        <v>389.1</v>
      </c>
      <c r="C71" s="20" t="s">
        <v>146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2436511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2436511</v>
      </c>
      <c r="O71" s="47">
        <f>(N71/O$75)</f>
        <v>66.34475153165418</v>
      </c>
      <c r="P71" s="9"/>
    </row>
    <row r="72" spans="1:16" ht="15.75" thickBot="1">
      <c r="A72" s="12"/>
      <c r="B72" s="25">
        <v>389.4</v>
      </c>
      <c r="C72" s="20" t="s">
        <v>147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14000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14000</v>
      </c>
      <c r="O72" s="47">
        <f>(N72/O$75)</f>
        <v>0.381211708645337</v>
      </c>
      <c r="P72" s="9"/>
    </row>
    <row r="73" spans="1:119" ht="16.5" thickBot="1">
      <c r="A73" s="14" t="s">
        <v>54</v>
      </c>
      <c r="B73" s="23"/>
      <c r="C73" s="22"/>
      <c r="D73" s="15">
        <f aca="true" t="shared" si="14" ref="D73:M73">SUM(D5,D14,D19,D37,D55,D60,D69)</f>
        <v>44324229</v>
      </c>
      <c r="E73" s="15">
        <f t="shared" si="14"/>
        <v>1863170</v>
      </c>
      <c r="F73" s="15">
        <f t="shared" si="14"/>
        <v>489656</v>
      </c>
      <c r="G73" s="15">
        <f t="shared" si="14"/>
        <v>510646</v>
      </c>
      <c r="H73" s="15">
        <f t="shared" si="14"/>
        <v>0</v>
      </c>
      <c r="I73" s="15">
        <f t="shared" si="14"/>
        <v>91651767</v>
      </c>
      <c r="J73" s="15">
        <f t="shared" si="14"/>
        <v>6291062</v>
      </c>
      <c r="K73" s="15">
        <f t="shared" si="14"/>
        <v>-6523917</v>
      </c>
      <c r="L73" s="15">
        <f t="shared" si="14"/>
        <v>0</v>
      </c>
      <c r="M73" s="15">
        <f t="shared" si="14"/>
        <v>4993440</v>
      </c>
      <c r="N73" s="15">
        <f>SUM(D73:M73)</f>
        <v>143600053</v>
      </c>
      <c r="O73" s="38">
        <f>(N73/O$75)</f>
        <v>3910.1443975493535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148</v>
      </c>
      <c r="M75" s="48"/>
      <c r="N75" s="48"/>
      <c r="O75" s="43">
        <v>36725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13076484</v>
      </c>
      <c r="E5" s="27">
        <f t="shared" si="0"/>
        <v>12</v>
      </c>
      <c r="F5" s="27">
        <f t="shared" si="0"/>
        <v>0</v>
      </c>
      <c r="G5" s="27">
        <f t="shared" si="0"/>
        <v>1876372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2089742</v>
      </c>
      <c r="N5" s="28">
        <f>SUM(D5:M5)</f>
        <v>17042610</v>
      </c>
      <c r="O5" s="33">
        <f aca="true" t="shared" si="1" ref="O5:O36">(N5/O$71)</f>
        <v>449.12797132767616</v>
      </c>
      <c r="P5" s="6"/>
    </row>
    <row r="6" spans="1:16" ht="15">
      <c r="A6" s="12"/>
      <c r="B6" s="25">
        <v>311</v>
      </c>
      <c r="C6" s="20" t="s">
        <v>2</v>
      </c>
      <c r="D6" s="46">
        <v>7902965</v>
      </c>
      <c r="E6" s="46">
        <v>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2089742</v>
      </c>
      <c r="N6" s="46">
        <f>SUM(D6:M6)</f>
        <v>9992719</v>
      </c>
      <c r="O6" s="47">
        <f t="shared" si="1"/>
        <v>263.34051019870344</v>
      </c>
      <c r="P6" s="9"/>
    </row>
    <row r="7" spans="1:16" ht="15">
      <c r="A7" s="12"/>
      <c r="B7" s="25">
        <v>312.1</v>
      </c>
      <c r="C7" s="20" t="s">
        <v>76</v>
      </c>
      <c r="D7" s="46">
        <v>962936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962936</v>
      </c>
      <c r="O7" s="47">
        <f t="shared" si="1"/>
        <v>25.376482369683234</v>
      </c>
      <c r="P7" s="9"/>
    </row>
    <row r="8" spans="1:16" ht="15">
      <c r="A8" s="12"/>
      <c r="B8" s="25">
        <v>312.6</v>
      </c>
      <c r="C8" s="20" t="s">
        <v>161</v>
      </c>
      <c r="D8" s="46">
        <v>0</v>
      </c>
      <c r="E8" s="46">
        <v>0</v>
      </c>
      <c r="F8" s="46">
        <v>0</v>
      </c>
      <c r="G8" s="46">
        <v>1876372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1876372</v>
      </c>
      <c r="O8" s="47">
        <f t="shared" si="1"/>
        <v>49.448479418120485</v>
      </c>
      <c r="P8" s="9"/>
    </row>
    <row r="9" spans="1:16" ht="15">
      <c r="A9" s="12"/>
      <c r="B9" s="25">
        <v>314.1</v>
      </c>
      <c r="C9" s="20" t="s">
        <v>11</v>
      </c>
      <c r="D9" s="46">
        <v>2057814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2057814</v>
      </c>
      <c r="O9" s="47">
        <f t="shared" si="1"/>
        <v>54.23006377483793</v>
      </c>
      <c r="P9" s="9"/>
    </row>
    <row r="10" spans="1:16" ht="15">
      <c r="A10" s="12"/>
      <c r="B10" s="25">
        <v>314.3</v>
      </c>
      <c r="C10" s="20" t="s">
        <v>12</v>
      </c>
      <c r="D10" s="46">
        <v>1096839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1096839</v>
      </c>
      <c r="O10" s="47">
        <f t="shared" si="1"/>
        <v>28.905260106467086</v>
      </c>
      <c r="P10" s="9"/>
    </row>
    <row r="11" spans="1:16" ht="15">
      <c r="A11" s="12"/>
      <c r="B11" s="25">
        <v>314.4</v>
      </c>
      <c r="C11" s="20" t="s">
        <v>14</v>
      </c>
      <c r="D11" s="46">
        <v>176287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176287</v>
      </c>
      <c r="O11" s="47">
        <f t="shared" si="1"/>
        <v>4.645733410636168</v>
      </c>
      <c r="P11" s="9"/>
    </row>
    <row r="12" spans="1:16" ht="15">
      <c r="A12" s="12"/>
      <c r="B12" s="25">
        <v>314.8</v>
      </c>
      <c r="C12" s="20" t="s">
        <v>15</v>
      </c>
      <c r="D12" s="46">
        <v>21958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21958</v>
      </c>
      <c r="O12" s="47">
        <f t="shared" si="1"/>
        <v>0.5786644178569547</v>
      </c>
      <c r="P12" s="9"/>
    </row>
    <row r="13" spans="1:16" ht="15">
      <c r="A13" s="12"/>
      <c r="B13" s="25">
        <v>314.9</v>
      </c>
      <c r="C13" s="20" t="s">
        <v>16</v>
      </c>
      <c r="D13" s="46">
        <v>857685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857685</v>
      </c>
      <c r="O13" s="47">
        <f t="shared" si="1"/>
        <v>22.602777631370895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880825</v>
      </c>
      <c r="E14" s="32">
        <f t="shared" si="3"/>
        <v>1032799</v>
      </c>
      <c r="F14" s="32">
        <f t="shared" si="3"/>
        <v>0</v>
      </c>
      <c r="G14" s="32">
        <f t="shared" si="3"/>
        <v>383380</v>
      </c>
      <c r="H14" s="32">
        <f t="shared" si="3"/>
        <v>0</v>
      </c>
      <c r="I14" s="32">
        <f t="shared" si="3"/>
        <v>639386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2936390</v>
      </c>
      <c r="O14" s="45">
        <f t="shared" si="1"/>
        <v>77.38338691825226</v>
      </c>
      <c r="P14" s="10"/>
    </row>
    <row r="15" spans="1:16" ht="15">
      <c r="A15" s="12"/>
      <c r="B15" s="25">
        <v>322</v>
      </c>
      <c r="C15" s="20" t="s">
        <v>0</v>
      </c>
      <c r="D15" s="46">
        <v>49366</v>
      </c>
      <c r="E15" s="46">
        <v>1032799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1082165</v>
      </c>
      <c r="O15" s="47">
        <f t="shared" si="1"/>
        <v>28.518552680124387</v>
      </c>
      <c r="P15" s="9"/>
    </row>
    <row r="16" spans="1:16" ht="15">
      <c r="A16" s="12"/>
      <c r="B16" s="25">
        <v>323.6</v>
      </c>
      <c r="C16" s="20" t="s">
        <v>162</v>
      </c>
      <c r="D16" s="46">
        <v>0</v>
      </c>
      <c r="E16" s="46">
        <v>0</v>
      </c>
      <c r="F16" s="46">
        <v>0</v>
      </c>
      <c r="G16" s="46">
        <v>383380</v>
      </c>
      <c r="H16" s="46">
        <v>0</v>
      </c>
      <c r="I16" s="46">
        <v>166106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549486</v>
      </c>
      <c r="O16" s="47">
        <f t="shared" si="1"/>
        <v>14.48073578242766</v>
      </c>
      <c r="P16" s="9"/>
    </row>
    <row r="17" spans="1:16" ht="15">
      <c r="A17" s="12"/>
      <c r="B17" s="25">
        <v>325.2</v>
      </c>
      <c r="C17" s="20" t="s">
        <v>163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473280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473280</v>
      </c>
      <c r="O17" s="47">
        <f t="shared" si="1"/>
        <v>12.472460865440363</v>
      </c>
      <c r="P17" s="9"/>
    </row>
    <row r="18" spans="1:16" ht="15">
      <c r="A18" s="12"/>
      <c r="B18" s="25">
        <v>329</v>
      </c>
      <c r="C18" s="20" t="s">
        <v>107</v>
      </c>
      <c r="D18" s="46">
        <v>62889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62889</v>
      </c>
      <c r="O18" s="47">
        <f t="shared" si="1"/>
        <v>1.6573288357139093</v>
      </c>
      <c r="P18" s="9"/>
    </row>
    <row r="19" spans="1:16" ht="15">
      <c r="A19" s="12"/>
      <c r="B19" s="25">
        <v>367</v>
      </c>
      <c r="C19" s="20" t="s">
        <v>64</v>
      </c>
      <c r="D19" s="46">
        <v>768570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768570</v>
      </c>
      <c r="O19" s="47">
        <f t="shared" si="1"/>
        <v>20.254308754545935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SUM(D21:D34)</f>
        <v>5267524</v>
      </c>
      <c r="E20" s="32">
        <f t="shared" si="5"/>
        <v>918971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14126</v>
      </c>
      <c r="K20" s="32">
        <f t="shared" si="5"/>
        <v>0</v>
      </c>
      <c r="L20" s="32">
        <f t="shared" si="5"/>
        <v>0</v>
      </c>
      <c r="M20" s="32">
        <f t="shared" si="5"/>
        <v>180829</v>
      </c>
      <c r="N20" s="44">
        <f t="shared" si="4"/>
        <v>6381450</v>
      </c>
      <c r="O20" s="45">
        <f t="shared" si="1"/>
        <v>168.17187582353873</v>
      </c>
      <c r="P20" s="10"/>
    </row>
    <row r="21" spans="1:16" ht="15">
      <c r="A21" s="12"/>
      <c r="B21" s="25">
        <v>331.2</v>
      </c>
      <c r="C21" s="20" t="s">
        <v>108</v>
      </c>
      <c r="D21" s="46">
        <v>0</v>
      </c>
      <c r="E21" s="46">
        <v>31264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31264</v>
      </c>
      <c r="O21" s="47">
        <f t="shared" si="1"/>
        <v>0.823907658251199</v>
      </c>
      <c r="P21" s="9"/>
    </row>
    <row r="22" spans="1:16" ht="15">
      <c r="A22" s="12"/>
      <c r="B22" s="25">
        <v>331.39</v>
      </c>
      <c r="C22" s="20" t="s">
        <v>80</v>
      </c>
      <c r="D22" s="46">
        <v>0</v>
      </c>
      <c r="E22" s="46">
        <v>726133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726133</v>
      </c>
      <c r="O22" s="47">
        <f t="shared" si="1"/>
        <v>19.135956359036527</v>
      </c>
      <c r="P22" s="9"/>
    </row>
    <row r="23" spans="1:16" ht="15">
      <c r="A23" s="12"/>
      <c r="B23" s="25">
        <v>331.9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144479</v>
      </c>
      <c r="N23" s="46">
        <f t="shared" si="4"/>
        <v>144479</v>
      </c>
      <c r="O23" s="47">
        <f t="shared" si="1"/>
        <v>3.8074895904706687</v>
      </c>
      <c r="P23" s="9"/>
    </row>
    <row r="24" spans="1:16" ht="15">
      <c r="A24" s="12"/>
      <c r="B24" s="25">
        <v>334.1</v>
      </c>
      <c r="C24" s="20" t="s">
        <v>156</v>
      </c>
      <c r="D24" s="46">
        <v>0</v>
      </c>
      <c r="E24" s="46">
        <v>18750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18750</v>
      </c>
      <c r="O24" s="47">
        <f t="shared" si="1"/>
        <v>0.4941232277446898</v>
      </c>
      <c r="P24" s="9"/>
    </row>
    <row r="25" spans="1:16" ht="15">
      <c r="A25" s="12"/>
      <c r="B25" s="25">
        <v>334.7</v>
      </c>
      <c r="C25" s="20" t="s">
        <v>84</v>
      </c>
      <c r="D25" s="46">
        <v>0</v>
      </c>
      <c r="E25" s="46">
        <v>107824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107824</v>
      </c>
      <c r="O25" s="47">
        <f t="shared" si="1"/>
        <v>2.8415116217783165</v>
      </c>
      <c r="P25" s="9"/>
    </row>
    <row r="26" spans="1:16" ht="15">
      <c r="A26" s="12"/>
      <c r="B26" s="25">
        <v>335.12</v>
      </c>
      <c r="C26" s="20" t="s">
        <v>120</v>
      </c>
      <c r="D26" s="46">
        <v>1634080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1634080</v>
      </c>
      <c r="O26" s="47">
        <f t="shared" si="1"/>
        <v>43.06330047962895</v>
      </c>
      <c r="P26" s="9"/>
    </row>
    <row r="27" spans="1:16" ht="15">
      <c r="A27" s="12"/>
      <c r="B27" s="25">
        <v>335.14</v>
      </c>
      <c r="C27" s="20" t="s">
        <v>121</v>
      </c>
      <c r="D27" s="46">
        <v>45094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45094</v>
      </c>
      <c r="O27" s="47">
        <f t="shared" si="1"/>
        <v>1.1883729510356822</v>
      </c>
      <c r="P27" s="9"/>
    </row>
    <row r="28" spans="1:16" ht="15">
      <c r="A28" s="12"/>
      <c r="B28" s="25">
        <v>335.15</v>
      </c>
      <c r="C28" s="20" t="s">
        <v>122</v>
      </c>
      <c r="D28" s="46">
        <v>49089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49089</v>
      </c>
      <c r="O28" s="47">
        <f t="shared" si="1"/>
        <v>1.2936541400938175</v>
      </c>
      <c r="P28" s="9"/>
    </row>
    <row r="29" spans="1:16" ht="15">
      <c r="A29" s="12"/>
      <c r="B29" s="25">
        <v>335.18</v>
      </c>
      <c r="C29" s="20" t="s">
        <v>123</v>
      </c>
      <c r="D29" s="46">
        <v>2950923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2950923</v>
      </c>
      <c r="O29" s="47">
        <f t="shared" si="1"/>
        <v>77.76637853792231</v>
      </c>
      <c r="P29" s="9"/>
    </row>
    <row r="30" spans="1:16" ht="15">
      <c r="A30" s="12"/>
      <c r="B30" s="25">
        <v>335.19</v>
      </c>
      <c r="C30" s="20" t="s">
        <v>124</v>
      </c>
      <c r="D30" s="46">
        <v>26774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26774</v>
      </c>
      <c r="O30" s="47">
        <f t="shared" si="1"/>
        <v>0.705581615980604</v>
      </c>
      <c r="P30" s="9"/>
    </row>
    <row r="31" spans="1:16" ht="15">
      <c r="A31" s="12"/>
      <c r="B31" s="25">
        <v>335.29</v>
      </c>
      <c r="C31" s="20" t="s">
        <v>26</v>
      </c>
      <c r="D31" s="46">
        <v>8619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8619</v>
      </c>
      <c r="O31" s="47">
        <f t="shared" si="1"/>
        <v>0.22713856532967902</v>
      </c>
      <c r="P31" s="9"/>
    </row>
    <row r="32" spans="1:16" ht="15">
      <c r="A32" s="12"/>
      <c r="B32" s="25">
        <v>337.2</v>
      </c>
      <c r="C32" s="20" t="s">
        <v>109</v>
      </c>
      <c r="D32" s="46">
        <v>0</v>
      </c>
      <c r="E32" s="46">
        <v>35000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35000</v>
      </c>
      <c r="O32" s="47">
        <f t="shared" si="1"/>
        <v>0.9223633584567543</v>
      </c>
      <c r="P32" s="9"/>
    </row>
    <row r="33" spans="1:16" ht="15">
      <c r="A33" s="12"/>
      <c r="B33" s="25">
        <v>337.7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36350</v>
      </c>
      <c r="N33" s="46">
        <f>SUM(D33:M33)</f>
        <v>36350</v>
      </c>
      <c r="O33" s="47">
        <f t="shared" si="1"/>
        <v>0.957940230854372</v>
      </c>
      <c r="P33" s="9"/>
    </row>
    <row r="34" spans="1:16" ht="15">
      <c r="A34" s="12"/>
      <c r="B34" s="25">
        <v>338</v>
      </c>
      <c r="C34" s="20" t="s">
        <v>89</v>
      </c>
      <c r="D34" s="46">
        <v>552945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14126</v>
      </c>
      <c r="K34" s="46">
        <v>0</v>
      </c>
      <c r="L34" s="46">
        <v>0</v>
      </c>
      <c r="M34" s="46">
        <v>0</v>
      </c>
      <c r="N34" s="46">
        <f>SUM(D34:M34)</f>
        <v>567071</v>
      </c>
      <c r="O34" s="47">
        <f t="shared" si="1"/>
        <v>14.944157486955147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SUM(D36:D49)</f>
        <v>4532118</v>
      </c>
      <c r="E35" s="32">
        <f t="shared" si="7"/>
        <v>2993271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92444354</v>
      </c>
      <c r="J35" s="32">
        <f t="shared" si="7"/>
        <v>12216462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112186205</v>
      </c>
      <c r="O35" s="45">
        <f t="shared" si="1"/>
        <v>2956.469851894798</v>
      </c>
      <c r="P35" s="10"/>
    </row>
    <row r="36" spans="1:16" ht="15">
      <c r="A36" s="12"/>
      <c r="B36" s="25">
        <v>341.2</v>
      </c>
      <c r="C36" s="20" t="s">
        <v>125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12216462</v>
      </c>
      <c r="K36" s="46">
        <v>0</v>
      </c>
      <c r="L36" s="46">
        <v>0</v>
      </c>
      <c r="M36" s="46">
        <v>0</v>
      </c>
      <c r="N36" s="46">
        <f aca="true" t="shared" si="8" ref="N36:N49">SUM(D36:M36)</f>
        <v>12216462</v>
      </c>
      <c r="O36" s="47">
        <f t="shared" si="1"/>
        <v>321.94334053655194</v>
      </c>
      <c r="P36" s="9"/>
    </row>
    <row r="37" spans="1:16" ht="15">
      <c r="A37" s="12"/>
      <c r="B37" s="25">
        <v>341.3</v>
      </c>
      <c r="C37" s="20" t="s">
        <v>126</v>
      </c>
      <c r="D37" s="46">
        <v>2999585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2999585</v>
      </c>
      <c r="O37" s="47">
        <f aca="true" t="shared" si="9" ref="O37:O68">(N37/O$71)</f>
        <v>79.04877984504296</v>
      </c>
      <c r="P37" s="9"/>
    </row>
    <row r="38" spans="1:16" ht="15">
      <c r="A38" s="12"/>
      <c r="B38" s="25">
        <v>341.51</v>
      </c>
      <c r="C38" s="20" t="s">
        <v>164</v>
      </c>
      <c r="D38" s="46">
        <v>0</v>
      </c>
      <c r="E38" s="46">
        <v>-723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-723</v>
      </c>
      <c r="O38" s="47">
        <f t="shared" si="9"/>
        <v>-0.01905339166183524</v>
      </c>
      <c r="P38" s="9"/>
    </row>
    <row r="39" spans="1:16" ht="15">
      <c r="A39" s="12"/>
      <c r="B39" s="25">
        <v>341.9</v>
      </c>
      <c r="C39" s="20" t="s">
        <v>127</v>
      </c>
      <c r="D39" s="46">
        <v>375481</v>
      </c>
      <c r="E39" s="46">
        <v>22215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397696</v>
      </c>
      <c r="O39" s="47">
        <f t="shared" si="9"/>
        <v>10.480577662994783</v>
      </c>
      <c r="P39" s="9"/>
    </row>
    <row r="40" spans="1:16" ht="15">
      <c r="A40" s="12"/>
      <c r="B40" s="25">
        <v>342.9</v>
      </c>
      <c r="C40" s="20" t="s">
        <v>43</v>
      </c>
      <c r="D40" s="46">
        <v>189538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189538</v>
      </c>
      <c r="O40" s="47">
        <f t="shared" si="9"/>
        <v>4.994940178147894</v>
      </c>
      <c r="P40" s="9"/>
    </row>
    <row r="41" spans="1:16" ht="15">
      <c r="A41" s="12"/>
      <c r="B41" s="25">
        <v>343.1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55177084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55177084</v>
      </c>
      <c r="O41" s="47">
        <f t="shared" si="9"/>
        <v>1454.094871659727</v>
      </c>
      <c r="P41" s="9"/>
    </row>
    <row r="42" spans="1:16" ht="15">
      <c r="A42" s="12"/>
      <c r="B42" s="25">
        <v>343.3</v>
      </c>
      <c r="C42" s="20" t="s">
        <v>45</v>
      </c>
      <c r="D42" s="46">
        <v>590282</v>
      </c>
      <c r="E42" s="46">
        <v>0</v>
      </c>
      <c r="F42" s="46">
        <v>0</v>
      </c>
      <c r="G42" s="46">
        <v>0</v>
      </c>
      <c r="H42" s="46">
        <v>0</v>
      </c>
      <c r="I42" s="46">
        <v>14494058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15084340</v>
      </c>
      <c r="O42" s="47">
        <f t="shared" si="9"/>
        <v>397.5212143572445</v>
      </c>
      <c r="P42" s="9"/>
    </row>
    <row r="43" spans="1:16" ht="15">
      <c r="A43" s="12"/>
      <c r="B43" s="25">
        <v>343.4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5937437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5937437</v>
      </c>
      <c r="O43" s="47">
        <f t="shared" si="9"/>
        <v>156.4706951984399</v>
      </c>
      <c r="P43" s="9"/>
    </row>
    <row r="44" spans="1:16" ht="15">
      <c r="A44" s="12"/>
      <c r="B44" s="25">
        <v>343.5</v>
      </c>
      <c r="C44" s="20" t="s">
        <v>47</v>
      </c>
      <c r="D44" s="46">
        <v>196307</v>
      </c>
      <c r="E44" s="46">
        <v>0</v>
      </c>
      <c r="F44" s="46">
        <v>0</v>
      </c>
      <c r="G44" s="46">
        <v>0</v>
      </c>
      <c r="H44" s="46">
        <v>0</v>
      </c>
      <c r="I44" s="46">
        <v>16004596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16200903</v>
      </c>
      <c r="O44" s="47">
        <f t="shared" si="9"/>
        <v>426.9462657460602</v>
      </c>
      <c r="P44" s="9"/>
    </row>
    <row r="45" spans="1:16" ht="15">
      <c r="A45" s="12"/>
      <c r="B45" s="25">
        <v>343.8</v>
      </c>
      <c r="C45" s="20" t="s">
        <v>49</v>
      </c>
      <c r="D45" s="46">
        <v>19125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19125</v>
      </c>
      <c r="O45" s="47">
        <f t="shared" si="9"/>
        <v>0.5040056922995836</v>
      </c>
      <c r="P45" s="9"/>
    </row>
    <row r="46" spans="1:16" ht="15">
      <c r="A46" s="12"/>
      <c r="B46" s="25">
        <v>344.5</v>
      </c>
      <c r="C46" s="20" t="s">
        <v>128</v>
      </c>
      <c r="D46" s="46">
        <v>36981</v>
      </c>
      <c r="E46" s="46">
        <v>1844846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1881827</v>
      </c>
      <c r="O46" s="47">
        <f t="shared" si="9"/>
        <v>49.592236335845676</v>
      </c>
      <c r="P46" s="9"/>
    </row>
    <row r="47" spans="1:16" ht="15">
      <c r="A47" s="12"/>
      <c r="B47" s="25">
        <v>347.3</v>
      </c>
      <c r="C47" s="20" t="s">
        <v>53</v>
      </c>
      <c r="D47" s="46">
        <v>0</v>
      </c>
      <c r="E47" s="46">
        <v>1126933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1126933</v>
      </c>
      <c r="O47" s="47">
        <f t="shared" si="9"/>
        <v>29.698334475307014</v>
      </c>
      <c r="P47" s="9"/>
    </row>
    <row r="48" spans="1:16" ht="15">
      <c r="A48" s="12"/>
      <c r="B48" s="25">
        <v>347.9</v>
      </c>
      <c r="C48" s="20" t="s">
        <v>94</v>
      </c>
      <c r="D48" s="46">
        <v>124819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124819</v>
      </c>
      <c r="O48" s="47">
        <f t="shared" si="9"/>
        <v>3.2893849154061034</v>
      </c>
      <c r="P48" s="9"/>
    </row>
    <row r="49" spans="1:16" ht="15">
      <c r="A49" s="12"/>
      <c r="B49" s="25">
        <v>349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831179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831179</v>
      </c>
      <c r="O49" s="47">
        <f t="shared" si="9"/>
        <v>21.90425868339219</v>
      </c>
      <c r="P49" s="9"/>
    </row>
    <row r="50" spans="1:16" ht="15.75">
      <c r="A50" s="29" t="s">
        <v>34</v>
      </c>
      <c r="B50" s="30"/>
      <c r="C50" s="31"/>
      <c r="D50" s="32">
        <f aca="true" t="shared" si="10" ref="D50:M50">SUM(D51:D53)</f>
        <v>883548</v>
      </c>
      <c r="E50" s="32">
        <f t="shared" si="10"/>
        <v>262465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1146013</v>
      </c>
      <c r="O50" s="45">
        <f t="shared" si="9"/>
        <v>30.201154271860013</v>
      </c>
      <c r="P50" s="10"/>
    </row>
    <row r="51" spans="1:16" ht="15">
      <c r="A51" s="13"/>
      <c r="B51" s="39">
        <v>351.3</v>
      </c>
      <c r="C51" s="21" t="s">
        <v>143</v>
      </c>
      <c r="D51" s="46">
        <v>0</v>
      </c>
      <c r="E51" s="46">
        <v>9804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9804</v>
      </c>
      <c r="O51" s="47">
        <f t="shared" si="9"/>
        <v>0.2583671533231434</v>
      </c>
      <c r="P51" s="9"/>
    </row>
    <row r="52" spans="1:16" ht="15">
      <c r="A52" s="13"/>
      <c r="B52" s="39">
        <v>352</v>
      </c>
      <c r="C52" s="21" t="s">
        <v>56</v>
      </c>
      <c r="D52" s="46">
        <v>7012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7012</v>
      </c>
      <c r="O52" s="47">
        <f t="shared" si="9"/>
        <v>0.18478891055710747</v>
      </c>
      <c r="P52" s="9"/>
    </row>
    <row r="53" spans="1:16" ht="15">
      <c r="A53" s="13"/>
      <c r="B53" s="39">
        <v>354</v>
      </c>
      <c r="C53" s="21" t="s">
        <v>57</v>
      </c>
      <c r="D53" s="46">
        <v>876536</v>
      </c>
      <c r="E53" s="46">
        <v>252661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1129197</v>
      </c>
      <c r="O53" s="47">
        <f t="shared" si="9"/>
        <v>29.75799820797976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SUM(D55:D64)</f>
        <v>129099</v>
      </c>
      <c r="E54" s="32">
        <f t="shared" si="12"/>
        <v>1164542</v>
      </c>
      <c r="F54" s="32">
        <f t="shared" si="12"/>
        <v>0</v>
      </c>
      <c r="G54" s="32">
        <f t="shared" si="12"/>
        <v>125908</v>
      </c>
      <c r="H54" s="32">
        <f t="shared" si="12"/>
        <v>0</v>
      </c>
      <c r="I54" s="32">
        <f t="shared" si="12"/>
        <v>1915411</v>
      </c>
      <c r="J54" s="32">
        <f t="shared" si="12"/>
        <v>686354</v>
      </c>
      <c r="K54" s="32">
        <f t="shared" si="12"/>
        <v>27875070</v>
      </c>
      <c r="L54" s="32">
        <f t="shared" si="12"/>
        <v>0</v>
      </c>
      <c r="M54" s="32">
        <f t="shared" si="12"/>
        <v>138073</v>
      </c>
      <c r="N54" s="32">
        <f t="shared" si="11"/>
        <v>32034457</v>
      </c>
      <c r="O54" s="45">
        <f t="shared" si="9"/>
        <v>844.2116955673853</v>
      </c>
      <c r="P54" s="10"/>
    </row>
    <row r="55" spans="1:16" ht="15">
      <c r="A55" s="12"/>
      <c r="B55" s="25">
        <v>361.1</v>
      </c>
      <c r="C55" s="20" t="s">
        <v>59</v>
      </c>
      <c r="D55" s="46">
        <v>43654</v>
      </c>
      <c r="E55" s="46">
        <v>12928</v>
      </c>
      <c r="F55" s="46">
        <v>0</v>
      </c>
      <c r="G55" s="46">
        <v>68908</v>
      </c>
      <c r="H55" s="46">
        <v>0</v>
      </c>
      <c r="I55" s="46">
        <v>641271</v>
      </c>
      <c r="J55" s="46">
        <v>77784</v>
      </c>
      <c r="K55" s="46">
        <v>3684929</v>
      </c>
      <c r="L55" s="46">
        <v>0</v>
      </c>
      <c r="M55" s="46">
        <v>5519</v>
      </c>
      <c r="N55" s="46">
        <f t="shared" si="11"/>
        <v>4534993</v>
      </c>
      <c r="O55" s="47">
        <f t="shared" si="9"/>
        <v>119.51175354451063</v>
      </c>
      <c r="P55" s="9"/>
    </row>
    <row r="56" spans="1:16" ht="15">
      <c r="A56" s="12"/>
      <c r="B56" s="25">
        <v>361.3</v>
      </c>
      <c r="C56" s="20" t="s">
        <v>97</v>
      </c>
      <c r="D56" s="46">
        <v>-23818</v>
      </c>
      <c r="E56" s="46">
        <v>0</v>
      </c>
      <c r="F56" s="46">
        <v>0</v>
      </c>
      <c r="G56" s="46">
        <v>0</v>
      </c>
      <c r="H56" s="46">
        <v>0</v>
      </c>
      <c r="I56" s="46">
        <v>-271188</v>
      </c>
      <c r="J56" s="46">
        <v>-35084</v>
      </c>
      <c r="K56" s="46">
        <v>11459857</v>
      </c>
      <c r="L56" s="46">
        <v>0</v>
      </c>
      <c r="M56" s="46">
        <v>0</v>
      </c>
      <c r="N56" s="46">
        <f aca="true" t="shared" si="13" ref="N56:N64">SUM(D56:M56)</f>
        <v>11129767</v>
      </c>
      <c r="O56" s="47">
        <f t="shared" si="9"/>
        <v>293.30540768460446</v>
      </c>
      <c r="P56" s="9"/>
    </row>
    <row r="57" spans="1:16" ht="15">
      <c r="A57" s="12"/>
      <c r="B57" s="25">
        <v>361.4</v>
      </c>
      <c r="C57" s="20" t="s">
        <v>129</v>
      </c>
      <c r="D57" s="46">
        <v>-2683</v>
      </c>
      <c r="E57" s="46">
        <v>0</v>
      </c>
      <c r="F57" s="46">
        <v>0</v>
      </c>
      <c r="G57" s="46">
        <v>0</v>
      </c>
      <c r="H57" s="46">
        <v>0</v>
      </c>
      <c r="I57" s="46">
        <v>-37533</v>
      </c>
      <c r="J57" s="46">
        <v>-3564</v>
      </c>
      <c r="K57" s="46">
        <v>0</v>
      </c>
      <c r="L57" s="46">
        <v>0</v>
      </c>
      <c r="M57" s="46">
        <v>0</v>
      </c>
      <c r="N57" s="46">
        <f t="shared" si="13"/>
        <v>-43780</v>
      </c>
      <c r="O57" s="47">
        <f t="shared" si="9"/>
        <v>-1.1537447952353344</v>
      </c>
      <c r="P57" s="9"/>
    </row>
    <row r="58" spans="1:16" ht="15">
      <c r="A58" s="12"/>
      <c r="B58" s="25">
        <v>362</v>
      </c>
      <c r="C58" s="20" t="s">
        <v>60</v>
      </c>
      <c r="D58" s="46">
        <v>20703</v>
      </c>
      <c r="E58" s="46">
        <v>885592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906295</v>
      </c>
      <c r="O58" s="47">
        <f t="shared" si="9"/>
        <v>23.883808570073263</v>
      </c>
      <c r="P58" s="9"/>
    </row>
    <row r="59" spans="1:16" ht="15">
      <c r="A59" s="12"/>
      <c r="B59" s="25">
        <v>364</v>
      </c>
      <c r="C59" s="20" t="s">
        <v>150</v>
      </c>
      <c r="D59" s="46">
        <v>2734</v>
      </c>
      <c r="E59" s="46">
        <v>20000</v>
      </c>
      <c r="F59" s="46">
        <v>0</v>
      </c>
      <c r="G59" s="46">
        <v>0</v>
      </c>
      <c r="H59" s="46">
        <v>0</v>
      </c>
      <c r="I59" s="46">
        <v>141403</v>
      </c>
      <c r="J59" s="46">
        <v>31075</v>
      </c>
      <c r="K59" s="46">
        <v>0</v>
      </c>
      <c r="L59" s="46">
        <v>0</v>
      </c>
      <c r="M59" s="46">
        <v>0</v>
      </c>
      <c r="N59" s="46">
        <f t="shared" si="13"/>
        <v>195212</v>
      </c>
      <c r="O59" s="47">
        <f t="shared" si="9"/>
        <v>5.144468455173141</v>
      </c>
      <c r="P59" s="9"/>
    </row>
    <row r="60" spans="1:16" ht="15">
      <c r="A60" s="12"/>
      <c r="B60" s="25">
        <v>365</v>
      </c>
      <c r="C60" s="20" t="s">
        <v>130</v>
      </c>
      <c r="D60" s="46">
        <v>0</v>
      </c>
      <c r="E60" s="46">
        <v>5295</v>
      </c>
      <c r="F60" s="46">
        <v>0</v>
      </c>
      <c r="G60" s="46">
        <v>0</v>
      </c>
      <c r="H60" s="46">
        <v>0</v>
      </c>
      <c r="I60" s="46">
        <v>12154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17449</v>
      </c>
      <c r="O60" s="47">
        <f t="shared" si="9"/>
        <v>0.45983766404891163</v>
      </c>
      <c r="P60" s="9"/>
    </row>
    <row r="61" spans="1:16" ht="15">
      <c r="A61" s="12"/>
      <c r="B61" s="25">
        <v>366</v>
      </c>
      <c r="C61" s="20" t="s">
        <v>63</v>
      </c>
      <c r="D61" s="46">
        <v>11580</v>
      </c>
      <c r="E61" s="46">
        <v>13901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131900</v>
      </c>
      <c r="N61" s="46">
        <f t="shared" si="13"/>
        <v>157381</v>
      </c>
      <c r="O61" s="47">
        <f t="shared" si="9"/>
        <v>4.147499077636642</v>
      </c>
      <c r="P61" s="9"/>
    </row>
    <row r="62" spans="1:16" ht="15">
      <c r="A62" s="12"/>
      <c r="B62" s="25">
        <v>368</v>
      </c>
      <c r="C62" s="20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12724597</v>
      </c>
      <c r="L62" s="46">
        <v>0</v>
      </c>
      <c r="M62" s="46">
        <v>0</v>
      </c>
      <c r="N62" s="46">
        <f t="shared" si="13"/>
        <v>12724597</v>
      </c>
      <c r="O62" s="47">
        <f t="shared" si="9"/>
        <v>335.3343435408212</v>
      </c>
      <c r="P62" s="9"/>
    </row>
    <row r="63" spans="1:16" ht="15">
      <c r="A63" s="12"/>
      <c r="B63" s="25">
        <v>369.3</v>
      </c>
      <c r="C63" s="20" t="s">
        <v>99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6902</v>
      </c>
      <c r="K63" s="46">
        <v>0</v>
      </c>
      <c r="L63" s="46">
        <v>0</v>
      </c>
      <c r="M63" s="46">
        <v>0</v>
      </c>
      <c r="N63" s="46">
        <f t="shared" si="13"/>
        <v>56902</v>
      </c>
      <c r="O63" s="47">
        <f t="shared" si="9"/>
        <v>1.499551994940178</v>
      </c>
      <c r="P63" s="9"/>
    </row>
    <row r="64" spans="1:16" ht="15">
      <c r="A64" s="12"/>
      <c r="B64" s="25">
        <v>369.9</v>
      </c>
      <c r="C64" s="20" t="s">
        <v>65</v>
      </c>
      <c r="D64" s="46">
        <v>76929</v>
      </c>
      <c r="E64" s="46">
        <v>226826</v>
      </c>
      <c r="F64" s="46">
        <v>0</v>
      </c>
      <c r="G64" s="46">
        <v>7000</v>
      </c>
      <c r="H64" s="46">
        <v>0</v>
      </c>
      <c r="I64" s="46">
        <v>1429304</v>
      </c>
      <c r="J64" s="46">
        <v>609241</v>
      </c>
      <c r="K64" s="46">
        <v>5687</v>
      </c>
      <c r="L64" s="46">
        <v>0</v>
      </c>
      <c r="M64" s="46">
        <v>654</v>
      </c>
      <c r="N64" s="46">
        <f t="shared" si="13"/>
        <v>2355641</v>
      </c>
      <c r="O64" s="47">
        <f t="shared" si="9"/>
        <v>62.078769830812206</v>
      </c>
      <c r="P64" s="9"/>
    </row>
    <row r="65" spans="1:16" ht="15.75">
      <c r="A65" s="29" t="s">
        <v>35</v>
      </c>
      <c r="B65" s="30"/>
      <c r="C65" s="31"/>
      <c r="D65" s="32">
        <f aca="true" t="shared" si="14" ref="D65:M65">SUM(D66:D68)</f>
        <v>7011015</v>
      </c>
      <c r="E65" s="32">
        <f t="shared" si="14"/>
        <v>111965</v>
      </c>
      <c r="F65" s="32">
        <f t="shared" si="14"/>
        <v>0</v>
      </c>
      <c r="G65" s="32">
        <f t="shared" si="14"/>
        <v>22396045</v>
      </c>
      <c r="H65" s="32">
        <f t="shared" si="14"/>
        <v>0</v>
      </c>
      <c r="I65" s="32">
        <f t="shared" si="14"/>
        <v>298524</v>
      </c>
      <c r="J65" s="32">
        <f t="shared" si="14"/>
        <v>19094</v>
      </c>
      <c r="K65" s="32">
        <f t="shared" si="14"/>
        <v>0</v>
      </c>
      <c r="L65" s="32">
        <f t="shared" si="14"/>
        <v>0</v>
      </c>
      <c r="M65" s="32">
        <f t="shared" si="14"/>
        <v>133000</v>
      </c>
      <c r="N65" s="32">
        <f>SUM(D65:M65)</f>
        <v>29969643</v>
      </c>
      <c r="O65" s="45">
        <f t="shared" si="9"/>
        <v>789.797159120856</v>
      </c>
      <c r="P65" s="9"/>
    </row>
    <row r="66" spans="1:16" ht="15">
      <c r="A66" s="12"/>
      <c r="B66" s="25">
        <v>381</v>
      </c>
      <c r="C66" s="20" t="s">
        <v>66</v>
      </c>
      <c r="D66" s="46">
        <v>7011015</v>
      </c>
      <c r="E66" s="46">
        <v>111965</v>
      </c>
      <c r="F66" s="46">
        <v>0</v>
      </c>
      <c r="G66" s="46">
        <v>0</v>
      </c>
      <c r="H66" s="46">
        <v>0</v>
      </c>
      <c r="I66" s="46">
        <v>0</v>
      </c>
      <c r="J66" s="46">
        <v>19094</v>
      </c>
      <c r="K66" s="46">
        <v>0</v>
      </c>
      <c r="L66" s="46">
        <v>0</v>
      </c>
      <c r="M66" s="46">
        <v>133000</v>
      </c>
      <c r="N66" s="46">
        <f>SUM(D66:M66)</f>
        <v>7275074</v>
      </c>
      <c r="O66" s="47">
        <f t="shared" si="9"/>
        <v>191.7217625046118</v>
      </c>
      <c r="P66" s="9"/>
    </row>
    <row r="67" spans="1:16" ht="15">
      <c r="A67" s="12"/>
      <c r="B67" s="25">
        <v>384</v>
      </c>
      <c r="C67" s="20" t="s">
        <v>158</v>
      </c>
      <c r="D67" s="46">
        <v>0</v>
      </c>
      <c r="E67" s="46">
        <v>0</v>
      </c>
      <c r="F67" s="46">
        <v>0</v>
      </c>
      <c r="G67" s="46">
        <v>22396045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22396045</v>
      </c>
      <c r="O67" s="47">
        <f t="shared" si="9"/>
        <v>590.2083223528172</v>
      </c>
      <c r="P67" s="9"/>
    </row>
    <row r="68" spans="1:16" ht="15.75" thickBot="1">
      <c r="A68" s="12"/>
      <c r="B68" s="25">
        <v>389.7</v>
      </c>
      <c r="C68" s="20" t="s">
        <v>132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298524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298524</v>
      </c>
      <c r="O68" s="47">
        <f t="shared" si="9"/>
        <v>7.867074263426975</v>
      </c>
      <c r="P68" s="9"/>
    </row>
    <row r="69" spans="1:119" ht="16.5" thickBot="1">
      <c r="A69" s="14" t="s">
        <v>54</v>
      </c>
      <c r="B69" s="23"/>
      <c r="C69" s="22"/>
      <c r="D69" s="15">
        <f aca="true" t="shared" si="15" ref="D69:M69">SUM(D5,D14,D20,D35,D50,D54,D65)</f>
        <v>31780613</v>
      </c>
      <c r="E69" s="15">
        <f t="shared" si="15"/>
        <v>6484025</v>
      </c>
      <c r="F69" s="15">
        <f t="shared" si="15"/>
        <v>0</v>
      </c>
      <c r="G69" s="15">
        <f t="shared" si="15"/>
        <v>24781705</v>
      </c>
      <c r="H69" s="15">
        <f t="shared" si="15"/>
        <v>0</v>
      </c>
      <c r="I69" s="15">
        <f t="shared" si="15"/>
        <v>95297675</v>
      </c>
      <c r="J69" s="15">
        <f t="shared" si="15"/>
        <v>12936036</v>
      </c>
      <c r="K69" s="15">
        <f t="shared" si="15"/>
        <v>27875070</v>
      </c>
      <c r="L69" s="15">
        <f t="shared" si="15"/>
        <v>0</v>
      </c>
      <c r="M69" s="15">
        <f t="shared" si="15"/>
        <v>2541644</v>
      </c>
      <c r="N69" s="15">
        <f>SUM(D69:M69)</f>
        <v>201696768</v>
      </c>
      <c r="O69" s="38">
        <f>(N69/O$71)</f>
        <v>5315.363094924366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165</v>
      </c>
      <c r="M71" s="48"/>
      <c r="N71" s="48"/>
      <c r="O71" s="43">
        <v>37946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12302910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69301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1705914</v>
      </c>
      <c r="N5" s="28">
        <f>SUM(D5:M5)</f>
        <v>14078125</v>
      </c>
      <c r="O5" s="33">
        <f aca="true" t="shared" si="1" ref="O5:O36">(N5/O$71)</f>
        <v>375.6671114076051</v>
      </c>
      <c r="P5" s="6"/>
    </row>
    <row r="6" spans="1:16" ht="15">
      <c r="A6" s="12"/>
      <c r="B6" s="25">
        <v>311</v>
      </c>
      <c r="C6" s="20" t="s">
        <v>2</v>
      </c>
      <c r="D6" s="46">
        <v>7217258</v>
      </c>
      <c r="E6" s="46">
        <v>0</v>
      </c>
      <c r="F6" s="46">
        <v>0</v>
      </c>
      <c r="G6" s="46">
        <v>0</v>
      </c>
      <c r="H6" s="46">
        <v>0</v>
      </c>
      <c r="I6" s="46">
        <v>69301</v>
      </c>
      <c r="J6" s="46">
        <v>0</v>
      </c>
      <c r="K6" s="46">
        <v>0</v>
      </c>
      <c r="L6" s="46">
        <v>0</v>
      </c>
      <c r="M6" s="46">
        <v>1705914</v>
      </c>
      <c r="N6" s="46">
        <f>SUM(D6:M6)</f>
        <v>8992473</v>
      </c>
      <c r="O6" s="47">
        <f t="shared" si="1"/>
        <v>239.95925283522348</v>
      </c>
      <c r="P6" s="9"/>
    </row>
    <row r="7" spans="1:16" ht="15">
      <c r="A7" s="12"/>
      <c r="B7" s="25">
        <v>312.1</v>
      </c>
      <c r="C7" s="20" t="s">
        <v>76</v>
      </c>
      <c r="D7" s="46">
        <v>915630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915630</v>
      </c>
      <c r="O7" s="47">
        <f t="shared" si="1"/>
        <v>24.43308872581721</v>
      </c>
      <c r="P7" s="9"/>
    </row>
    <row r="8" spans="1:16" ht="15">
      <c r="A8" s="12"/>
      <c r="B8" s="25">
        <v>314.1</v>
      </c>
      <c r="C8" s="20" t="s">
        <v>11</v>
      </c>
      <c r="D8" s="46">
        <v>2092676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2092676</v>
      </c>
      <c r="O8" s="47">
        <f t="shared" si="1"/>
        <v>55.8419212808539</v>
      </c>
      <c r="P8" s="9"/>
    </row>
    <row r="9" spans="1:16" ht="15">
      <c r="A9" s="12"/>
      <c r="B9" s="25">
        <v>314.3</v>
      </c>
      <c r="C9" s="20" t="s">
        <v>12</v>
      </c>
      <c r="D9" s="46">
        <v>1047087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1047087</v>
      </c>
      <c r="O9" s="47">
        <f t="shared" si="1"/>
        <v>27.9409472981988</v>
      </c>
      <c r="P9" s="9"/>
    </row>
    <row r="10" spans="1:16" ht="15">
      <c r="A10" s="12"/>
      <c r="B10" s="25">
        <v>314.4</v>
      </c>
      <c r="C10" s="20" t="s">
        <v>14</v>
      </c>
      <c r="D10" s="46">
        <v>114320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114320</v>
      </c>
      <c r="O10" s="47">
        <f t="shared" si="1"/>
        <v>3.0505670446964643</v>
      </c>
      <c r="P10" s="9"/>
    </row>
    <row r="11" spans="1:16" ht="15">
      <c r="A11" s="12"/>
      <c r="B11" s="25">
        <v>314.8</v>
      </c>
      <c r="C11" s="20" t="s">
        <v>15</v>
      </c>
      <c r="D11" s="46">
        <v>18872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18872</v>
      </c>
      <c r="O11" s="47">
        <f t="shared" si="1"/>
        <v>0.5035890593729153</v>
      </c>
      <c r="P11" s="9"/>
    </row>
    <row r="12" spans="1:16" ht="15">
      <c r="A12" s="12"/>
      <c r="B12" s="25">
        <v>314.9</v>
      </c>
      <c r="C12" s="20" t="s">
        <v>16</v>
      </c>
      <c r="D12" s="46">
        <v>897067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897067</v>
      </c>
      <c r="O12" s="47">
        <f t="shared" si="1"/>
        <v>23.937745163442294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856254</v>
      </c>
      <c r="E13" s="32">
        <f t="shared" si="3"/>
        <v>1442609</v>
      </c>
      <c r="F13" s="32">
        <f t="shared" si="3"/>
        <v>0</v>
      </c>
      <c r="G13" s="32">
        <f t="shared" si="3"/>
        <v>369012</v>
      </c>
      <c r="H13" s="32">
        <f t="shared" si="3"/>
        <v>0</v>
      </c>
      <c r="I13" s="32">
        <f t="shared" si="3"/>
        <v>30423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2698298</v>
      </c>
      <c r="O13" s="45">
        <f t="shared" si="1"/>
        <v>72.00261507671782</v>
      </c>
      <c r="P13" s="10"/>
    </row>
    <row r="14" spans="1:16" ht="15">
      <c r="A14" s="12"/>
      <c r="B14" s="25">
        <v>322</v>
      </c>
      <c r="C14" s="20" t="s">
        <v>0</v>
      </c>
      <c r="D14" s="46">
        <v>45355</v>
      </c>
      <c r="E14" s="46">
        <v>1442609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1487964</v>
      </c>
      <c r="O14" s="47">
        <f t="shared" si="1"/>
        <v>39.705510340226816</v>
      </c>
      <c r="P14" s="9"/>
    </row>
    <row r="15" spans="1:16" ht="15">
      <c r="A15" s="12"/>
      <c r="B15" s="25">
        <v>323.1</v>
      </c>
      <c r="C15" s="20" t="s">
        <v>78</v>
      </c>
      <c r="D15" s="46">
        <v>0</v>
      </c>
      <c r="E15" s="46">
        <v>0</v>
      </c>
      <c r="F15" s="46">
        <v>0</v>
      </c>
      <c r="G15" s="46">
        <v>369012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369012</v>
      </c>
      <c r="O15" s="47">
        <f t="shared" si="1"/>
        <v>9.846884589726484</v>
      </c>
      <c r="P15" s="9"/>
    </row>
    <row r="16" spans="1:16" ht="15">
      <c r="A16" s="12"/>
      <c r="B16" s="25">
        <v>323.7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30423</v>
      </c>
      <c r="O16" s="47">
        <f t="shared" si="1"/>
        <v>0.8118212141427619</v>
      </c>
      <c r="P16" s="9"/>
    </row>
    <row r="17" spans="1:16" ht="15">
      <c r="A17" s="12"/>
      <c r="B17" s="25">
        <v>329</v>
      </c>
      <c r="C17" s="20" t="s">
        <v>107</v>
      </c>
      <c r="D17" s="46">
        <v>103145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103145</v>
      </c>
      <c r="O17" s="47">
        <f t="shared" si="1"/>
        <v>2.752368245496998</v>
      </c>
      <c r="P17" s="9"/>
    </row>
    <row r="18" spans="1:16" ht="15">
      <c r="A18" s="12"/>
      <c r="B18" s="25">
        <v>367</v>
      </c>
      <c r="C18" s="20" t="s">
        <v>64</v>
      </c>
      <c r="D18" s="46">
        <v>707754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707754</v>
      </c>
      <c r="O18" s="47">
        <f t="shared" si="1"/>
        <v>18.886030687124748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SUM(D20:D33)</f>
        <v>5958817</v>
      </c>
      <c r="E19" s="32">
        <f t="shared" si="5"/>
        <v>562443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11599</v>
      </c>
      <c r="K19" s="32">
        <f t="shared" si="5"/>
        <v>0</v>
      </c>
      <c r="L19" s="32">
        <f t="shared" si="5"/>
        <v>0</v>
      </c>
      <c r="M19" s="32">
        <f t="shared" si="5"/>
        <v>156490</v>
      </c>
      <c r="N19" s="44">
        <f t="shared" si="4"/>
        <v>6689349</v>
      </c>
      <c r="O19" s="45">
        <f t="shared" si="1"/>
        <v>178.5016410940627</v>
      </c>
      <c r="P19" s="10"/>
    </row>
    <row r="20" spans="1:16" ht="15">
      <c r="A20" s="12"/>
      <c r="B20" s="25">
        <v>331.2</v>
      </c>
      <c r="C20" s="20" t="s">
        <v>108</v>
      </c>
      <c r="D20" s="46">
        <v>0</v>
      </c>
      <c r="E20" s="46">
        <v>25928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25928</v>
      </c>
      <c r="O20" s="47">
        <f t="shared" si="1"/>
        <v>0.6918745830553702</v>
      </c>
      <c r="P20" s="9"/>
    </row>
    <row r="21" spans="1:16" ht="15">
      <c r="A21" s="12"/>
      <c r="B21" s="25">
        <v>331.39</v>
      </c>
      <c r="C21" s="20" t="s">
        <v>80</v>
      </c>
      <c r="D21" s="46">
        <v>0</v>
      </c>
      <c r="E21" s="46">
        <v>459243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459243</v>
      </c>
      <c r="O21" s="47">
        <f t="shared" si="1"/>
        <v>12.254649766511008</v>
      </c>
      <c r="P21" s="9"/>
    </row>
    <row r="22" spans="1:16" ht="15">
      <c r="A22" s="12"/>
      <c r="B22" s="25">
        <v>331.7</v>
      </c>
      <c r="C22" s="20" t="s">
        <v>81</v>
      </c>
      <c r="D22" s="46">
        <v>0</v>
      </c>
      <c r="E22" s="46">
        <v>45006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45006</v>
      </c>
      <c r="O22" s="47">
        <f t="shared" si="1"/>
        <v>1.2009606404269513</v>
      </c>
      <c r="P22" s="9"/>
    </row>
    <row r="23" spans="1:16" ht="15">
      <c r="A23" s="12"/>
      <c r="B23" s="25">
        <v>334.1</v>
      </c>
      <c r="C23" s="20" t="s">
        <v>156</v>
      </c>
      <c r="D23" s="46">
        <v>0</v>
      </c>
      <c r="E23" s="46">
        <v>6250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6250</v>
      </c>
      <c r="O23" s="47">
        <f t="shared" si="1"/>
        <v>0.1667778519012675</v>
      </c>
      <c r="P23" s="9"/>
    </row>
    <row r="24" spans="1:16" ht="15">
      <c r="A24" s="12"/>
      <c r="B24" s="25">
        <v>334.7</v>
      </c>
      <c r="C24" s="20" t="s">
        <v>84</v>
      </c>
      <c r="D24" s="46">
        <v>0</v>
      </c>
      <c r="E24" s="46">
        <v>14186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14186</v>
      </c>
      <c r="O24" s="47">
        <f t="shared" si="1"/>
        <v>0.37854569713142094</v>
      </c>
      <c r="P24" s="9"/>
    </row>
    <row r="25" spans="1:16" ht="15">
      <c r="A25" s="12"/>
      <c r="B25" s="25">
        <v>335.12</v>
      </c>
      <c r="C25" s="20" t="s">
        <v>120</v>
      </c>
      <c r="D25" s="46">
        <v>1528273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1528273</v>
      </c>
      <c r="O25" s="47">
        <f t="shared" si="1"/>
        <v>40.78113408939293</v>
      </c>
      <c r="P25" s="9"/>
    </row>
    <row r="26" spans="1:16" ht="15">
      <c r="A26" s="12"/>
      <c r="B26" s="25">
        <v>335.14</v>
      </c>
      <c r="C26" s="20" t="s">
        <v>121</v>
      </c>
      <c r="D26" s="46">
        <v>47796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47796</v>
      </c>
      <c r="O26" s="47">
        <f t="shared" si="1"/>
        <v>1.2754102735156772</v>
      </c>
      <c r="P26" s="9"/>
    </row>
    <row r="27" spans="1:16" ht="15">
      <c r="A27" s="12"/>
      <c r="B27" s="25">
        <v>335.15</v>
      </c>
      <c r="C27" s="20" t="s">
        <v>122</v>
      </c>
      <c r="D27" s="46">
        <v>65754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65754</v>
      </c>
      <c r="O27" s="47">
        <f t="shared" si="1"/>
        <v>1.754609739826551</v>
      </c>
      <c r="P27" s="9"/>
    </row>
    <row r="28" spans="1:16" ht="15">
      <c r="A28" s="12"/>
      <c r="B28" s="25">
        <v>335.18</v>
      </c>
      <c r="C28" s="20" t="s">
        <v>123</v>
      </c>
      <c r="D28" s="46">
        <v>2909080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2909080</v>
      </c>
      <c r="O28" s="47">
        <f t="shared" si="1"/>
        <v>77.62721814543029</v>
      </c>
      <c r="P28" s="9"/>
    </row>
    <row r="29" spans="1:16" ht="15">
      <c r="A29" s="12"/>
      <c r="B29" s="25">
        <v>335.19</v>
      </c>
      <c r="C29" s="20" t="s">
        <v>124</v>
      </c>
      <c r="D29" s="46">
        <v>23238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23238</v>
      </c>
      <c r="O29" s="47">
        <f t="shared" si="1"/>
        <v>0.6200933955970647</v>
      </c>
      <c r="P29" s="9"/>
    </row>
    <row r="30" spans="1:16" ht="15">
      <c r="A30" s="12"/>
      <c r="B30" s="25">
        <v>335.29</v>
      </c>
      <c r="C30" s="20" t="s">
        <v>26</v>
      </c>
      <c r="D30" s="46">
        <v>716942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716942</v>
      </c>
      <c r="O30" s="47">
        <f t="shared" si="1"/>
        <v>19.131207471647766</v>
      </c>
      <c r="P30" s="9"/>
    </row>
    <row r="31" spans="1:16" ht="15">
      <c r="A31" s="12"/>
      <c r="B31" s="25">
        <v>335.9</v>
      </c>
      <c r="C31" s="20" t="s">
        <v>86</v>
      </c>
      <c r="D31" s="46">
        <v>0</v>
      </c>
      <c r="E31" s="46">
        <v>11830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11830</v>
      </c>
      <c r="O31" s="47">
        <f t="shared" si="1"/>
        <v>0.3156771180787191</v>
      </c>
      <c r="P31" s="9"/>
    </row>
    <row r="32" spans="1:16" ht="15">
      <c r="A32" s="12"/>
      <c r="B32" s="25">
        <v>337.7</v>
      </c>
      <c r="C32" s="20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156490</v>
      </c>
      <c r="N32" s="46">
        <f>SUM(D32:M32)</f>
        <v>156490</v>
      </c>
      <c r="O32" s="47">
        <f t="shared" si="1"/>
        <v>4.175850567044696</v>
      </c>
      <c r="P32" s="9"/>
    </row>
    <row r="33" spans="1:16" ht="15">
      <c r="A33" s="12"/>
      <c r="B33" s="25">
        <v>338</v>
      </c>
      <c r="C33" s="20" t="s">
        <v>89</v>
      </c>
      <c r="D33" s="46">
        <v>667734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11599</v>
      </c>
      <c r="K33" s="46">
        <v>0</v>
      </c>
      <c r="L33" s="46">
        <v>0</v>
      </c>
      <c r="M33" s="46">
        <v>0</v>
      </c>
      <c r="N33" s="46">
        <f>SUM(D33:M33)</f>
        <v>679333</v>
      </c>
      <c r="O33" s="47">
        <f t="shared" si="1"/>
        <v>18.127631754503003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SUM(D35:D49)</f>
        <v>4756893</v>
      </c>
      <c r="E34" s="32">
        <f t="shared" si="7"/>
        <v>3562757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93359923</v>
      </c>
      <c r="J34" s="32">
        <f t="shared" si="7"/>
        <v>12103516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113783089</v>
      </c>
      <c r="O34" s="45">
        <f t="shared" si="1"/>
        <v>3036.2398665777187</v>
      </c>
      <c r="P34" s="10"/>
    </row>
    <row r="35" spans="1:16" ht="15">
      <c r="A35" s="12"/>
      <c r="B35" s="25">
        <v>341.2</v>
      </c>
      <c r="C35" s="20" t="s">
        <v>125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12103516</v>
      </c>
      <c r="K35" s="46">
        <v>0</v>
      </c>
      <c r="L35" s="46">
        <v>0</v>
      </c>
      <c r="M35" s="46">
        <v>0</v>
      </c>
      <c r="N35" s="46">
        <f aca="true" t="shared" si="8" ref="N35:N49">SUM(D35:M35)</f>
        <v>12103516</v>
      </c>
      <c r="O35" s="47">
        <f t="shared" si="1"/>
        <v>322.9757438292195</v>
      </c>
      <c r="P35" s="9"/>
    </row>
    <row r="36" spans="1:16" ht="15">
      <c r="A36" s="12"/>
      <c r="B36" s="25">
        <v>341.3</v>
      </c>
      <c r="C36" s="20" t="s">
        <v>126</v>
      </c>
      <c r="D36" s="46">
        <v>3147753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3147753</v>
      </c>
      <c r="O36" s="47">
        <f t="shared" si="1"/>
        <v>83.99607738492328</v>
      </c>
      <c r="P36" s="9"/>
    </row>
    <row r="37" spans="1:16" ht="15">
      <c r="A37" s="12"/>
      <c r="B37" s="25">
        <v>341.9</v>
      </c>
      <c r="C37" s="20" t="s">
        <v>127</v>
      </c>
      <c r="D37" s="46">
        <v>276054</v>
      </c>
      <c r="E37" s="46">
        <v>30</v>
      </c>
      <c r="F37" s="46">
        <v>0</v>
      </c>
      <c r="G37" s="46">
        <v>0</v>
      </c>
      <c r="H37" s="46">
        <v>0</v>
      </c>
      <c r="I37" s="46">
        <v>696907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972991</v>
      </c>
      <c r="O37" s="47">
        <f aca="true" t="shared" si="9" ref="O37:O68">(N37/O$71)</f>
        <v>25.963735823882587</v>
      </c>
      <c r="P37" s="9"/>
    </row>
    <row r="38" spans="1:16" ht="15">
      <c r="A38" s="12"/>
      <c r="B38" s="25">
        <v>342.5</v>
      </c>
      <c r="C38" s="20" t="s">
        <v>41</v>
      </c>
      <c r="D38" s="46">
        <v>284458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284458</v>
      </c>
      <c r="O38" s="47">
        <f t="shared" si="9"/>
        <v>7.590607071380921</v>
      </c>
      <c r="P38" s="9"/>
    </row>
    <row r="39" spans="1:16" ht="15">
      <c r="A39" s="12"/>
      <c r="B39" s="25">
        <v>342.9</v>
      </c>
      <c r="C39" s="20" t="s">
        <v>43</v>
      </c>
      <c r="D39" s="46">
        <v>72420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72420</v>
      </c>
      <c r="O39" s="47">
        <f t="shared" si="9"/>
        <v>1.9324883255503669</v>
      </c>
      <c r="P39" s="9"/>
    </row>
    <row r="40" spans="1:16" ht="15">
      <c r="A40" s="12"/>
      <c r="B40" s="25">
        <v>343.1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56112042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56112042</v>
      </c>
      <c r="O40" s="47">
        <f t="shared" si="9"/>
        <v>1497.3193328885925</v>
      </c>
      <c r="P40" s="9"/>
    </row>
    <row r="41" spans="1:16" ht="15">
      <c r="A41" s="12"/>
      <c r="B41" s="25">
        <v>343.3</v>
      </c>
      <c r="C41" s="20" t="s">
        <v>45</v>
      </c>
      <c r="D41" s="46">
        <v>561413</v>
      </c>
      <c r="E41" s="46">
        <v>0</v>
      </c>
      <c r="F41" s="46">
        <v>0</v>
      </c>
      <c r="G41" s="46">
        <v>0</v>
      </c>
      <c r="H41" s="46">
        <v>0</v>
      </c>
      <c r="I41" s="46">
        <v>14213787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14775200</v>
      </c>
      <c r="O41" s="47">
        <f t="shared" si="9"/>
        <v>394.26817878585723</v>
      </c>
      <c r="P41" s="9"/>
    </row>
    <row r="42" spans="1:16" ht="15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5793685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5793685</v>
      </c>
      <c r="O42" s="47">
        <f t="shared" si="9"/>
        <v>154.6013342228152</v>
      </c>
      <c r="P42" s="9"/>
    </row>
    <row r="43" spans="1:16" ht="15">
      <c r="A43" s="12"/>
      <c r="B43" s="25">
        <v>343.5</v>
      </c>
      <c r="C43" s="20" t="s">
        <v>47</v>
      </c>
      <c r="D43" s="46">
        <v>189919</v>
      </c>
      <c r="E43" s="46">
        <v>0</v>
      </c>
      <c r="F43" s="46">
        <v>0</v>
      </c>
      <c r="G43" s="46">
        <v>0</v>
      </c>
      <c r="H43" s="46">
        <v>0</v>
      </c>
      <c r="I43" s="46">
        <v>16543502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16733421</v>
      </c>
      <c r="O43" s="47">
        <f t="shared" si="9"/>
        <v>446.52224149432953</v>
      </c>
      <c r="P43" s="9"/>
    </row>
    <row r="44" spans="1:16" ht="15">
      <c r="A44" s="12"/>
      <c r="B44" s="25">
        <v>343.8</v>
      </c>
      <c r="C44" s="20" t="s">
        <v>49</v>
      </c>
      <c r="D44" s="46">
        <v>16250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16250</v>
      </c>
      <c r="O44" s="47">
        <f t="shared" si="9"/>
        <v>0.4336224149432955</v>
      </c>
      <c r="P44" s="9"/>
    </row>
    <row r="45" spans="1:16" ht="15">
      <c r="A45" s="12"/>
      <c r="B45" s="25">
        <v>344.5</v>
      </c>
      <c r="C45" s="20" t="s">
        <v>128</v>
      </c>
      <c r="D45" s="46">
        <v>34396</v>
      </c>
      <c r="E45" s="46">
        <v>1623148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1657544</v>
      </c>
      <c r="O45" s="47">
        <f t="shared" si="9"/>
        <v>44.230660440293526</v>
      </c>
      <c r="P45" s="9"/>
    </row>
    <row r="46" spans="1:16" ht="15">
      <c r="A46" s="12"/>
      <c r="B46" s="25">
        <v>347.1</v>
      </c>
      <c r="C46" s="20" t="s">
        <v>92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1100</v>
      </c>
      <c r="O46" s="47">
        <f t="shared" si="9"/>
        <v>0.02935290193462308</v>
      </c>
      <c r="P46" s="9"/>
    </row>
    <row r="47" spans="1:16" ht="15">
      <c r="A47" s="12"/>
      <c r="B47" s="25">
        <v>347.3</v>
      </c>
      <c r="C47" s="20" t="s">
        <v>53</v>
      </c>
      <c r="D47" s="46">
        <v>47761</v>
      </c>
      <c r="E47" s="46">
        <v>1936579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1984340</v>
      </c>
      <c r="O47" s="47">
        <f t="shared" si="9"/>
        <v>52.95103402268179</v>
      </c>
      <c r="P47" s="9"/>
    </row>
    <row r="48" spans="1:16" ht="15">
      <c r="A48" s="12"/>
      <c r="B48" s="25">
        <v>347.9</v>
      </c>
      <c r="C48" s="20" t="s">
        <v>94</v>
      </c>
      <c r="D48" s="46">
        <v>125276</v>
      </c>
      <c r="E48" s="46">
        <v>3000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128276</v>
      </c>
      <c r="O48" s="47">
        <f t="shared" si="9"/>
        <v>3.4229753168779187</v>
      </c>
      <c r="P48" s="9"/>
    </row>
    <row r="49" spans="1:16" ht="15">
      <c r="A49" s="12"/>
      <c r="B49" s="25">
        <v>349</v>
      </c>
      <c r="C49" s="20" t="s">
        <v>95</v>
      </c>
      <c r="D49" s="46">
        <v>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93</v>
      </c>
      <c r="O49" s="47">
        <f t="shared" si="9"/>
        <v>0.0024816544362908604</v>
      </c>
      <c r="P49" s="9"/>
    </row>
    <row r="50" spans="1:16" ht="15.75">
      <c r="A50" s="29" t="s">
        <v>34</v>
      </c>
      <c r="B50" s="30"/>
      <c r="C50" s="31"/>
      <c r="D50" s="32">
        <f aca="true" t="shared" si="10" ref="D50:M50">SUM(D51:D53)</f>
        <v>943446</v>
      </c>
      <c r="E50" s="32">
        <f t="shared" si="10"/>
        <v>253538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1196984</v>
      </c>
      <c r="O50" s="45">
        <f t="shared" si="9"/>
        <v>31.940867244829885</v>
      </c>
      <c r="P50" s="10"/>
    </row>
    <row r="51" spans="1:16" ht="15">
      <c r="A51" s="13"/>
      <c r="B51" s="39">
        <v>351.1</v>
      </c>
      <c r="C51" s="21" t="s">
        <v>96</v>
      </c>
      <c r="D51" s="46">
        <v>41532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41532</v>
      </c>
      <c r="O51" s="47">
        <f t="shared" si="9"/>
        <v>1.1082588392261508</v>
      </c>
      <c r="P51" s="9"/>
    </row>
    <row r="52" spans="1:16" ht="15">
      <c r="A52" s="13"/>
      <c r="B52" s="39">
        <v>352</v>
      </c>
      <c r="C52" s="21" t="s">
        <v>56</v>
      </c>
      <c r="D52" s="46">
        <v>7569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7569</v>
      </c>
      <c r="O52" s="47">
        <f t="shared" si="9"/>
        <v>0.201974649766511</v>
      </c>
      <c r="P52" s="9"/>
    </row>
    <row r="53" spans="1:16" ht="15">
      <c r="A53" s="13"/>
      <c r="B53" s="39">
        <v>354</v>
      </c>
      <c r="C53" s="21" t="s">
        <v>57</v>
      </c>
      <c r="D53" s="46">
        <v>894345</v>
      </c>
      <c r="E53" s="46">
        <v>253538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1147883</v>
      </c>
      <c r="O53" s="47">
        <f t="shared" si="9"/>
        <v>30.630633755837223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SUM(D55:D65)</f>
        <v>96127</v>
      </c>
      <c r="E54" s="32">
        <f t="shared" si="12"/>
        <v>163510</v>
      </c>
      <c r="F54" s="32">
        <f t="shared" si="12"/>
        <v>0</v>
      </c>
      <c r="G54" s="32">
        <f t="shared" si="12"/>
        <v>59303</v>
      </c>
      <c r="H54" s="32">
        <f t="shared" si="12"/>
        <v>0</v>
      </c>
      <c r="I54" s="32">
        <f t="shared" si="12"/>
        <v>1363869</v>
      </c>
      <c r="J54" s="32">
        <f t="shared" si="12"/>
        <v>676498</v>
      </c>
      <c r="K54" s="32">
        <f t="shared" si="12"/>
        <v>20508492</v>
      </c>
      <c r="L54" s="32">
        <f t="shared" si="12"/>
        <v>0</v>
      </c>
      <c r="M54" s="32">
        <f t="shared" si="12"/>
        <v>14407</v>
      </c>
      <c r="N54" s="32">
        <f t="shared" si="11"/>
        <v>22882206</v>
      </c>
      <c r="O54" s="45">
        <f t="shared" si="9"/>
        <v>610.5992261507672</v>
      </c>
      <c r="P54" s="10"/>
    </row>
    <row r="55" spans="1:16" ht="15">
      <c r="A55" s="12"/>
      <c r="B55" s="25">
        <v>361.1</v>
      </c>
      <c r="C55" s="20" t="s">
        <v>59</v>
      </c>
      <c r="D55" s="46">
        <v>37321</v>
      </c>
      <c r="E55" s="46">
        <v>24513</v>
      </c>
      <c r="F55" s="46">
        <v>0</v>
      </c>
      <c r="G55" s="46">
        <v>8980</v>
      </c>
      <c r="H55" s="46">
        <v>0</v>
      </c>
      <c r="I55" s="46">
        <v>508415</v>
      </c>
      <c r="J55" s="46">
        <v>66379</v>
      </c>
      <c r="K55" s="46">
        <v>2920795</v>
      </c>
      <c r="L55" s="46">
        <v>0</v>
      </c>
      <c r="M55" s="46">
        <v>8986</v>
      </c>
      <c r="N55" s="46">
        <f t="shared" si="11"/>
        <v>3575389</v>
      </c>
      <c r="O55" s="47">
        <f t="shared" si="9"/>
        <v>95.40731154102735</v>
      </c>
      <c r="P55" s="9"/>
    </row>
    <row r="56" spans="1:16" ht="15">
      <c r="A56" s="12"/>
      <c r="B56" s="25">
        <v>361.3</v>
      </c>
      <c r="C56" s="20" t="s">
        <v>97</v>
      </c>
      <c r="D56" s="46">
        <v>2175</v>
      </c>
      <c r="E56" s="46">
        <v>1235</v>
      </c>
      <c r="F56" s="46">
        <v>0</v>
      </c>
      <c r="G56" s="46">
        <v>565</v>
      </c>
      <c r="H56" s="46">
        <v>0</v>
      </c>
      <c r="I56" s="46">
        <v>20220</v>
      </c>
      <c r="J56" s="46">
        <v>2912</v>
      </c>
      <c r="K56" s="46">
        <v>5846038</v>
      </c>
      <c r="L56" s="46">
        <v>0</v>
      </c>
      <c r="M56" s="46">
        <v>-1594</v>
      </c>
      <c r="N56" s="46">
        <f aca="true" t="shared" si="13" ref="N56:N65">SUM(D56:M56)</f>
        <v>5871551</v>
      </c>
      <c r="O56" s="47">
        <f t="shared" si="9"/>
        <v>156.67914609739827</v>
      </c>
      <c r="P56" s="9"/>
    </row>
    <row r="57" spans="1:16" ht="15">
      <c r="A57" s="12"/>
      <c r="B57" s="25">
        <v>361.4</v>
      </c>
      <c r="C57" s="20" t="s">
        <v>129</v>
      </c>
      <c r="D57" s="46">
        <v>-930</v>
      </c>
      <c r="E57" s="46">
        <v>-529</v>
      </c>
      <c r="F57" s="46">
        <v>0</v>
      </c>
      <c r="G57" s="46">
        <v>-242</v>
      </c>
      <c r="H57" s="46">
        <v>0</v>
      </c>
      <c r="I57" s="46">
        <v>-12363</v>
      </c>
      <c r="J57" s="46">
        <v>-1246</v>
      </c>
      <c r="K57" s="46">
        <v>0</v>
      </c>
      <c r="L57" s="46">
        <v>0</v>
      </c>
      <c r="M57" s="46">
        <v>0</v>
      </c>
      <c r="N57" s="46">
        <f t="shared" si="13"/>
        <v>-15310</v>
      </c>
      <c r="O57" s="47">
        <f t="shared" si="9"/>
        <v>-0.4085390260173449</v>
      </c>
      <c r="P57" s="9"/>
    </row>
    <row r="58" spans="1:16" ht="15">
      <c r="A58" s="12"/>
      <c r="B58" s="25">
        <v>362</v>
      </c>
      <c r="C58" s="20" t="s">
        <v>60</v>
      </c>
      <c r="D58" s="46">
        <v>20974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20974</v>
      </c>
      <c r="O58" s="47">
        <f t="shared" si="9"/>
        <v>0.5596797865243496</v>
      </c>
      <c r="P58" s="9"/>
    </row>
    <row r="59" spans="1:16" ht="15">
      <c r="A59" s="12"/>
      <c r="B59" s="25">
        <v>364</v>
      </c>
      <c r="C59" s="20" t="s">
        <v>150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22243</v>
      </c>
      <c r="K59" s="46">
        <v>0</v>
      </c>
      <c r="L59" s="46">
        <v>0</v>
      </c>
      <c r="M59" s="46">
        <v>0</v>
      </c>
      <c r="N59" s="46">
        <f t="shared" si="13"/>
        <v>22243</v>
      </c>
      <c r="O59" s="47">
        <f t="shared" si="9"/>
        <v>0.5935423615743829</v>
      </c>
      <c r="P59" s="9"/>
    </row>
    <row r="60" spans="1:16" ht="15">
      <c r="A60" s="12"/>
      <c r="B60" s="25">
        <v>365</v>
      </c>
      <c r="C60" s="20" t="s">
        <v>130</v>
      </c>
      <c r="D60" s="46">
        <v>10486</v>
      </c>
      <c r="E60" s="46">
        <v>3684</v>
      </c>
      <c r="F60" s="46">
        <v>0</v>
      </c>
      <c r="G60" s="46">
        <v>0</v>
      </c>
      <c r="H60" s="46">
        <v>0</v>
      </c>
      <c r="I60" s="46">
        <v>14412</v>
      </c>
      <c r="J60" s="46">
        <v>1029</v>
      </c>
      <c r="K60" s="46">
        <v>0</v>
      </c>
      <c r="L60" s="46">
        <v>0</v>
      </c>
      <c r="M60" s="46">
        <v>0</v>
      </c>
      <c r="N60" s="46">
        <f t="shared" si="13"/>
        <v>29611</v>
      </c>
      <c r="O60" s="47">
        <f t="shared" si="9"/>
        <v>0.7901534356237492</v>
      </c>
      <c r="P60" s="9"/>
    </row>
    <row r="61" spans="1:16" ht="15">
      <c r="A61" s="12"/>
      <c r="B61" s="25">
        <v>366</v>
      </c>
      <c r="C61" s="20" t="s">
        <v>63</v>
      </c>
      <c r="D61" s="46">
        <v>13049</v>
      </c>
      <c r="E61" s="46">
        <v>5520</v>
      </c>
      <c r="F61" s="46">
        <v>0</v>
      </c>
      <c r="G61" s="46">
        <v>0</v>
      </c>
      <c r="H61" s="46">
        <v>0</v>
      </c>
      <c r="I61" s="46">
        <v>0</v>
      </c>
      <c r="J61" s="46">
        <v>113703</v>
      </c>
      <c r="K61" s="46">
        <v>0</v>
      </c>
      <c r="L61" s="46">
        <v>0</v>
      </c>
      <c r="M61" s="46">
        <v>0</v>
      </c>
      <c r="N61" s="46">
        <f t="shared" si="13"/>
        <v>132272</v>
      </c>
      <c r="O61" s="47">
        <f t="shared" si="9"/>
        <v>3.529606404269513</v>
      </c>
      <c r="P61" s="9"/>
    </row>
    <row r="62" spans="1:16" ht="15">
      <c r="A62" s="12"/>
      <c r="B62" s="25">
        <v>368</v>
      </c>
      <c r="C62" s="20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11707897</v>
      </c>
      <c r="L62" s="46">
        <v>0</v>
      </c>
      <c r="M62" s="46">
        <v>0</v>
      </c>
      <c r="N62" s="46">
        <f t="shared" si="13"/>
        <v>11707897</v>
      </c>
      <c r="O62" s="47">
        <f t="shared" si="9"/>
        <v>312.41886591060705</v>
      </c>
      <c r="P62" s="9"/>
    </row>
    <row r="63" spans="1:16" ht="15">
      <c r="A63" s="12"/>
      <c r="B63" s="25">
        <v>369.3</v>
      </c>
      <c r="C63" s="20" t="s">
        <v>99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50000</v>
      </c>
      <c r="O63" s="47">
        <f t="shared" si="9"/>
        <v>1.33422281521014</v>
      </c>
      <c r="P63" s="9"/>
    </row>
    <row r="64" spans="1:16" ht="15">
      <c r="A64" s="12"/>
      <c r="B64" s="25">
        <v>369.4</v>
      </c>
      <c r="C64" s="20" t="s">
        <v>157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1680</v>
      </c>
      <c r="N64" s="46">
        <f t="shared" si="13"/>
        <v>1680</v>
      </c>
      <c r="O64" s="47">
        <f t="shared" si="9"/>
        <v>0.04482988659106071</v>
      </c>
      <c r="P64" s="9"/>
    </row>
    <row r="65" spans="1:16" ht="15">
      <c r="A65" s="12"/>
      <c r="B65" s="25">
        <v>369.9</v>
      </c>
      <c r="C65" s="20" t="s">
        <v>65</v>
      </c>
      <c r="D65" s="46">
        <v>13052</v>
      </c>
      <c r="E65" s="46">
        <v>129087</v>
      </c>
      <c r="F65" s="46">
        <v>0</v>
      </c>
      <c r="G65" s="46">
        <v>0</v>
      </c>
      <c r="H65" s="46">
        <v>0</v>
      </c>
      <c r="I65" s="46">
        <v>833185</v>
      </c>
      <c r="J65" s="46">
        <v>471478</v>
      </c>
      <c r="K65" s="46">
        <v>33762</v>
      </c>
      <c r="L65" s="46">
        <v>0</v>
      </c>
      <c r="M65" s="46">
        <v>5335</v>
      </c>
      <c r="N65" s="46">
        <f t="shared" si="13"/>
        <v>1485899</v>
      </c>
      <c r="O65" s="47">
        <f t="shared" si="9"/>
        <v>39.65040693795864</v>
      </c>
      <c r="P65" s="9"/>
    </row>
    <row r="66" spans="1:16" ht="15.75">
      <c r="A66" s="29" t="s">
        <v>35</v>
      </c>
      <c r="B66" s="30"/>
      <c r="C66" s="31"/>
      <c r="D66" s="32">
        <f aca="true" t="shared" si="14" ref="D66:M66">SUM(D67:D68)</f>
        <v>6690532</v>
      </c>
      <c r="E66" s="32">
        <f t="shared" si="14"/>
        <v>0</v>
      </c>
      <c r="F66" s="32">
        <f t="shared" si="14"/>
        <v>0</v>
      </c>
      <c r="G66" s="32">
        <f t="shared" si="14"/>
        <v>979446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100000</v>
      </c>
      <c r="N66" s="32">
        <f>SUM(D66:M66)</f>
        <v>7769978</v>
      </c>
      <c r="O66" s="45">
        <f t="shared" si="9"/>
        <v>207.3376384256171</v>
      </c>
      <c r="P66" s="9"/>
    </row>
    <row r="67" spans="1:16" ht="15">
      <c r="A67" s="12"/>
      <c r="B67" s="25">
        <v>381</v>
      </c>
      <c r="C67" s="20" t="s">
        <v>66</v>
      </c>
      <c r="D67" s="46">
        <v>6690532</v>
      </c>
      <c r="E67" s="46">
        <v>0</v>
      </c>
      <c r="F67" s="46">
        <v>0</v>
      </c>
      <c r="G67" s="46">
        <v>130000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100000</v>
      </c>
      <c r="N67" s="46">
        <f>SUM(D67:M67)</f>
        <v>6920532</v>
      </c>
      <c r="O67" s="47">
        <f t="shared" si="9"/>
        <v>184.67063375583723</v>
      </c>
      <c r="P67" s="9"/>
    </row>
    <row r="68" spans="1:16" ht="15.75" thickBot="1">
      <c r="A68" s="12"/>
      <c r="B68" s="25">
        <v>384</v>
      </c>
      <c r="C68" s="20" t="s">
        <v>158</v>
      </c>
      <c r="D68" s="46">
        <v>0</v>
      </c>
      <c r="E68" s="46">
        <v>0</v>
      </c>
      <c r="F68" s="46">
        <v>0</v>
      </c>
      <c r="G68" s="46">
        <v>849446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849446</v>
      </c>
      <c r="O68" s="47">
        <f t="shared" si="9"/>
        <v>22.667004669779853</v>
      </c>
      <c r="P68" s="9"/>
    </row>
    <row r="69" spans="1:119" ht="16.5" thickBot="1">
      <c r="A69" s="14" t="s">
        <v>54</v>
      </c>
      <c r="B69" s="23"/>
      <c r="C69" s="22"/>
      <c r="D69" s="15">
        <f aca="true" t="shared" si="15" ref="D69:M69">SUM(D5,D13,D19,D34,D50,D54,D66)</f>
        <v>31604979</v>
      </c>
      <c r="E69" s="15">
        <f t="shared" si="15"/>
        <v>5984857</v>
      </c>
      <c r="F69" s="15">
        <f t="shared" si="15"/>
        <v>0</v>
      </c>
      <c r="G69" s="15">
        <f t="shared" si="15"/>
        <v>1407761</v>
      </c>
      <c r="H69" s="15">
        <f t="shared" si="15"/>
        <v>0</v>
      </c>
      <c r="I69" s="15">
        <f t="shared" si="15"/>
        <v>94823516</v>
      </c>
      <c r="J69" s="15">
        <f t="shared" si="15"/>
        <v>12791613</v>
      </c>
      <c r="K69" s="15">
        <f t="shared" si="15"/>
        <v>20508492</v>
      </c>
      <c r="L69" s="15">
        <f t="shared" si="15"/>
        <v>0</v>
      </c>
      <c r="M69" s="15">
        <f t="shared" si="15"/>
        <v>1976811</v>
      </c>
      <c r="N69" s="15">
        <f>SUM(D69:M69)</f>
        <v>169098029</v>
      </c>
      <c r="O69" s="38">
        <f>(N69/O$71)</f>
        <v>4512.288965977318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159</v>
      </c>
      <c r="M71" s="48"/>
      <c r="N71" s="48"/>
      <c r="O71" s="43">
        <v>37475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11167751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37842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1383038</v>
      </c>
      <c r="N5" s="28">
        <f>SUM(D5:M5)</f>
        <v>12588631</v>
      </c>
      <c r="O5" s="33">
        <f aca="true" t="shared" si="1" ref="O5:O36">(N5/O$70)</f>
        <v>334.14638742899615</v>
      </c>
      <c r="P5" s="6"/>
    </row>
    <row r="6" spans="1:16" ht="15">
      <c r="A6" s="12"/>
      <c r="B6" s="25">
        <v>311</v>
      </c>
      <c r="C6" s="20" t="s">
        <v>2</v>
      </c>
      <c r="D6" s="46">
        <v>6316354</v>
      </c>
      <c r="E6" s="46">
        <v>0</v>
      </c>
      <c r="F6" s="46">
        <v>0</v>
      </c>
      <c r="G6" s="46">
        <v>0</v>
      </c>
      <c r="H6" s="46">
        <v>0</v>
      </c>
      <c r="I6" s="46">
        <v>37842</v>
      </c>
      <c r="J6" s="46">
        <v>0</v>
      </c>
      <c r="K6" s="46">
        <v>0</v>
      </c>
      <c r="L6" s="46">
        <v>0</v>
      </c>
      <c r="M6" s="46">
        <v>1383038</v>
      </c>
      <c r="N6" s="46">
        <f>SUM(D6:M6)</f>
        <v>7737234</v>
      </c>
      <c r="O6" s="47">
        <f t="shared" si="1"/>
        <v>205.3733078515687</v>
      </c>
      <c r="P6" s="9"/>
    </row>
    <row r="7" spans="1:16" ht="15">
      <c r="A7" s="12"/>
      <c r="B7" s="25">
        <v>312.1</v>
      </c>
      <c r="C7" s="20" t="s">
        <v>76</v>
      </c>
      <c r="D7" s="46">
        <v>886080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886080</v>
      </c>
      <c r="O7" s="47">
        <f t="shared" si="1"/>
        <v>23.51966873706004</v>
      </c>
      <c r="P7" s="9"/>
    </row>
    <row r="8" spans="1:16" ht="15">
      <c r="A8" s="12"/>
      <c r="B8" s="25">
        <v>314.1</v>
      </c>
      <c r="C8" s="20" t="s">
        <v>11</v>
      </c>
      <c r="D8" s="46">
        <v>1966219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1966219</v>
      </c>
      <c r="O8" s="47">
        <f t="shared" si="1"/>
        <v>52.19034347295217</v>
      </c>
      <c r="P8" s="9"/>
    </row>
    <row r="9" spans="1:16" ht="15">
      <c r="A9" s="12"/>
      <c r="B9" s="25">
        <v>314.3</v>
      </c>
      <c r="C9" s="20" t="s">
        <v>12</v>
      </c>
      <c r="D9" s="46">
        <v>955720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955720</v>
      </c>
      <c r="O9" s="47">
        <f t="shared" si="1"/>
        <v>25.36815841163667</v>
      </c>
      <c r="P9" s="9"/>
    </row>
    <row r="10" spans="1:16" ht="15">
      <c r="A10" s="12"/>
      <c r="B10" s="25">
        <v>314.4</v>
      </c>
      <c r="C10" s="20" t="s">
        <v>14</v>
      </c>
      <c r="D10" s="46">
        <v>114234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114234</v>
      </c>
      <c r="O10" s="47">
        <f t="shared" si="1"/>
        <v>3.0321707278229018</v>
      </c>
      <c r="P10" s="9"/>
    </row>
    <row r="11" spans="1:16" ht="15">
      <c r="A11" s="12"/>
      <c r="B11" s="25">
        <v>314.8</v>
      </c>
      <c r="C11" s="20" t="s">
        <v>15</v>
      </c>
      <c r="D11" s="46">
        <v>16892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16892</v>
      </c>
      <c r="O11" s="47">
        <f t="shared" si="1"/>
        <v>0.44837288315549184</v>
      </c>
      <c r="P11" s="9"/>
    </row>
    <row r="12" spans="1:16" ht="15">
      <c r="A12" s="12"/>
      <c r="B12" s="25">
        <v>314.9</v>
      </c>
      <c r="C12" s="20" t="s">
        <v>16</v>
      </c>
      <c r="D12" s="46">
        <v>912252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912252</v>
      </c>
      <c r="O12" s="47">
        <f t="shared" si="1"/>
        <v>24.21436534480013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784519</v>
      </c>
      <c r="E13" s="32">
        <f t="shared" si="3"/>
        <v>1561388</v>
      </c>
      <c r="F13" s="32">
        <f t="shared" si="3"/>
        <v>0</v>
      </c>
      <c r="G13" s="32">
        <f t="shared" si="3"/>
        <v>347115</v>
      </c>
      <c r="H13" s="32">
        <f t="shared" si="3"/>
        <v>0</v>
      </c>
      <c r="I13" s="32">
        <f t="shared" si="3"/>
        <v>29522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2722544</v>
      </c>
      <c r="O13" s="45">
        <f t="shared" si="1"/>
        <v>72.26585974412062</v>
      </c>
      <c r="P13" s="10"/>
    </row>
    <row r="14" spans="1:16" ht="15">
      <c r="A14" s="12"/>
      <c r="B14" s="25">
        <v>322</v>
      </c>
      <c r="C14" s="20" t="s">
        <v>0</v>
      </c>
      <c r="D14" s="46">
        <v>57059</v>
      </c>
      <c r="E14" s="46">
        <v>1561388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1618447</v>
      </c>
      <c r="O14" s="47">
        <f t="shared" si="1"/>
        <v>42.959255720125284</v>
      </c>
      <c r="P14" s="9"/>
    </row>
    <row r="15" spans="1:16" ht="15">
      <c r="A15" s="12"/>
      <c r="B15" s="25">
        <v>323.1</v>
      </c>
      <c r="C15" s="20" t="s">
        <v>78</v>
      </c>
      <c r="D15" s="46">
        <v>0</v>
      </c>
      <c r="E15" s="46">
        <v>0</v>
      </c>
      <c r="F15" s="46">
        <v>0</v>
      </c>
      <c r="G15" s="46">
        <v>347115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347115</v>
      </c>
      <c r="O15" s="47">
        <f t="shared" si="1"/>
        <v>9.213648670170409</v>
      </c>
      <c r="P15" s="9"/>
    </row>
    <row r="16" spans="1:16" ht="15">
      <c r="A16" s="12"/>
      <c r="B16" s="25">
        <v>323.7</v>
      </c>
      <c r="C16" s="20" t="s">
        <v>19</v>
      </c>
      <c r="D16" s="46">
        <v>39358</v>
      </c>
      <c r="E16" s="46">
        <v>0</v>
      </c>
      <c r="F16" s="46">
        <v>0</v>
      </c>
      <c r="G16" s="46">
        <v>0</v>
      </c>
      <c r="H16" s="46">
        <v>0</v>
      </c>
      <c r="I16" s="46">
        <v>29522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68880</v>
      </c>
      <c r="O16" s="47">
        <f t="shared" si="1"/>
        <v>1.8283166109253066</v>
      </c>
      <c r="P16" s="9"/>
    </row>
    <row r="17" spans="1:16" ht="15">
      <c r="A17" s="12"/>
      <c r="B17" s="25">
        <v>329</v>
      </c>
      <c r="C17" s="20" t="s">
        <v>107</v>
      </c>
      <c r="D17" s="46">
        <v>73500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73500</v>
      </c>
      <c r="O17" s="47">
        <f t="shared" si="1"/>
        <v>1.9509476031215163</v>
      </c>
      <c r="P17" s="9"/>
    </row>
    <row r="18" spans="1:16" ht="15">
      <c r="A18" s="12"/>
      <c r="B18" s="25">
        <v>367</v>
      </c>
      <c r="C18" s="20" t="s">
        <v>64</v>
      </c>
      <c r="D18" s="46">
        <v>614602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614602</v>
      </c>
      <c r="O18" s="47">
        <f t="shared" si="1"/>
        <v>16.313691139778097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SUM(D20:D35)</f>
        <v>5722116</v>
      </c>
      <c r="E19" s="32">
        <f t="shared" si="5"/>
        <v>602124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19275</v>
      </c>
      <c r="K19" s="32">
        <f t="shared" si="5"/>
        <v>0</v>
      </c>
      <c r="L19" s="32">
        <f t="shared" si="5"/>
        <v>0</v>
      </c>
      <c r="M19" s="32">
        <f t="shared" si="5"/>
        <v>387155</v>
      </c>
      <c r="N19" s="44">
        <f t="shared" si="4"/>
        <v>6730670</v>
      </c>
      <c r="O19" s="45">
        <f t="shared" si="1"/>
        <v>178.65557148165843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235676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235676</v>
      </c>
      <c r="O20" s="47">
        <f t="shared" si="1"/>
        <v>6.255667038275734</v>
      </c>
      <c r="P20" s="9"/>
    </row>
    <row r="21" spans="1:16" ht="15">
      <c r="A21" s="12"/>
      <c r="B21" s="25">
        <v>331.2</v>
      </c>
      <c r="C21" s="20" t="s">
        <v>108</v>
      </c>
      <c r="D21" s="46">
        <v>0</v>
      </c>
      <c r="E21" s="46">
        <v>22785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22785</v>
      </c>
      <c r="O21" s="47">
        <f t="shared" si="1"/>
        <v>0.60479375696767</v>
      </c>
      <c r="P21" s="9"/>
    </row>
    <row r="22" spans="1:16" ht="15">
      <c r="A22" s="12"/>
      <c r="B22" s="25">
        <v>331.39</v>
      </c>
      <c r="C22" s="20" t="s">
        <v>80</v>
      </c>
      <c r="D22" s="46">
        <v>0</v>
      </c>
      <c r="E22" s="46">
        <v>276879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276879</v>
      </c>
      <c r="O22" s="47">
        <f t="shared" si="1"/>
        <v>7.349339066730371</v>
      </c>
      <c r="P22" s="9"/>
    </row>
    <row r="23" spans="1:16" ht="15">
      <c r="A23" s="12"/>
      <c r="B23" s="25">
        <v>331.7</v>
      </c>
      <c r="C23" s="20" t="s">
        <v>81</v>
      </c>
      <c r="D23" s="46">
        <v>0</v>
      </c>
      <c r="E23" s="46">
        <v>43962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43962</v>
      </c>
      <c r="O23" s="47">
        <f t="shared" si="1"/>
        <v>1.166905558209906</v>
      </c>
      <c r="P23" s="9"/>
    </row>
    <row r="24" spans="1:16" ht="15">
      <c r="A24" s="12"/>
      <c r="B24" s="25">
        <v>331.9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185376</v>
      </c>
      <c r="N24" s="46">
        <f t="shared" si="4"/>
        <v>185376</v>
      </c>
      <c r="O24" s="47">
        <f t="shared" si="1"/>
        <v>4.9205287466157035</v>
      </c>
      <c r="P24" s="9"/>
    </row>
    <row r="25" spans="1:16" ht="15">
      <c r="A25" s="12"/>
      <c r="B25" s="25">
        <v>334.7</v>
      </c>
      <c r="C25" s="20" t="s">
        <v>84</v>
      </c>
      <c r="D25" s="46">
        <v>0</v>
      </c>
      <c r="E25" s="46">
        <v>20023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20023</v>
      </c>
      <c r="O25" s="47">
        <f t="shared" si="1"/>
        <v>0.531480596697988</v>
      </c>
      <c r="P25" s="9"/>
    </row>
    <row r="26" spans="1:16" ht="15">
      <c r="A26" s="12"/>
      <c r="B26" s="25">
        <v>335.12</v>
      </c>
      <c r="C26" s="20" t="s">
        <v>120</v>
      </c>
      <c r="D26" s="46">
        <v>1469121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1469121</v>
      </c>
      <c r="O26" s="47">
        <f t="shared" si="1"/>
        <v>38.99562032170728</v>
      </c>
      <c r="P26" s="9"/>
    </row>
    <row r="27" spans="1:16" ht="15">
      <c r="A27" s="12"/>
      <c r="B27" s="25">
        <v>335.14</v>
      </c>
      <c r="C27" s="20" t="s">
        <v>121</v>
      </c>
      <c r="D27" s="46">
        <v>46659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46659</v>
      </c>
      <c r="O27" s="47">
        <f t="shared" si="1"/>
        <v>1.2384933906673037</v>
      </c>
      <c r="P27" s="9"/>
    </row>
    <row r="28" spans="1:16" ht="15">
      <c r="A28" s="12"/>
      <c r="B28" s="25">
        <v>335.15</v>
      </c>
      <c r="C28" s="20" t="s">
        <v>122</v>
      </c>
      <c r="D28" s="46">
        <v>51290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51290</v>
      </c>
      <c r="O28" s="47">
        <f t="shared" si="1"/>
        <v>1.3614163614163615</v>
      </c>
      <c r="P28" s="9"/>
    </row>
    <row r="29" spans="1:16" ht="15">
      <c r="A29" s="12"/>
      <c r="B29" s="25">
        <v>335.18</v>
      </c>
      <c r="C29" s="20" t="s">
        <v>123</v>
      </c>
      <c r="D29" s="46">
        <v>2770550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2770550</v>
      </c>
      <c r="O29" s="47">
        <f t="shared" si="1"/>
        <v>73.54010723575941</v>
      </c>
      <c r="P29" s="9"/>
    </row>
    <row r="30" spans="1:16" ht="15">
      <c r="A30" s="12"/>
      <c r="B30" s="25">
        <v>335.19</v>
      </c>
      <c r="C30" s="20" t="s">
        <v>124</v>
      </c>
      <c r="D30" s="46">
        <v>24075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24075</v>
      </c>
      <c r="O30" s="47">
        <f t="shared" si="1"/>
        <v>0.6390348781653129</v>
      </c>
      <c r="P30" s="9"/>
    </row>
    <row r="31" spans="1:16" ht="15">
      <c r="A31" s="12"/>
      <c r="B31" s="25">
        <v>335.29</v>
      </c>
      <c r="C31" s="20" t="s">
        <v>26</v>
      </c>
      <c r="D31" s="46">
        <v>707098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707098</v>
      </c>
      <c r="O31" s="47">
        <f t="shared" si="1"/>
        <v>18.768859160163508</v>
      </c>
      <c r="P31" s="9"/>
    </row>
    <row r="32" spans="1:16" ht="15">
      <c r="A32" s="12"/>
      <c r="B32" s="25">
        <v>335.9</v>
      </c>
      <c r="C32" s="20" t="s">
        <v>86</v>
      </c>
      <c r="D32" s="46">
        <v>0</v>
      </c>
      <c r="E32" s="46">
        <v>2799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2799</v>
      </c>
      <c r="O32" s="47">
        <f t="shared" si="1"/>
        <v>0.07429526994744386</v>
      </c>
      <c r="P32" s="9"/>
    </row>
    <row r="33" spans="1:16" ht="15">
      <c r="A33" s="12"/>
      <c r="B33" s="25">
        <v>337.4</v>
      </c>
      <c r="C33" s="20" t="s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120000</v>
      </c>
      <c r="N33" s="46">
        <f>SUM(D33:M33)</f>
        <v>120000</v>
      </c>
      <c r="O33" s="47">
        <f t="shared" si="1"/>
        <v>3.1852205765249244</v>
      </c>
      <c r="P33" s="9"/>
    </row>
    <row r="34" spans="1:16" ht="15">
      <c r="A34" s="12"/>
      <c r="B34" s="25">
        <v>337.7</v>
      </c>
      <c r="C34" s="20" t="s">
        <v>87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81779</v>
      </c>
      <c r="N34" s="46">
        <f>SUM(D34:M34)</f>
        <v>81779</v>
      </c>
      <c r="O34" s="47">
        <f t="shared" si="1"/>
        <v>2.1707012793969316</v>
      </c>
      <c r="P34" s="9"/>
    </row>
    <row r="35" spans="1:16" ht="15">
      <c r="A35" s="12"/>
      <c r="B35" s="25">
        <v>338</v>
      </c>
      <c r="C35" s="20" t="s">
        <v>89</v>
      </c>
      <c r="D35" s="46">
        <v>653323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19275</v>
      </c>
      <c r="K35" s="46">
        <v>0</v>
      </c>
      <c r="L35" s="46">
        <v>0</v>
      </c>
      <c r="M35" s="46">
        <v>0</v>
      </c>
      <c r="N35" s="46">
        <f>SUM(D35:M35)</f>
        <v>672598</v>
      </c>
      <c r="O35" s="47">
        <f t="shared" si="1"/>
        <v>17.853108244412592</v>
      </c>
      <c r="P35" s="9"/>
    </row>
    <row r="36" spans="1:16" ht="15.75">
      <c r="A36" s="29" t="s">
        <v>33</v>
      </c>
      <c r="B36" s="30"/>
      <c r="C36" s="31"/>
      <c r="D36" s="32">
        <f aca="true" t="shared" si="7" ref="D36:M36">SUM(D37:D51)</f>
        <v>4531509</v>
      </c>
      <c r="E36" s="32">
        <f t="shared" si="7"/>
        <v>2672239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88333899</v>
      </c>
      <c r="J36" s="32">
        <f t="shared" si="7"/>
        <v>11892043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107429690</v>
      </c>
      <c r="O36" s="45">
        <f t="shared" si="1"/>
        <v>2851.5604926474493</v>
      </c>
      <c r="P36" s="10"/>
    </row>
    <row r="37" spans="1:16" ht="15">
      <c r="A37" s="12"/>
      <c r="B37" s="25">
        <v>341.2</v>
      </c>
      <c r="C37" s="20" t="s">
        <v>125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11892043</v>
      </c>
      <c r="K37" s="46">
        <v>0</v>
      </c>
      <c r="L37" s="46">
        <v>0</v>
      </c>
      <c r="M37" s="46">
        <v>0</v>
      </c>
      <c r="N37" s="46">
        <f aca="true" t="shared" si="8" ref="N37:N51">SUM(D37:M37)</f>
        <v>11892043</v>
      </c>
      <c r="O37" s="47">
        <f aca="true" t="shared" si="9" ref="O37:O68">(N37/O$70)</f>
        <v>315.6565005043266</v>
      </c>
      <c r="P37" s="9"/>
    </row>
    <row r="38" spans="1:16" ht="15">
      <c r="A38" s="12"/>
      <c r="B38" s="25">
        <v>341.3</v>
      </c>
      <c r="C38" s="20" t="s">
        <v>126</v>
      </c>
      <c r="D38" s="46">
        <v>3111495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3111495</v>
      </c>
      <c r="O38" s="47">
        <f t="shared" si="9"/>
        <v>82.58998248128682</v>
      </c>
      <c r="P38" s="9"/>
    </row>
    <row r="39" spans="1:16" ht="15">
      <c r="A39" s="12"/>
      <c r="B39" s="25">
        <v>341.9</v>
      </c>
      <c r="C39" s="20" t="s">
        <v>127</v>
      </c>
      <c r="D39" s="46">
        <v>228053</v>
      </c>
      <c r="E39" s="46">
        <v>180</v>
      </c>
      <c r="F39" s="46">
        <v>0</v>
      </c>
      <c r="G39" s="46">
        <v>0</v>
      </c>
      <c r="H39" s="46">
        <v>0</v>
      </c>
      <c r="I39" s="46">
        <v>698964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927197</v>
      </c>
      <c r="O39" s="47">
        <f t="shared" si="9"/>
        <v>24.611058024101503</v>
      </c>
      <c r="P39" s="9"/>
    </row>
    <row r="40" spans="1:16" ht="15">
      <c r="A40" s="12"/>
      <c r="B40" s="25">
        <v>342.5</v>
      </c>
      <c r="C40" s="20" t="s">
        <v>41</v>
      </c>
      <c r="D40" s="46">
        <v>138403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138403</v>
      </c>
      <c r="O40" s="47">
        <f t="shared" si="9"/>
        <v>3.673700695439826</v>
      </c>
      <c r="P40" s="9"/>
    </row>
    <row r="41" spans="1:16" ht="15">
      <c r="A41" s="12"/>
      <c r="B41" s="25">
        <v>342.9</v>
      </c>
      <c r="C41" s="20" t="s">
        <v>43</v>
      </c>
      <c r="D41" s="46">
        <v>76325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76325</v>
      </c>
      <c r="O41" s="47">
        <f t="shared" si="9"/>
        <v>2.025933004193874</v>
      </c>
      <c r="P41" s="9"/>
    </row>
    <row r="42" spans="1:16" ht="15">
      <c r="A42" s="12"/>
      <c r="B42" s="25">
        <v>343.1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53570128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53570128</v>
      </c>
      <c r="O42" s="47">
        <f t="shared" si="9"/>
        <v>1421.93894993895</v>
      </c>
      <c r="P42" s="9"/>
    </row>
    <row r="43" spans="1:16" ht="15">
      <c r="A43" s="12"/>
      <c r="B43" s="25">
        <v>343.3</v>
      </c>
      <c r="C43" s="20" t="s">
        <v>45</v>
      </c>
      <c r="D43" s="46">
        <v>540258</v>
      </c>
      <c r="E43" s="46">
        <v>0</v>
      </c>
      <c r="F43" s="46">
        <v>0</v>
      </c>
      <c r="G43" s="46">
        <v>0</v>
      </c>
      <c r="H43" s="46">
        <v>0</v>
      </c>
      <c r="I43" s="46">
        <v>13053300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13593558</v>
      </c>
      <c r="O43" s="47">
        <f t="shared" si="9"/>
        <v>360.82067208154166</v>
      </c>
      <c r="P43" s="9"/>
    </row>
    <row r="44" spans="1:16" ht="15">
      <c r="A44" s="12"/>
      <c r="B44" s="25">
        <v>343.4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5843447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5843447</v>
      </c>
      <c r="O44" s="47">
        <f t="shared" si="9"/>
        <v>155.105563518607</v>
      </c>
      <c r="P44" s="9"/>
    </row>
    <row r="45" spans="1:16" ht="15">
      <c r="A45" s="12"/>
      <c r="B45" s="25">
        <v>343.5</v>
      </c>
      <c r="C45" s="20" t="s">
        <v>47</v>
      </c>
      <c r="D45" s="46">
        <v>187690</v>
      </c>
      <c r="E45" s="46">
        <v>0</v>
      </c>
      <c r="F45" s="46">
        <v>0</v>
      </c>
      <c r="G45" s="46">
        <v>0</v>
      </c>
      <c r="H45" s="46">
        <v>0</v>
      </c>
      <c r="I45" s="46">
        <v>15168060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15355750</v>
      </c>
      <c r="O45" s="47">
        <f t="shared" si="9"/>
        <v>407.59542389977173</v>
      </c>
      <c r="P45" s="9"/>
    </row>
    <row r="46" spans="1:16" ht="15">
      <c r="A46" s="12"/>
      <c r="B46" s="25">
        <v>343.8</v>
      </c>
      <c r="C46" s="20" t="s">
        <v>49</v>
      </c>
      <c r="D46" s="46">
        <v>11350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11350</v>
      </c>
      <c r="O46" s="47">
        <f t="shared" si="9"/>
        <v>0.3012687795296491</v>
      </c>
      <c r="P46" s="9"/>
    </row>
    <row r="47" spans="1:16" ht="15">
      <c r="A47" s="12"/>
      <c r="B47" s="25">
        <v>344.5</v>
      </c>
      <c r="C47" s="20" t="s">
        <v>128</v>
      </c>
      <c r="D47" s="46">
        <v>34234</v>
      </c>
      <c r="E47" s="46">
        <v>1531266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1565500</v>
      </c>
      <c r="O47" s="47">
        <f t="shared" si="9"/>
        <v>41.55385677124808</v>
      </c>
      <c r="P47" s="9"/>
    </row>
    <row r="48" spans="1:16" ht="15">
      <c r="A48" s="12"/>
      <c r="B48" s="25">
        <v>347.1</v>
      </c>
      <c r="C48" s="20" t="s">
        <v>92</v>
      </c>
      <c r="D48" s="46">
        <v>1077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1077</v>
      </c>
      <c r="O48" s="47">
        <f t="shared" si="9"/>
        <v>0.028587354674311196</v>
      </c>
      <c r="P48" s="9"/>
    </row>
    <row r="49" spans="1:16" ht="15">
      <c r="A49" s="12"/>
      <c r="B49" s="25">
        <v>347.3</v>
      </c>
      <c r="C49" s="20" t="s">
        <v>53</v>
      </c>
      <c r="D49" s="46">
        <v>72217</v>
      </c>
      <c r="E49" s="46">
        <v>1128073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1200290</v>
      </c>
      <c r="O49" s="47">
        <f t="shared" si="9"/>
        <v>31.85990338164251</v>
      </c>
      <c r="P49" s="9"/>
    </row>
    <row r="50" spans="1:16" ht="15">
      <c r="A50" s="12"/>
      <c r="B50" s="25">
        <v>347.9</v>
      </c>
      <c r="C50" s="20" t="s">
        <v>94</v>
      </c>
      <c r="D50" s="46">
        <v>128821</v>
      </c>
      <c r="E50" s="46">
        <v>12720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141541</v>
      </c>
      <c r="O50" s="47">
        <f t="shared" si="9"/>
        <v>3.7569942135159526</v>
      </c>
      <c r="P50" s="9"/>
    </row>
    <row r="51" spans="1:16" ht="15">
      <c r="A51" s="12"/>
      <c r="B51" s="25">
        <v>349</v>
      </c>
      <c r="C51" s="20" t="s">
        <v>95</v>
      </c>
      <c r="D51" s="46">
        <v>1586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1586</v>
      </c>
      <c r="O51" s="47">
        <f t="shared" si="9"/>
        <v>0.04209799861973775</v>
      </c>
      <c r="P51" s="9"/>
    </row>
    <row r="52" spans="1:16" ht="15.75">
      <c r="A52" s="29" t="s">
        <v>34</v>
      </c>
      <c r="B52" s="30"/>
      <c r="C52" s="31"/>
      <c r="D52" s="32">
        <f aca="true" t="shared" si="10" ref="D52:M52">SUM(D53:D55)</f>
        <v>803056</v>
      </c>
      <c r="E52" s="32">
        <f t="shared" si="10"/>
        <v>187124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7">SUM(D52:M52)</f>
        <v>990180</v>
      </c>
      <c r="O52" s="45">
        <f t="shared" si="9"/>
        <v>26.282847587195413</v>
      </c>
      <c r="P52" s="10"/>
    </row>
    <row r="53" spans="1:16" ht="15">
      <c r="A53" s="13"/>
      <c r="B53" s="39">
        <v>351.1</v>
      </c>
      <c r="C53" s="21" t="s">
        <v>96</v>
      </c>
      <c r="D53" s="46">
        <v>49594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49594</v>
      </c>
      <c r="O53" s="47">
        <f t="shared" si="9"/>
        <v>1.3163985772681426</v>
      </c>
      <c r="P53" s="9"/>
    </row>
    <row r="54" spans="1:16" ht="15">
      <c r="A54" s="13"/>
      <c r="B54" s="39">
        <v>352</v>
      </c>
      <c r="C54" s="21" t="s">
        <v>56</v>
      </c>
      <c r="D54" s="46">
        <v>9294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9294</v>
      </c>
      <c r="O54" s="47">
        <f t="shared" si="9"/>
        <v>0.2466953336518554</v>
      </c>
      <c r="P54" s="9"/>
    </row>
    <row r="55" spans="1:16" ht="15">
      <c r="A55" s="13"/>
      <c r="B55" s="39">
        <v>354</v>
      </c>
      <c r="C55" s="21" t="s">
        <v>57</v>
      </c>
      <c r="D55" s="46">
        <v>744168</v>
      </c>
      <c r="E55" s="46">
        <v>187124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931292</v>
      </c>
      <c r="O55" s="47">
        <f t="shared" si="9"/>
        <v>24.719753676275417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SUM(D57:D65)</f>
        <v>103936</v>
      </c>
      <c r="E56" s="32">
        <f t="shared" si="12"/>
        <v>1172631</v>
      </c>
      <c r="F56" s="32">
        <f t="shared" si="12"/>
        <v>0</v>
      </c>
      <c r="G56" s="32">
        <f t="shared" si="12"/>
        <v>53052</v>
      </c>
      <c r="H56" s="32">
        <f t="shared" si="12"/>
        <v>0</v>
      </c>
      <c r="I56" s="32">
        <f t="shared" si="12"/>
        <v>1112866</v>
      </c>
      <c r="J56" s="32">
        <f t="shared" si="12"/>
        <v>123272</v>
      </c>
      <c r="K56" s="32">
        <f t="shared" si="12"/>
        <v>12233468</v>
      </c>
      <c r="L56" s="32">
        <f t="shared" si="12"/>
        <v>0</v>
      </c>
      <c r="M56" s="32">
        <f t="shared" si="12"/>
        <v>9184</v>
      </c>
      <c r="N56" s="32">
        <f t="shared" si="11"/>
        <v>14808409</v>
      </c>
      <c r="O56" s="45">
        <f t="shared" si="9"/>
        <v>393.06707543664066</v>
      </c>
      <c r="P56" s="10"/>
    </row>
    <row r="57" spans="1:16" ht="15">
      <c r="A57" s="12"/>
      <c r="B57" s="25">
        <v>361.1</v>
      </c>
      <c r="C57" s="20" t="s">
        <v>59</v>
      </c>
      <c r="D57" s="46">
        <v>44482</v>
      </c>
      <c r="E57" s="46">
        <v>24016</v>
      </c>
      <c r="F57" s="46">
        <v>0</v>
      </c>
      <c r="G57" s="46">
        <v>21963</v>
      </c>
      <c r="H57" s="46">
        <v>0</v>
      </c>
      <c r="I57" s="46">
        <v>551283</v>
      </c>
      <c r="J57" s="46">
        <v>73431</v>
      </c>
      <c r="K57" s="46">
        <v>3356406</v>
      </c>
      <c r="L57" s="46">
        <v>0</v>
      </c>
      <c r="M57" s="46">
        <v>4175</v>
      </c>
      <c r="N57" s="46">
        <f t="shared" si="11"/>
        <v>4075756</v>
      </c>
      <c r="O57" s="47">
        <f t="shared" si="9"/>
        <v>108.18484896745767</v>
      </c>
      <c r="P57" s="9"/>
    </row>
    <row r="58" spans="1:16" ht="15">
      <c r="A58" s="12"/>
      <c r="B58" s="25">
        <v>361.3</v>
      </c>
      <c r="C58" s="20" t="s">
        <v>97</v>
      </c>
      <c r="D58" s="46">
        <v>4365</v>
      </c>
      <c r="E58" s="46">
        <v>2598</v>
      </c>
      <c r="F58" s="46">
        <v>0</v>
      </c>
      <c r="G58" s="46">
        <v>849</v>
      </c>
      <c r="H58" s="46">
        <v>0</v>
      </c>
      <c r="I58" s="46">
        <v>6884</v>
      </c>
      <c r="J58" s="46">
        <v>6131</v>
      </c>
      <c r="K58" s="46">
        <v>-3256010</v>
      </c>
      <c r="L58" s="46">
        <v>0</v>
      </c>
      <c r="M58" s="46">
        <v>-283</v>
      </c>
      <c r="N58" s="46">
        <f aca="true" t="shared" si="13" ref="N58:N65">SUM(D58:M58)</f>
        <v>-3235466</v>
      </c>
      <c r="O58" s="47">
        <f t="shared" si="9"/>
        <v>-85.88060731538992</v>
      </c>
      <c r="P58" s="9"/>
    </row>
    <row r="59" spans="1:16" ht="15">
      <c r="A59" s="12"/>
      <c r="B59" s="25">
        <v>361.4</v>
      </c>
      <c r="C59" s="20" t="s">
        <v>129</v>
      </c>
      <c r="D59" s="46">
        <v>401</v>
      </c>
      <c r="E59" s="46">
        <v>268</v>
      </c>
      <c r="F59" s="46">
        <v>0</v>
      </c>
      <c r="G59" s="46">
        <v>240</v>
      </c>
      <c r="H59" s="46">
        <v>0</v>
      </c>
      <c r="I59" s="46">
        <v>523</v>
      </c>
      <c r="J59" s="46">
        <v>537</v>
      </c>
      <c r="K59" s="46">
        <v>0</v>
      </c>
      <c r="L59" s="46">
        <v>0</v>
      </c>
      <c r="M59" s="46">
        <v>0</v>
      </c>
      <c r="N59" s="46">
        <f t="shared" si="13"/>
        <v>1969</v>
      </c>
      <c r="O59" s="47">
        <f t="shared" si="9"/>
        <v>0.052264160959813136</v>
      </c>
      <c r="P59" s="9"/>
    </row>
    <row r="60" spans="1:16" ht="15">
      <c r="A60" s="12"/>
      <c r="B60" s="25">
        <v>362</v>
      </c>
      <c r="C60" s="20" t="s">
        <v>60</v>
      </c>
      <c r="D60" s="46">
        <v>21099</v>
      </c>
      <c r="E60" s="46">
        <v>910250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931349</v>
      </c>
      <c r="O60" s="47">
        <f t="shared" si="9"/>
        <v>24.721266656049266</v>
      </c>
      <c r="P60" s="9"/>
    </row>
    <row r="61" spans="1:16" ht="15">
      <c r="A61" s="12"/>
      <c r="B61" s="25">
        <v>364</v>
      </c>
      <c r="C61" s="20" t="s">
        <v>150</v>
      </c>
      <c r="D61" s="46">
        <v>1841</v>
      </c>
      <c r="E61" s="46">
        <v>122000</v>
      </c>
      <c r="F61" s="46">
        <v>0</v>
      </c>
      <c r="G61" s="46">
        <v>0</v>
      </c>
      <c r="H61" s="46">
        <v>0</v>
      </c>
      <c r="I61" s="46">
        <v>45199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169040</v>
      </c>
      <c r="O61" s="47">
        <f t="shared" si="9"/>
        <v>4.486914052131444</v>
      </c>
      <c r="P61" s="9"/>
    </row>
    <row r="62" spans="1:16" ht="15">
      <c r="A62" s="12"/>
      <c r="B62" s="25">
        <v>365</v>
      </c>
      <c r="C62" s="20" t="s">
        <v>130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12349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12349</v>
      </c>
      <c r="O62" s="47">
        <f t="shared" si="9"/>
        <v>0.3277857408292191</v>
      </c>
      <c r="P62" s="9"/>
    </row>
    <row r="63" spans="1:16" ht="15">
      <c r="A63" s="12"/>
      <c r="B63" s="25">
        <v>366</v>
      </c>
      <c r="C63" s="20" t="s">
        <v>63</v>
      </c>
      <c r="D63" s="46">
        <v>2627</v>
      </c>
      <c r="E63" s="46">
        <v>13503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5292</v>
      </c>
      <c r="N63" s="46">
        <f t="shared" si="13"/>
        <v>21422</v>
      </c>
      <c r="O63" s="47">
        <f t="shared" si="9"/>
        <v>0.5686149599193078</v>
      </c>
      <c r="P63" s="9"/>
    </row>
    <row r="64" spans="1:16" ht="15">
      <c r="A64" s="12"/>
      <c r="B64" s="25">
        <v>368</v>
      </c>
      <c r="C64" s="20" t="s">
        <v>112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12104835</v>
      </c>
      <c r="L64" s="46">
        <v>0</v>
      </c>
      <c r="M64" s="46">
        <v>0</v>
      </c>
      <c r="N64" s="46">
        <f t="shared" si="13"/>
        <v>12104835</v>
      </c>
      <c r="O64" s="47">
        <f t="shared" si="9"/>
        <v>321.304745978659</v>
      </c>
      <c r="P64" s="9"/>
    </row>
    <row r="65" spans="1:16" ht="15">
      <c r="A65" s="12"/>
      <c r="B65" s="25">
        <v>369.9</v>
      </c>
      <c r="C65" s="20" t="s">
        <v>65</v>
      </c>
      <c r="D65" s="46">
        <v>29121</v>
      </c>
      <c r="E65" s="46">
        <v>99996</v>
      </c>
      <c r="F65" s="46">
        <v>0</v>
      </c>
      <c r="G65" s="46">
        <v>30000</v>
      </c>
      <c r="H65" s="46">
        <v>0</v>
      </c>
      <c r="I65" s="46">
        <v>496628</v>
      </c>
      <c r="J65" s="46">
        <v>43173</v>
      </c>
      <c r="K65" s="46">
        <v>28237</v>
      </c>
      <c r="L65" s="46">
        <v>0</v>
      </c>
      <c r="M65" s="46">
        <v>0</v>
      </c>
      <c r="N65" s="46">
        <f t="shared" si="13"/>
        <v>727155</v>
      </c>
      <c r="O65" s="47">
        <f t="shared" si="9"/>
        <v>19.301242236024844</v>
      </c>
      <c r="P65" s="9"/>
    </row>
    <row r="66" spans="1:16" ht="15.75">
      <c r="A66" s="29" t="s">
        <v>35</v>
      </c>
      <c r="B66" s="30"/>
      <c r="C66" s="31"/>
      <c r="D66" s="32">
        <f aca="true" t="shared" si="14" ref="D66:M66">SUM(D67:D67)</f>
        <v>6677872</v>
      </c>
      <c r="E66" s="32">
        <f t="shared" si="14"/>
        <v>0</v>
      </c>
      <c r="F66" s="32">
        <f t="shared" si="14"/>
        <v>0</v>
      </c>
      <c r="G66" s="32">
        <f t="shared" si="14"/>
        <v>825436</v>
      </c>
      <c r="H66" s="32">
        <f t="shared" si="14"/>
        <v>0</v>
      </c>
      <c r="I66" s="32">
        <f t="shared" si="14"/>
        <v>0</v>
      </c>
      <c r="J66" s="32">
        <f t="shared" si="14"/>
        <v>800000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8303308</v>
      </c>
      <c r="O66" s="45">
        <f t="shared" si="9"/>
        <v>220.39889579020013</v>
      </c>
      <c r="P66" s="9"/>
    </row>
    <row r="67" spans="1:16" ht="15.75" thickBot="1">
      <c r="A67" s="12"/>
      <c r="B67" s="25">
        <v>381</v>
      </c>
      <c r="C67" s="20" t="s">
        <v>66</v>
      </c>
      <c r="D67" s="46">
        <v>6677872</v>
      </c>
      <c r="E67" s="46">
        <v>0</v>
      </c>
      <c r="F67" s="46">
        <v>0</v>
      </c>
      <c r="G67" s="46">
        <v>825436</v>
      </c>
      <c r="H67" s="46">
        <v>0</v>
      </c>
      <c r="I67" s="46">
        <v>0</v>
      </c>
      <c r="J67" s="46">
        <v>800000</v>
      </c>
      <c r="K67" s="46">
        <v>0</v>
      </c>
      <c r="L67" s="46">
        <v>0</v>
      </c>
      <c r="M67" s="46">
        <v>0</v>
      </c>
      <c r="N67" s="46">
        <f>SUM(D67:M67)</f>
        <v>8303308</v>
      </c>
      <c r="O67" s="47">
        <f t="shared" si="9"/>
        <v>220.39889579020013</v>
      </c>
      <c r="P67" s="9"/>
    </row>
    <row r="68" spans="1:119" ht="16.5" thickBot="1">
      <c r="A68" s="14" t="s">
        <v>54</v>
      </c>
      <c r="B68" s="23"/>
      <c r="C68" s="22"/>
      <c r="D68" s="15">
        <f aca="true" t="shared" si="15" ref="D68:M68">SUM(D5,D13,D19,D36,D52,D56,D66)</f>
        <v>29790759</v>
      </c>
      <c r="E68" s="15">
        <f t="shared" si="15"/>
        <v>6195506</v>
      </c>
      <c r="F68" s="15">
        <f t="shared" si="15"/>
        <v>0</v>
      </c>
      <c r="G68" s="15">
        <f t="shared" si="15"/>
        <v>1225603</v>
      </c>
      <c r="H68" s="15">
        <f t="shared" si="15"/>
        <v>0</v>
      </c>
      <c r="I68" s="15">
        <f t="shared" si="15"/>
        <v>89514129</v>
      </c>
      <c r="J68" s="15">
        <f t="shared" si="15"/>
        <v>12834590</v>
      </c>
      <c r="K68" s="15">
        <f t="shared" si="15"/>
        <v>12233468</v>
      </c>
      <c r="L68" s="15">
        <f t="shared" si="15"/>
        <v>0</v>
      </c>
      <c r="M68" s="15">
        <f t="shared" si="15"/>
        <v>1779377</v>
      </c>
      <c r="N68" s="15">
        <f>SUM(D68:M68)</f>
        <v>153573432</v>
      </c>
      <c r="O68" s="38">
        <f t="shared" si="9"/>
        <v>4076.3771301162606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154</v>
      </c>
      <c r="M70" s="48"/>
      <c r="N70" s="48"/>
      <c r="O70" s="43">
        <v>37674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104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10719343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26836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1162317</v>
      </c>
      <c r="N5" s="28">
        <f>SUM(D5:M5)</f>
        <v>11908496</v>
      </c>
      <c r="O5" s="33">
        <f aca="true" t="shared" si="1" ref="O5:O36">(N5/O$71)</f>
        <v>326.94989429755924</v>
      </c>
      <c r="P5" s="6"/>
    </row>
    <row r="6" spans="1:16" ht="15">
      <c r="A6" s="12"/>
      <c r="B6" s="25">
        <v>311</v>
      </c>
      <c r="C6" s="20" t="s">
        <v>2</v>
      </c>
      <c r="D6" s="46">
        <v>5762293</v>
      </c>
      <c r="E6" s="46">
        <v>0</v>
      </c>
      <c r="F6" s="46">
        <v>0</v>
      </c>
      <c r="G6" s="46">
        <v>0</v>
      </c>
      <c r="H6" s="46">
        <v>0</v>
      </c>
      <c r="I6" s="46">
        <v>26836</v>
      </c>
      <c r="J6" s="46">
        <v>0</v>
      </c>
      <c r="K6" s="46">
        <v>0</v>
      </c>
      <c r="L6" s="46">
        <v>0</v>
      </c>
      <c r="M6" s="46">
        <v>1162317</v>
      </c>
      <c r="N6" s="46">
        <f>SUM(D6:M6)</f>
        <v>6951446</v>
      </c>
      <c r="O6" s="47">
        <f t="shared" si="1"/>
        <v>190.85319715564341</v>
      </c>
      <c r="P6" s="9"/>
    </row>
    <row r="7" spans="1:16" ht="15">
      <c r="A7" s="12"/>
      <c r="B7" s="25">
        <v>312.1</v>
      </c>
      <c r="C7" s="20" t="s">
        <v>76</v>
      </c>
      <c r="D7" s="46">
        <v>832744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832744</v>
      </c>
      <c r="O7" s="47">
        <f t="shared" si="1"/>
        <v>22.863135930593305</v>
      </c>
      <c r="P7" s="9"/>
    </row>
    <row r="8" spans="1:16" ht="15">
      <c r="A8" s="12"/>
      <c r="B8" s="25">
        <v>314.1</v>
      </c>
      <c r="C8" s="20" t="s">
        <v>11</v>
      </c>
      <c r="D8" s="46">
        <v>2151698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2151698</v>
      </c>
      <c r="O8" s="47">
        <f t="shared" si="1"/>
        <v>59.07525464678912</v>
      </c>
      <c r="P8" s="9"/>
    </row>
    <row r="9" spans="1:16" ht="15">
      <c r="A9" s="12"/>
      <c r="B9" s="25">
        <v>314.3</v>
      </c>
      <c r="C9" s="20" t="s">
        <v>12</v>
      </c>
      <c r="D9" s="46">
        <v>889405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889405</v>
      </c>
      <c r="O9" s="47">
        <f t="shared" si="1"/>
        <v>24.41877385168712</v>
      </c>
      <c r="P9" s="9"/>
    </row>
    <row r="10" spans="1:16" ht="15">
      <c r="A10" s="12"/>
      <c r="B10" s="25">
        <v>314.4</v>
      </c>
      <c r="C10" s="20" t="s">
        <v>14</v>
      </c>
      <c r="D10" s="46">
        <v>113168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113168</v>
      </c>
      <c r="O10" s="47">
        <f t="shared" si="1"/>
        <v>3.107047744557011</v>
      </c>
      <c r="P10" s="9"/>
    </row>
    <row r="11" spans="1:16" ht="15">
      <c r="A11" s="12"/>
      <c r="B11" s="25">
        <v>314.8</v>
      </c>
      <c r="C11" s="20" t="s">
        <v>15</v>
      </c>
      <c r="D11" s="46">
        <v>18106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18106</v>
      </c>
      <c r="O11" s="47">
        <f t="shared" si="1"/>
        <v>0.49710347857123244</v>
      </c>
      <c r="P11" s="9"/>
    </row>
    <row r="12" spans="1:16" ht="15">
      <c r="A12" s="12"/>
      <c r="B12" s="25">
        <v>314.9</v>
      </c>
      <c r="C12" s="20" t="s">
        <v>16</v>
      </c>
      <c r="D12" s="46">
        <v>951929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951929</v>
      </c>
      <c r="O12" s="47">
        <f t="shared" si="1"/>
        <v>26.135381489718036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654033</v>
      </c>
      <c r="E13" s="32">
        <f t="shared" si="3"/>
        <v>756730</v>
      </c>
      <c r="F13" s="32">
        <f t="shared" si="3"/>
        <v>0</v>
      </c>
      <c r="G13" s="32">
        <f t="shared" si="3"/>
        <v>318119</v>
      </c>
      <c r="H13" s="32">
        <f t="shared" si="3"/>
        <v>0</v>
      </c>
      <c r="I13" s="32">
        <f t="shared" si="3"/>
        <v>27099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1755981</v>
      </c>
      <c r="O13" s="45">
        <f t="shared" si="1"/>
        <v>48.21077341240425</v>
      </c>
      <c r="P13" s="10"/>
    </row>
    <row r="14" spans="1:16" ht="15">
      <c r="A14" s="12"/>
      <c r="B14" s="25">
        <v>322</v>
      </c>
      <c r="C14" s="20" t="s">
        <v>0</v>
      </c>
      <c r="D14" s="46">
        <v>15924</v>
      </c>
      <c r="E14" s="46">
        <v>756730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772654</v>
      </c>
      <c r="O14" s="47">
        <f t="shared" si="1"/>
        <v>21.21335419926969</v>
      </c>
      <c r="P14" s="9"/>
    </row>
    <row r="15" spans="1:16" ht="15">
      <c r="A15" s="12"/>
      <c r="B15" s="25">
        <v>323.1</v>
      </c>
      <c r="C15" s="20" t="s">
        <v>78</v>
      </c>
      <c r="D15" s="46">
        <v>0</v>
      </c>
      <c r="E15" s="46">
        <v>0</v>
      </c>
      <c r="F15" s="46">
        <v>0</v>
      </c>
      <c r="G15" s="46">
        <v>318119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318119</v>
      </c>
      <c r="O15" s="47">
        <f t="shared" si="1"/>
        <v>8.734014221782939</v>
      </c>
      <c r="P15" s="9"/>
    </row>
    <row r="16" spans="1:16" ht="15">
      <c r="A16" s="12"/>
      <c r="B16" s="25">
        <v>323.7</v>
      </c>
      <c r="C16" s="20" t="s">
        <v>19</v>
      </c>
      <c r="D16" s="46">
        <v>36127</v>
      </c>
      <c r="E16" s="46">
        <v>0</v>
      </c>
      <c r="F16" s="46">
        <v>0</v>
      </c>
      <c r="G16" s="46">
        <v>0</v>
      </c>
      <c r="H16" s="46">
        <v>0</v>
      </c>
      <c r="I16" s="46">
        <v>27099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63226</v>
      </c>
      <c r="O16" s="47">
        <f t="shared" si="1"/>
        <v>1.735881173983472</v>
      </c>
      <c r="P16" s="9"/>
    </row>
    <row r="17" spans="1:16" ht="15">
      <c r="A17" s="12"/>
      <c r="B17" s="25">
        <v>329</v>
      </c>
      <c r="C17" s="20" t="s">
        <v>107</v>
      </c>
      <c r="D17" s="46">
        <v>91895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91895</v>
      </c>
      <c r="O17" s="47">
        <f t="shared" si="1"/>
        <v>2.522993712763913</v>
      </c>
      <c r="P17" s="9"/>
    </row>
    <row r="18" spans="1:16" ht="15">
      <c r="A18" s="12"/>
      <c r="B18" s="25">
        <v>367</v>
      </c>
      <c r="C18" s="20" t="s">
        <v>64</v>
      </c>
      <c r="D18" s="46">
        <v>510087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510087</v>
      </c>
      <c r="O18" s="47">
        <f t="shared" si="1"/>
        <v>14.004530104604234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SUM(D20:D33)</f>
        <v>5474069</v>
      </c>
      <c r="E19" s="32">
        <f t="shared" si="5"/>
        <v>671040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24016</v>
      </c>
      <c r="K19" s="32">
        <f t="shared" si="5"/>
        <v>0</v>
      </c>
      <c r="L19" s="32">
        <f t="shared" si="5"/>
        <v>0</v>
      </c>
      <c r="M19" s="32">
        <f t="shared" si="5"/>
        <v>484801</v>
      </c>
      <c r="N19" s="44">
        <f t="shared" si="4"/>
        <v>6653926</v>
      </c>
      <c r="O19" s="45">
        <f t="shared" si="1"/>
        <v>182.68473217472476</v>
      </c>
      <c r="P19" s="10"/>
    </row>
    <row r="20" spans="1:16" ht="15">
      <c r="A20" s="12"/>
      <c r="B20" s="25">
        <v>331.2</v>
      </c>
      <c r="C20" s="20" t="s">
        <v>108</v>
      </c>
      <c r="D20" s="46">
        <v>0</v>
      </c>
      <c r="E20" s="46">
        <v>22359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22359</v>
      </c>
      <c r="O20" s="47">
        <f t="shared" si="1"/>
        <v>0.6138703566427807</v>
      </c>
      <c r="P20" s="9"/>
    </row>
    <row r="21" spans="1:16" ht="15">
      <c r="A21" s="12"/>
      <c r="B21" s="25">
        <v>331.39</v>
      </c>
      <c r="C21" s="20" t="s">
        <v>80</v>
      </c>
      <c r="D21" s="46">
        <v>0</v>
      </c>
      <c r="E21" s="46">
        <v>30616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30616</v>
      </c>
      <c r="O21" s="47">
        <f t="shared" si="1"/>
        <v>0.8405677731103973</v>
      </c>
      <c r="P21" s="9"/>
    </row>
    <row r="22" spans="1:16" ht="15">
      <c r="A22" s="12"/>
      <c r="B22" s="25">
        <v>331.7</v>
      </c>
      <c r="C22" s="20" t="s">
        <v>81</v>
      </c>
      <c r="D22" s="46">
        <v>0</v>
      </c>
      <c r="E22" s="46">
        <v>29280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29280</v>
      </c>
      <c r="O22" s="47">
        <f t="shared" si="1"/>
        <v>0.803887653405815</v>
      </c>
      <c r="P22" s="9"/>
    </row>
    <row r="23" spans="1:16" ht="15">
      <c r="A23" s="12"/>
      <c r="B23" s="25">
        <v>331.9</v>
      </c>
      <c r="C23" s="20" t="s">
        <v>82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483201</v>
      </c>
      <c r="N23" s="46">
        <f t="shared" si="4"/>
        <v>483201</v>
      </c>
      <c r="O23" s="47">
        <f t="shared" si="1"/>
        <v>13.266370150728935</v>
      </c>
      <c r="P23" s="9"/>
    </row>
    <row r="24" spans="1:16" ht="15">
      <c r="A24" s="12"/>
      <c r="B24" s="25">
        <v>334.7</v>
      </c>
      <c r="C24" s="20" t="s">
        <v>84</v>
      </c>
      <c r="D24" s="46">
        <v>0</v>
      </c>
      <c r="E24" s="46">
        <v>15753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15753</v>
      </c>
      <c r="O24" s="47">
        <f t="shared" si="1"/>
        <v>0.43250144139691954</v>
      </c>
      <c r="P24" s="9"/>
    </row>
    <row r="25" spans="1:16" ht="15">
      <c r="A25" s="12"/>
      <c r="B25" s="25">
        <v>335.12</v>
      </c>
      <c r="C25" s="20" t="s">
        <v>120</v>
      </c>
      <c r="D25" s="46">
        <v>1354468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1354468</v>
      </c>
      <c r="O25" s="47">
        <f t="shared" si="1"/>
        <v>37.187161958103395</v>
      </c>
      <c r="P25" s="9"/>
    </row>
    <row r="26" spans="1:16" ht="15">
      <c r="A26" s="12"/>
      <c r="B26" s="25">
        <v>335.14</v>
      </c>
      <c r="C26" s="20" t="s">
        <v>121</v>
      </c>
      <c r="D26" s="46">
        <v>43527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43527</v>
      </c>
      <c r="O26" s="47">
        <f t="shared" si="1"/>
        <v>1.1950415945968207</v>
      </c>
      <c r="P26" s="9"/>
    </row>
    <row r="27" spans="1:16" ht="15">
      <c r="A27" s="12"/>
      <c r="B27" s="25">
        <v>335.15</v>
      </c>
      <c r="C27" s="20" t="s">
        <v>122</v>
      </c>
      <c r="D27" s="46">
        <v>44617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44617</v>
      </c>
      <c r="O27" s="47">
        <f t="shared" si="1"/>
        <v>1.2249677401641819</v>
      </c>
      <c r="P27" s="9"/>
    </row>
    <row r="28" spans="1:16" ht="15">
      <c r="A28" s="12"/>
      <c r="B28" s="25">
        <v>335.18</v>
      </c>
      <c r="C28" s="20" t="s">
        <v>123</v>
      </c>
      <c r="D28" s="46">
        <v>2586658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2586658</v>
      </c>
      <c r="O28" s="47">
        <f t="shared" si="1"/>
        <v>71.01715948713725</v>
      </c>
      <c r="P28" s="9"/>
    </row>
    <row r="29" spans="1:16" ht="15">
      <c r="A29" s="12"/>
      <c r="B29" s="25">
        <v>335.19</v>
      </c>
      <c r="C29" s="20" t="s">
        <v>124</v>
      </c>
      <c r="D29" s="46">
        <v>24526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24526</v>
      </c>
      <c r="O29" s="47">
        <f t="shared" si="1"/>
        <v>0.6733657304450484</v>
      </c>
      <c r="P29" s="9"/>
    </row>
    <row r="30" spans="1:16" ht="15">
      <c r="A30" s="12"/>
      <c r="B30" s="25">
        <v>335.29</v>
      </c>
      <c r="C30" s="20" t="s">
        <v>26</v>
      </c>
      <c r="D30" s="46">
        <v>696042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696042</v>
      </c>
      <c r="O30" s="47">
        <f t="shared" si="1"/>
        <v>19.109957993575488</v>
      </c>
      <c r="P30" s="9"/>
    </row>
    <row r="31" spans="1:16" ht="15">
      <c r="A31" s="12"/>
      <c r="B31" s="25">
        <v>335.9</v>
      </c>
      <c r="C31" s="20" t="s">
        <v>86</v>
      </c>
      <c r="D31" s="46">
        <v>0</v>
      </c>
      <c r="E31" s="46">
        <v>14691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14691</v>
      </c>
      <c r="O31" s="47">
        <f t="shared" si="1"/>
        <v>0.403344040853307</v>
      </c>
      <c r="P31" s="9"/>
    </row>
    <row r="32" spans="1:16" ht="15">
      <c r="A32" s="12"/>
      <c r="B32" s="25">
        <v>337.7</v>
      </c>
      <c r="C32" s="20" t="s">
        <v>87</v>
      </c>
      <c r="D32" s="46">
        <v>0</v>
      </c>
      <c r="E32" s="46">
        <v>558341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1600</v>
      </c>
      <c r="N32" s="46">
        <f>SUM(D32:M32)</f>
        <v>559941</v>
      </c>
      <c r="O32" s="47">
        <f t="shared" si="1"/>
        <v>15.373280619388847</v>
      </c>
      <c r="P32" s="9"/>
    </row>
    <row r="33" spans="1:16" ht="15">
      <c r="A33" s="12"/>
      <c r="B33" s="25">
        <v>338</v>
      </c>
      <c r="C33" s="20" t="s">
        <v>89</v>
      </c>
      <c r="D33" s="46">
        <v>724231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24016</v>
      </c>
      <c r="K33" s="46">
        <v>0</v>
      </c>
      <c r="L33" s="46">
        <v>0</v>
      </c>
      <c r="M33" s="46">
        <v>0</v>
      </c>
      <c r="N33" s="46">
        <f>SUM(D33:M33)</f>
        <v>748247</v>
      </c>
      <c r="O33" s="47">
        <f t="shared" si="1"/>
        <v>20.543255635175576</v>
      </c>
      <c r="P33" s="9"/>
    </row>
    <row r="34" spans="1:16" ht="15.75">
      <c r="A34" s="29" t="s">
        <v>33</v>
      </c>
      <c r="B34" s="30"/>
      <c r="C34" s="31"/>
      <c r="D34" s="32">
        <f aca="true" t="shared" si="7" ref="D34:M34">SUM(D35:D49)</f>
        <v>5125828</v>
      </c>
      <c r="E34" s="32">
        <f t="shared" si="7"/>
        <v>2401590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85120054</v>
      </c>
      <c r="J34" s="32">
        <f t="shared" si="7"/>
        <v>12083274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104730746</v>
      </c>
      <c r="O34" s="45">
        <f t="shared" si="1"/>
        <v>2875.401422178294</v>
      </c>
      <c r="P34" s="10"/>
    </row>
    <row r="35" spans="1:16" ht="15">
      <c r="A35" s="12"/>
      <c r="B35" s="25">
        <v>341.2</v>
      </c>
      <c r="C35" s="20" t="s">
        <v>125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12083274</v>
      </c>
      <c r="K35" s="46">
        <v>0</v>
      </c>
      <c r="L35" s="46">
        <v>0</v>
      </c>
      <c r="M35" s="46">
        <v>0</v>
      </c>
      <c r="N35" s="46">
        <f aca="true" t="shared" si="8" ref="N35:N49">SUM(D35:M35)</f>
        <v>12083274</v>
      </c>
      <c r="O35" s="47">
        <f t="shared" si="1"/>
        <v>331.74845564615765</v>
      </c>
      <c r="P35" s="9"/>
    </row>
    <row r="36" spans="1:16" ht="15">
      <c r="A36" s="12"/>
      <c r="B36" s="25">
        <v>341.3</v>
      </c>
      <c r="C36" s="20" t="s">
        <v>126</v>
      </c>
      <c r="D36" s="46">
        <v>3591448</v>
      </c>
      <c r="E36" s="46">
        <v>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3591498</v>
      </c>
      <c r="O36" s="47">
        <f t="shared" si="1"/>
        <v>98.6052219751256</v>
      </c>
      <c r="P36" s="9"/>
    </row>
    <row r="37" spans="1:16" ht="15">
      <c r="A37" s="12"/>
      <c r="B37" s="25">
        <v>341.9</v>
      </c>
      <c r="C37" s="20" t="s">
        <v>127</v>
      </c>
      <c r="D37" s="46">
        <v>219115</v>
      </c>
      <c r="E37" s="46">
        <v>120</v>
      </c>
      <c r="F37" s="46">
        <v>0</v>
      </c>
      <c r="G37" s="46">
        <v>0</v>
      </c>
      <c r="H37" s="46">
        <v>0</v>
      </c>
      <c r="I37" s="46">
        <v>695150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914385</v>
      </c>
      <c r="O37" s="47">
        <f aca="true" t="shared" si="9" ref="O37:O68">(N37/O$71)</f>
        <v>25.104604233588667</v>
      </c>
      <c r="P37" s="9"/>
    </row>
    <row r="38" spans="1:16" ht="15">
      <c r="A38" s="12"/>
      <c r="B38" s="25">
        <v>342.5</v>
      </c>
      <c r="C38" s="20" t="s">
        <v>41</v>
      </c>
      <c r="D38" s="46">
        <v>353692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353692</v>
      </c>
      <c r="O38" s="47">
        <f t="shared" si="9"/>
        <v>9.710677319276282</v>
      </c>
      <c r="P38" s="9"/>
    </row>
    <row r="39" spans="1:16" ht="15">
      <c r="A39" s="12"/>
      <c r="B39" s="25">
        <v>342.9</v>
      </c>
      <c r="C39" s="20" t="s">
        <v>43</v>
      </c>
      <c r="D39" s="46">
        <v>61700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61700</v>
      </c>
      <c r="O39" s="47">
        <f t="shared" si="9"/>
        <v>1.6939845701891663</v>
      </c>
      <c r="P39" s="9"/>
    </row>
    <row r="40" spans="1:16" ht="15">
      <c r="A40" s="12"/>
      <c r="B40" s="25">
        <v>343.1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53842329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53842329</v>
      </c>
      <c r="O40" s="47">
        <f t="shared" si="9"/>
        <v>1478.250803063998</v>
      </c>
      <c r="P40" s="9"/>
    </row>
    <row r="41" spans="1:16" ht="15">
      <c r="A41" s="12"/>
      <c r="B41" s="25">
        <v>343.3</v>
      </c>
      <c r="C41" s="20" t="s">
        <v>45</v>
      </c>
      <c r="D41" s="46">
        <v>505634</v>
      </c>
      <c r="E41" s="46">
        <v>0</v>
      </c>
      <c r="F41" s="46">
        <v>0</v>
      </c>
      <c r="G41" s="46">
        <v>0</v>
      </c>
      <c r="H41" s="46">
        <v>0</v>
      </c>
      <c r="I41" s="46">
        <v>12005357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12510991</v>
      </c>
      <c r="O41" s="47">
        <f t="shared" si="9"/>
        <v>343.49150262196963</v>
      </c>
      <c r="P41" s="9"/>
    </row>
    <row r="42" spans="1:16" ht="15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5791385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5791385</v>
      </c>
      <c r="O42" s="47">
        <f t="shared" si="9"/>
        <v>159.0035142629657</v>
      </c>
      <c r="P42" s="9"/>
    </row>
    <row r="43" spans="1:16" ht="15">
      <c r="A43" s="12"/>
      <c r="B43" s="25">
        <v>343.5</v>
      </c>
      <c r="C43" s="20" t="s">
        <v>47</v>
      </c>
      <c r="D43" s="46">
        <v>169986</v>
      </c>
      <c r="E43" s="46">
        <v>0</v>
      </c>
      <c r="F43" s="46">
        <v>0</v>
      </c>
      <c r="G43" s="46">
        <v>0</v>
      </c>
      <c r="H43" s="46">
        <v>0</v>
      </c>
      <c r="I43" s="46">
        <v>12785833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12955819</v>
      </c>
      <c r="O43" s="47">
        <f t="shared" si="9"/>
        <v>355.7043351728303</v>
      </c>
      <c r="P43" s="9"/>
    </row>
    <row r="44" spans="1:16" ht="15">
      <c r="A44" s="12"/>
      <c r="B44" s="25">
        <v>343.8</v>
      </c>
      <c r="C44" s="20" t="s">
        <v>49</v>
      </c>
      <c r="D44" s="46">
        <v>15420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15420</v>
      </c>
      <c r="O44" s="47">
        <f t="shared" si="9"/>
        <v>0.42335886665019357</v>
      </c>
      <c r="P44" s="9"/>
    </row>
    <row r="45" spans="1:16" ht="15">
      <c r="A45" s="12"/>
      <c r="B45" s="25">
        <v>344.5</v>
      </c>
      <c r="C45" s="20" t="s">
        <v>128</v>
      </c>
      <c r="D45" s="46">
        <v>36446</v>
      </c>
      <c r="E45" s="46">
        <v>1388693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1425139</v>
      </c>
      <c r="O45" s="47">
        <f t="shared" si="9"/>
        <v>39.127446942865774</v>
      </c>
      <c r="P45" s="9"/>
    </row>
    <row r="46" spans="1:16" ht="15">
      <c r="A46" s="12"/>
      <c r="B46" s="25">
        <v>347.1</v>
      </c>
      <c r="C46" s="20" t="s">
        <v>92</v>
      </c>
      <c r="D46" s="46">
        <v>1261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1261</v>
      </c>
      <c r="O46" s="47">
        <f t="shared" si="9"/>
        <v>0.034620981248112456</v>
      </c>
      <c r="P46" s="9"/>
    </row>
    <row r="47" spans="1:16" ht="15">
      <c r="A47" s="12"/>
      <c r="B47" s="25">
        <v>347.3</v>
      </c>
      <c r="C47" s="20" t="s">
        <v>53</v>
      </c>
      <c r="D47" s="46">
        <v>64790</v>
      </c>
      <c r="E47" s="46">
        <v>1003429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1068219</v>
      </c>
      <c r="O47" s="47">
        <f t="shared" si="9"/>
        <v>29.32814430442303</v>
      </c>
      <c r="P47" s="9"/>
    </row>
    <row r="48" spans="1:16" ht="15">
      <c r="A48" s="12"/>
      <c r="B48" s="25">
        <v>347.9</v>
      </c>
      <c r="C48" s="20" t="s">
        <v>94</v>
      </c>
      <c r="D48" s="46">
        <v>105321</v>
      </c>
      <c r="E48" s="46">
        <v>9298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114619</v>
      </c>
      <c r="O48" s="47">
        <f t="shared" si="9"/>
        <v>3.1468852098948465</v>
      </c>
      <c r="P48" s="9"/>
    </row>
    <row r="49" spans="1:16" ht="15">
      <c r="A49" s="12"/>
      <c r="B49" s="25">
        <v>349</v>
      </c>
      <c r="C49" s="20" t="s">
        <v>95</v>
      </c>
      <c r="D49" s="46">
        <v>1015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1015</v>
      </c>
      <c r="O49" s="47">
        <f t="shared" si="9"/>
        <v>0.02786700711089147</v>
      </c>
      <c r="P49" s="9"/>
    </row>
    <row r="50" spans="1:16" ht="15.75">
      <c r="A50" s="29" t="s">
        <v>34</v>
      </c>
      <c r="B50" s="30"/>
      <c r="C50" s="31"/>
      <c r="D50" s="32">
        <f aca="true" t="shared" si="10" ref="D50:M50">SUM(D51:D53)</f>
        <v>396578</v>
      </c>
      <c r="E50" s="32">
        <f t="shared" si="10"/>
        <v>111131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507709</v>
      </c>
      <c r="O50" s="45">
        <f t="shared" si="9"/>
        <v>13.939241687944431</v>
      </c>
      <c r="P50" s="10"/>
    </row>
    <row r="51" spans="1:16" ht="15">
      <c r="A51" s="13"/>
      <c r="B51" s="39">
        <v>351.1</v>
      </c>
      <c r="C51" s="21" t="s">
        <v>96</v>
      </c>
      <c r="D51" s="46">
        <v>64601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64601</v>
      </c>
      <c r="O51" s="47">
        <f t="shared" si="9"/>
        <v>1.7736320456854187</v>
      </c>
      <c r="P51" s="9"/>
    </row>
    <row r="52" spans="1:16" ht="15">
      <c r="A52" s="13"/>
      <c r="B52" s="39">
        <v>352</v>
      </c>
      <c r="C52" s="21" t="s">
        <v>56</v>
      </c>
      <c r="D52" s="46">
        <v>8542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8542</v>
      </c>
      <c r="O52" s="47">
        <f t="shared" si="9"/>
        <v>0.23452214260220192</v>
      </c>
      <c r="P52" s="9"/>
    </row>
    <row r="53" spans="1:16" ht="15">
      <c r="A53" s="13"/>
      <c r="B53" s="39">
        <v>354</v>
      </c>
      <c r="C53" s="21" t="s">
        <v>57</v>
      </c>
      <c r="D53" s="46">
        <v>323435</v>
      </c>
      <c r="E53" s="46">
        <v>111131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434566</v>
      </c>
      <c r="O53" s="47">
        <f t="shared" si="9"/>
        <v>11.93108749965681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SUM(D55:D64)</f>
        <v>163854</v>
      </c>
      <c r="E54" s="32">
        <f t="shared" si="12"/>
        <v>865644</v>
      </c>
      <c r="F54" s="32">
        <f t="shared" si="12"/>
        <v>0</v>
      </c>
      <c r="G54" s="32">
        <f t="shared" si="12"/>
        <v>10027</v>
      </c>
      <c r="H54" s="32">
        <f t="shared" si="12"/>
        <v>0</v>
      </c>
      <c r="I54" s="32">
        <f t="shared" si="12"/>
        <v>1078778</v>
      </c>
      <c r="J54" s="32">
        <f t="shared" si="12"/>
        <v>1268093</v>
      </c>
      <c r="K54" s="32">
        <f t="shared" si="12"/>
        <v>24759223</v>
      </c>
      <c r="L54" s="32">
        <f t="shared" si="12"/>
        <v>0</v>
      </c>
      <c r="M54" s="32">
        <f t="shared" si="12"/>
        <v>67012</v>
      </c>
      <c r="N54" s="32">
        <f t="shared" si="11"/>
        <v>28212631</v>
      </c>
      <c r="O54" s="45">
        <f t="shared" si="9"/>
        <v>774.5828460038987</v>
      </c>
      <c r="P54" s="10"/>
    </row>
    <row r="55" spans="1:16" ht="15">
      <c r="A55" s="12"/>
      <c r="B55" s="25">
        <v>361.1</v>
      </c>
      <c r="C55" s="20" t="s">
        <v>59</v>
      </c>
      <c r="D55" s="46">
        <v>70221</v>
      </c>
      <c r="E55" s="46">
        <v>29422</v>
      </c>
      <c r="F55" s="46">
        <v>0</v>
      </c>
      <c r="G55" s="46">
        <v>21373</v>
      </c>
      <c r="H55" s="46">
        <v>0</v>
      </c>
      <c r="I55" s="46">
        <v>585705</v>
      </c>
      <c r="J55" s="46">
        <v>44966</v>
      </c>
      <c r="K55" s="46">
        <v>3419894</v>
      </c>
      <c r="L55" s="46">
        <v>0</v>
      </c>
      <c r="M55" s="46">
        <v>14382</v>
      </c>
      <c r="N55" s="46">
        <f t="shared" si="11"/>
        <v>4185963</v>
      </c>
      <c r="O55" s="47">
        <f t="shared" si="9"/>
        <v>114.92636520879664</v>
      </c>
      <c r="P55" s="9"/>
    </row>
    <row r="56" spans="1:16" ht="15">
      <c r="A56" s="12"/>
      <c r="B56" s="25">
        <v>361.3</v>
      </c>
      <c r="C56" s="20" t="s">
        <v>97</v>
      </c>
      <c r="D56" s="46">
        <v>-23428</v>
      </c>
      <c r="E56" s="46">
        <v>-12522</v>
      </c>
      <c r="F56" s="46">
        <v>0</v>
      </c>
      <c r="G56" s="46">
        <v>-10904</v>
      </c>
      <c r="H56" s="46">
        <v>0</v>
      </c>
      <c r="I56" s="46">
        <v>-325651</v>
      </c>
      <c r="J56" s="46">
        <v>-27376</v>
      </c>
      <c r="K56" s="46">
        <v>10077891</v>
      </c>
      <c r="L56" s="46">
        <v>0</v>
      </c>
      <c r="M56" s="46">
        <v>-9623</v>
      </c>
      <c r="N56" s="46">
        <f aca="true" t="shared" si="13" ref="N56:N64">SUM(D56:M56)</f>
        <v>9668387</v>
      </c>
      <c r="O56" s="47">
        <f t="shared" si="9"/>
        <v>265.4472997831041</v>
      </c>
      <c r="P56" s="9"/>
    </row>
    <row r="57" spans="1:16" ht="15">
      <c r="A57" s="12"/>
      <c r="B57" s="25">
        <v>361.4</v>
      </c>
      <c r="C57" s="20" t="s">
        <v>129</v>
      </c>
      <c r="D57" s="46">
        <v>-933</v>
      </c>
      <c r="E57" s="46">
        <v>-502</v>
      </c>
      <c r="F57" s="46">
        <v>0</v>
      </c>
      <c r="G57" s="46">
        <v>-442</v>
      </c>
      <c r="H57" s="46">
        <v>0</v>
      </c>
      <c r="I57" s="46">
        <v>-16653</v>
      </c>
      <c r="J57" s="46">
        <v>-1016</v>
      </c>
      <c r="K57" s="46">
        <v>0</v>
      </c>
      <c r="L57" s="46">
        <v>0</v>
      </c>
      <c r="M57" s="46">
        <v>-445</v>
      </c>
      <c r="N57" s="46">
        <f t="shared" si="13"/>
        <v>-19991</v>
      </c>
      <c r="O57" s="47">
        <f t="shared" si="9"/>
        <v>-0.5488564917771738</v>
      </c>
      <c r="P57" s="9"/>
    </row>
    <row r="58" spans="1:16" ht="15">
      <c r="A58" s="12"/>
      <c r="B58" s="25">
        <v>362</v>
      </c>
      <c r="C58" s="20" t="s">
        <v>60</v>
      </c>
      <c r="D58" s="46">
        <v>21921</v>
      </c>
      <c r="E58" s="46">
        <v>779420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7200</v>
      </c>
      <c r="N58" s="46">
        <f t="shared" si="13"/>
        <v>808541</v>
      </c>
      <c r="O58" s="47">
        <f t="shared" si="9"/>
        <v>22.198638223100787</v>
      </c>
      <c r="P58" s="9"/>
    </row>
    <row r="59" spans="1:16" ht="15">
      <c r="A59" s="12"/>
      <c r="B59" s="25">
        <v>364</v>
      </c>
      <c r="C59" s="20" t="s">
        <v>150</v>
      </c>
      <c r="D59" s="46">
        <v>24279</v>
      </c>
      <c r="E59" s="46">
        <v>0</v>
      </c>
      <c r="F59" s="46">
        <v>0</v>
      </c>
      <c r="G59" s="46">
        <v>0</v>
      </c>
      <c r="H59" s="46">
        <v>0</v>
      </c>
      <c r="I59" s="46">
        <v>17032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41311</v>
      </c>
      <c r="O59" s="47">
        <f t="shared" si="9"/>
        <v>1.1342009170029925</v>
      </c>
      <c r="P59" s="9"/>
    </row>
    <row r="60" spans="1:16" ht="15">
      <c r="A60" s="12"/>
      <c r="B60" s="25">
        <v>365</v>
      </c>
      <c r="C60" s="20" t="s">
        <v>130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133678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133678</v>
      </c>
      <c r="O60" s="47">
        <f t="shared" si="9"/>
        <v>3.6701534744529556</v>
      </c>
      <c r="P60" s="9"/>
    </row>
    <row r="61" spans="1:16" ht="15">
      <c r="A61" s="12"/>
      <c r="B61" s="25">
        <v>366</v>
      </c>
      <c r="C61" s="20" t="s">
        <v>63</v>
      </c>
      <c r="D61" s="46">
        <v>448</v>
      </c>
      <c r="E61" s="46">
        <v>1735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13705</v>
      </c>
      <c r="N61" s="46">
        <f t="shared" si="13"/>
        <v>15888</v>
      </c>
      <c r="O61" s="47">
        <f t="shared" si="9"/>
        <v>0.4362078906185652</v>
      </c>
      <c r="P61" s="9"/>
    </row>
    <row r="62" spans="1:16" ht="15">
      <c r="A62" s="12"/>
      <c r="B62" s="25">
        <v>368</v>
      </c>
      <c r="C62" s="20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11258068</v>
      </c>
      <c r="L62" s="46">
        <v>0</v>
      </c>
      <c r="M62" s="46">
        <v>0</v>
      </c>
      <c r="N62" s="46">
        <f t="shared" si="13"/>
        <v>11258068</v>
      </c>
      <c r="O62" s="47">
        <f t="shared" si="9"/>
        <v>309.09227685802927</v>
      </c>
      <c r="P62" s="9"/>
    </row>
    <row r="63" spans="1:16" ht="15">
      <c r="A63" s="12"/>
      <c r="B63" s="25">
        <v>369.3</v>
      </c>
      <c r="C63" s="20" t="s">
        <v>99</v>
      </c>
      <c r="D63" s="46">
        <v>11786</v>
      </c>
      <c r="E63" s="46">
        <v>0</v>
      </c>
      <c r="F63" s="46">
        <v>0</v>
      </c>
      <c r="G63" s="46">
        <v>0</v>
      </c>
      <c r="H63" s="46">
        <v>0</v>
      </c>
      <c r="I63" s="46">
        <v>467218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479004</v>
      </c>
      <c r="O63" s="47">
        <f t="shared" si="9"/>
        <v>13.151140762704884</v>
      </c>
      <c r="P63" s="9"/>
    </row>
    <row r="64" spans="1:16" ht="15">
      <c r="A64" s="12"/>
      <c r="B64" s="25">
        <v>369.9</v>
      </c>
      <c r="C64" s="20" t="s">
        <v>65</v>
      </c>
      <c r="D64" s="46">
        <v>59560</v>
      </c>
      <c r="E64" s="46">
        <v>68091</v>
      </c>
      <c r="F64" s="46">
        <v>0</v>
      </c>
      <c r="G64" s="46">
        <v>0</v>
      </c>
      <c r="H64" s="46">
        <v>0</v>
      </c>
      <c r="I64" s="46">
        <v>217449</v>
      </c>
      <c r="J64" s="46">
        <v>1251519</v>
      </c>
      <c r="K64" s="46">
        <v>3370</v>
      </c>
      <c r="L64" s="46">
        <v>0</v>
      </c>
      <c r="M64" s="46">
        <v>41793</v>
      </c>
      <c r="N64" s="46">
        <f t="shared" si="13"/>
        <v>1641782</v>
      </c>
      <c r="O64" s="47">
        <f t="shared" si="9"/>
        <v>45.075419377865636</v>
      </c>
      <c r="P64" s="9"/>
    </row>
    <row r="65" spans="1:16" ht="15.75">
      <c r="A65" s="29" t="s">
        <v>35</v>
      </c>
      <c r="B65" s="30"/>
      <c r="C65" s="31"/>
      <c r="D65" s="32">
        <f aca="true" t="shared" si="14" ref="D65:M65">SUM(D66:D68)</f>
        <v>6657781</v>
      </c>
      <c r="E65" s="32">
        <f t="shared" si="14"/>
        <v>547348</v>
      </c>
      <c r="F65" s="32">
        <f t="shared" si="14"/>
        <v>0</v>
      </c>
      <c r="G65" s="32">
        <f t="shared" si="14"/>
        <v>1880681</v>
      </c>
      <c r="H65" s="32">
        <f t="shared" si="14"/>
        <v>0</v>
      </c>
      <c r="I65" s="32">
        <f t="shared" si="14"/>
        <v>1386844</v>
      </c>
      <c r="J65" s="32">
        <f t="shared" si="14"/>
        <v>764675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11237329</v>
      </c>
      <c r="O65" s="45">
        <f t="shared" si="9"/>
        <v>308.52288389204625</v>
      </c>
      <c r="P65" s="9"/>
    </row>
    <row r="66" spans="1:16" ht="15">
      <c r="A66" s="12"/>
      <c r="B66" s="25">
        <v>381</v>
      </c>
      <c r="C66" s="20" t="s">
        <v>66</v>
      </c>
      <c r="D66" s="46">
        <v>6654972</v>
      </c>
      <c r="E66" s="46">
        <v>547348</v>
      </c>
      <c r="F66" s="46">
        <v>0</v>
      </c>
      <c r="G66" s="46">
        <v>1880681</v>
      </c>
      <c r="H66" s="46">
        <v>0</v>
      </c>
      <c r="I66" s="46">
        <v>988270</v>
      </c>
      <c r="J66" s="46">
        <v>8510</v>
      </c>
      <c r="K66" s="46">
        <v>0</v>
      </c>
      <c r="L66" s="46">
        <v>0</v>
      </c>
      <c r="M66" s="46">
        <v>0</v>
      </c>
      <c r="N66" s="46">
        <f>SUM(D66:M66)</f>
        <v>10079781</v>
      </c>
      <c r="O66" s="47">
        <f t="shared" si="9"/>
        <v>276.74219586525</v>
      </c>
      <c r="P66" s="9"/>
    </row>
    <row r="67" spans="1:16" ht="15">
      <c r="A67" s="12"/>
      <c r="B67" s="25">
        <v>389.7</v>
      </c>
      <c r="C67" s="20" t="s">
        <v>132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398574</v>
      </c>
      <c r="J67" s="46">
        <v>756165</v>
      </c>
      <c r="K67" s="46">
        <v>0</v>
      </c>
      <c r="L67" s="46">
        <v>0</v>
      </c>
      <c r="M67" s="46">
        <v>0</v>
      </c>
      <c r="N67" s="46">
        <f>SUM(D67:M67)</f>
        <v>1154739</v>
      </c>
      <c r="O67" s="47">
        <f t="shared" si="9"/>
        <v>31.703566427806606</v>
      </c>
      <c r="P67" s="9"/>
    </row>
    <row r="68" spans="1:16" ht="15.75" thickBot="1">
      <c r="A68" s="12"/>
      <c r="B68" s="25">
        <v>389.9</v>
      </c>
      <c r="C68" s="20" t="s">
        <v>151</v>
      </c>
      <c r="D68" s="46">
        <v>2809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2809</v>
      </c>
      <c r="O68" s="47">
        <f t="shared" si="9"/>
        <v>0.0771215989896494</v>
      </c>
      <c r="P68" s="9"/>
    </row>
    <row r="69" spans="1:119" ht="16.5" thickBot="1">
      <c r="A69" s="14" t="s">
        <v>54</v>
      </c>
      <c r="B69" s="23"/>
      <c r="C69" s="22"/>
      <c r="D69" s="15">
        <f aca="true" t="shared" si="15" ref="D69:M69">SUM(D5,D13,D19,D34,D50,D54,D65)</f>
        <v>29191486</v>
      </c>
      <c r="E69" s="15">
        <f t="shared" si="15"/>
        <v>5353483</v>
      </c>
      <c r="F69" s="15">
        <f t="shared" si="15"/>
        <v>0</v>
      </c>
      <c r="G69" s="15">
        <f t="shared" si="15"/>
        <v>2208827</v>
      </c>
      <c r="H69" s="15">
        <f t="shared" si="15"/>
        <v>0</v>
      </c>
      <c r="I69" s="15">
        <f t="shared" si="15"/>
        <v>87639611</v>
      </c>
      <c r="J69" s="15">
        <f t="shared" si="15"/>
        <v>14140058</v>
      </c>
      <c r="K69" s="15">
        <f t="shared" si="15"/>
        <v>24759223</v>
      </c>
      <c r="L69" s="15">
        <f t="shared" si="15"/>
        <v>0</v>
      </c>
      <c r="M69" s="15">
        <f t="shared" si="15"/>
        <v>1714130</v>
      </c>
      <c r="N69" s="15">
        <f>SUM(D69:M69)</f>
        <v>165006818</v>
      </c>
      <c r="O69" s="38">
        <f>(N69/O$71)</f>
        <v>4530.291793646871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152</v>
      </c>
      <c r="M71" s="48"/>
      <c r="N71" s="48"/>
      <c r="O71" s="43">
        <v>36423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104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10467598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113641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1025830</v>
      </c>
      <c r="N5" s="28">
        <f>SUM(D5:M5)</f>
        <v>11607069</v>
      </c>
      <c r="O5" s="33">
        <f aca="true" t="shared" si="1" ref="O5:O36">(N5/O$74)</f>
        <v>326.4539164674448</v>
      </c>
      <c r="P5" s="6"/>
    </row>
    <row r="6" spans="1:16" ht="15">
      <c r="A6" s="12"/>
      <c r="B6" s="25">
        <v>311</v>
      </c>
      <c r="C6" s="20" t="s">
        <v>2</v>
      </c>
      <c r="D6" s="46">
        <v>5646125</v>
      </c>
      <c r="E6" s="46">
        <v>0</v>
      </c>
      <c r="F6" s="46">
        <v>0</v>
      </c>
      <c r="G6" s="46">
        <v>0</v>
      </c>
      <c r="H6" s="46">
        <v>0</v>
      </c>
      <c r="I6" s="46">
        <v>113641</v>
      </c>
      <c r="J6" s="46">
        <v>0</v>
      </c>
      <c r="K6" s="46">
        <v>0</v>
      </c>
      <c r="L6" s="46">
        <v>0</v>
      </c>
      <c r="M6" s="46">
        <v>1025830</v>
      </c>
      <c r="N6" s="46">
        <f>SUM(D6:M6)</f>
        <v>6785596</v>
      </c>
      <c r="O6" s="47">
        <f t="shared" si="1"/>
        <v>190.84786949796091</v>
      </c>
      <c r="P6" s="9"/>
    </row>
    <row r="7" spans="1:16" ht="15">
      <c r="A7" s="12"/>
      <c r="B7" s="25">
        <v>312.1</v>
      </c>
      <c r="C7" s="20" t="s">
        <v>76</v>
      </c>
      <c r="D7" s="46">
        <v>808215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808215</v>
      </c>
      <c r="O7" s="47">
        <f t="shared" si="1"/>
        <v>22.73140205315708</v>
      </c>
      <c r="P7" s="9"/>
    </row>
    <row r="8" spans="1:16" ht="15">
      <c r="A8" s="12"/>
      <c r="B8" s="25">
        <v>314.1</v>
      </c>
      <c r="C8" s="20" t="s">
        <v>11</v>
      </c>
      <c r="D8" s="46">
        <v>1896128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1896128</v>
      </c>
      <c r="O8" s="47">
        <f t="shared" si="1"/>
        <v>53.32943327239488</v>
      </c>
      <c r="P8" s="9"/>
    </row>
    <row r="9" spans="1:16" ht="15">
      <c r="A9" s="12"/>
      <c r="B9" s="25">
        <v>314.3</v>
      </c>
      <c r="C9" s="20" t="s">
        <v>12</v>
      </c>
      <c r="D9" s="46">
        <v>845373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845373</v>
      </c>
      <c r="O9" s="47">
        <f t="shared" si="1"/>
        <v>23.776487132611447</v>
      </c>
      <c r="P9" s="9"/>
    </row>
    <row r="10" spans="1:16" ht="15">
      <c r="A10" s="12"/>
      <c r="B10" s="25">
        <v>314.4</v>
      </c>
      <c r="C10" s="20" t="s">
        <v>14</v>
      </c>
      <c r="D10" s="46">
        <v>121303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121303</v>
      </c>
      <c r="O10" s="47">
        <f t="shared" si="1"/>
        <v>3.4117001828153564</v>
      </c>
      <c r="P10" s="9"/>
    </row>
    <row r="11" spans="1:16" ht="15">
      <c r="A11" s="12"/>
      <c r="B11" s="25">
        <v>314.8</v>
      </c>
      <c r="C11" s="20" t="s">
        <v>15</v>
      </c>
      <c r="D11" s="46">
        <v>10477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10477</v>
      </c>
      <c r="O11" s="47">
        <f t="shared" si="1"/>
        <v>0.2946702292223316</v>
      </c>
      <c r="P11" s="9"/>
    </row>
    <row r="12" spans="1:16" ht="15">
      <c r="A12" s="12"/>
      <c r="B12" s="25">
        <v>315</v>
      </c>
      <c r="C12" s="20" t="s">
        <v>118</v>
      </c>
      <c r="D12" s="46">
        <v>1139977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1139977</v>
      </c>
      <c r="O12" s="47">
        <f t="shared" si="1"/>
        <v>32.0623540992828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738785</v>
      </c>
      <c r="E13" s="32">
        <f t="shared" si="3"/>
        <v>1224298</v>
      </c>
      <c r="F13" s="32">
        <f t="shared" si="3"/>
        <v>0</v>
      </c>
      <c r="G13" s="32">
        <f t="shared" si="3"/>
        <v>352489</v>
      </c>
      <c r="H13" s="32">
        <f t="shared" si="3"/>
        <v>0</v>
      </c>
      <c r="I13" s="32">
        <f t="shared" si="3"/>
        <v>13417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2328989</v>
      </c>
      <c r="O13" s="45">
        <f t="shared" si="1"/>
        <v>65.50383912248628</v>
      </c>
      <c r="P13" s="10"/>
    </row>
    <row r="14" spans="1:16" ht="15">
      <c r="A14" s="12"/>
      <c r="B14" s="25">
        <v>322</v>
      </c>
      <c r="C14" s="20" t="s">
        <v>0</v>
      </c>
      <c r="D14" s="46">
        <v>27503</v>
      </c>
      <c r="E14" s="46">
        <v>1224298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1251801</v>
      </c>
      <c r="O14" s="47">
        <f t="shared" si="1"/>
        <v>35.207453241456896</v>
      </c>
      <c r="P14" s="9"/>
    </row>
    <row r="15" spans="1:16" ht="15">
      <c r="A15" s="12"/>
      <c r="B15" s="25">
        <v>323.1</v>
      </c>
      <c r="C15" s="20" t="s">
        <v>78</v>
      </c>
      <c r="D15" s="46">
        <v>0</v>
      </c>
      <c r="E15" s="46">
        <v>0</v>
      </c>
      <c r="F15" s="46">
        <v>0</v>
      </c>
      <c r="G15" s="46">
        <v>352489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352489</v>
      </c>
      <c r="O15" s="47">
        <f t="shared" si="1"/>
        <v>9.913908029812966</v>
      </c>
      <c r="P15" s="9"/>
    </row>
    <row r="16" spans="1:16" ht="15">
      <c r="A16" s="12"/>
      <c r="B16" s="25">
        <v>323.4</v>
      </c>
      <c r="C16" s="20" t="s">
        <v>18</v>
      </c>
      <c r="D16" s="46">
        <v>36180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36180</v>
      </c>
      <c r="O16" s="47">
        <f t="shared" si="1"/>
        <v>1.0175783996624947</v>
      </c>
      <c r="P16" s="9"/>
    </row>
    <row r="17" spans="1:16" ht="15">
      <c r="A17" s="12"/>
      <c r="B17" s="25">
        <v>323.7</v>
      </c>
      <c r="C17" s="20" t="s">
        <v>19</v>
      </c>
      <c r="D17" s="46">
        <v>17888</v>
      </c>
      <c r="E17" s="46">
        <v>0</v>
      </c>
      <c r="F17" s="46">
        <v>0</v>
      </c>
      <c r="G17" s="46">
        <v>0</v>
      </c>
      <c r="H17" s="46">
        <v>0</v>
      </c>
      <c r="I17" s="46">
        <v>13417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31305</v>
      </c>
      <c r="O17" s="47">
        <f t="shared" si="1"/>
        <v>0.8804668822950359</v>
      </c>
      <c r="P17" s="9"/>
    </row>
    <row r="18" spans="1:16" ht="15">
      <c r="A18" s="12"/>
      <c r="B18" s="25">
        <v>329</v>
      </c>
      <c r="C18" s="20" t="s">
        <v>107</v>
      </c>
      <c r="D18" s="46">
        <v>79499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79499</v>
      </c>
      <c r="O18" s="47">
        <f t="shared" si="1"/>
        <v>2.2359443116298694</v>
      </c>
      <c r="P18" s="9"/>
    </row>
    <row r="19" spans="1:16" ht="15">
      <c r="A19" s="12"/>
      <c r="B19" s="25">
        <v>367</v>
      </c>
      <c r="C19" s="20" t="s">
        <v>64</v>
      </c>
      <c r="D19" s="46">
        <v>577715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577715</v>
      </c>
      <c r="O19" s="47">
        <f t="shared" si="1"/>
        <v>16.248488257629024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SUM(D21:D38)</f>
        <v>5526190</v>
      </c>
      <c r="E20" s="32">
        <f t="shared" si="5"/>
        <v>821012</v>
      </c>
      <c r="F20" s="32">
        <f t="shared" si="5"/>
        <v>0</v>
      </c>
      <c r="G20" s="32">
        <f t="shared" si="5"/>
        <v>1954480</v>
      </c>
      <c r="H20" s="32">
        <f t="shared" si="5"/>
        <v>0</v>
      </c>
      <c r="I20" s="32">
        <f t="shared" si="5"/>
        <v>245723</v>
      </c>
      <c r="J20" s="32">
        <f t="shared" si="5"/>
        <v>22525</v>
      </c>
      <c r="K20" s="32">
        <f t="shared" si="5"/>
        <v>0</v>
      </c>
      <c r="L20" s="32">
        <f t="shared" si="5"/>
        <v>0</v>
      </c>
      <c r="M20" s="32">
        <f t="shared" si="5"/>
        <v>6190227</v>
      </c>
      <c r="N20" s="44">
        <f t="shared" si="4"/>
        <v>14760157</v>
      </c>
      <c r="O20" s="45">
        <f t="shared" si="1"/>
        <v>415.13590212347066</v>
      </c>
      <c r="P20" s="10"/>
    </row>
    <row r="21" spans="1:16" ht="15">
      <c r="A21" s="12"/>
      <c r="B21" s="25">
        <v>331.2</v>
      </c>
      <c r="C21" s="20" t="s">
        <v>108</v>
      </c>
      <c r="D21" s="46">
        <v>0</v>
      </c>
      <c r="E21" s="46">
        <v>154437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154437</v>
      </c>
      <c r="O21" s="47">
        <f t="shared" si="1"/>
        <v>4.343608493882717</v>
      </c>
      <c r="P21" s="9"/>
    </row>
    <row r="22" spans="1:16" ht="15">
      <c r="A22" s="12"/>
      <c r="B22" s="25">
        <v>331.31</v>
      </c>
      <c r="C22" s="20" t="s">
        <v>79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245723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245723</v>
      </c>
      <c r="O22" s="47">
        <f t="shared" si="1"/>
        <v>6.911067360427507</v>
      </c>
      <c r="P22" s="9"/>
    </row>
    <row r="23" spans="1:16" ht="15">
      <c r="A23" s="12"/>
      <c r="B23" s="25">
        <v>331.32</v>
      </c>
      <c r="C23" s="20" t="s">
        <v>115</v>
      </c>
      <c r="D23" s="46">
        <v>0</v>
      </c>
      <c r="E23" s="46">
        <v>30000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30000</v>
      </c>
      <c r="O23" s="47">
        <f t="shared" si="1"/>
        <v>0.8437631837997469</v>
      </c>
      <c r="P23" s="9"/>
    </row>
    <row r="24" spans="1:16" ht="15">
      <c r="A24" s="12"/>
      <c r="B24" s="25">
        <v>331.7</v>
      </c>
      <c r="C24" s="20" t="s">
        <v>81</v>
      </c>
      <c r="D24" s="46">
        <v>0</v>
      </c>
      <c r="E24" s="46">
        <v>269651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269651</v>
      </c>
      <c r="O24" s="47">
        <f t="shared" si="1"/>
        <v>7.584052875826185</v>
      </c>
      <c r="P24" s="9"/>
    </row>
    <row r="25" spans="1:16" ht="15">
      <c r="A25" s="12"/>
      <c r="B25" s="25">
        <v>331.9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6190227</v>
      </c>
      <c r="N25" s="46">
        <f t="shared" si="4"/>
        <v>6190227</v>
      </c>
      <c r="O25" s="47">
        <f t="shared" si="1"/>
        <v>174.1028547321052</v>
      </c>
      <c r="P25" s="9"/>
    </row>
    <row r="26" spans="1:16" ht="15">
      <c r="A26" s="12"/>
      <c r="B26" s="25">
        <v>334.2</v>
      </c>
      <c r="C26" s="20" t="s">
        <v>119</v>
      </c>
      <c r="D26" s="46">
        <v>0</v>
      </c>
      <c r="E26" s="46">
        <v>10450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10450</v>
      </c>
      <c r="O26" s="47">
        <f t="shared" si="1"/>
        <v>0.29391084235691184</v>
      </c>
      <c r="P26" s="9"/>
    </row>
    <row r="27" spans="1:16" ht="15">
      <c r="A27" s="12"/>
      <c r="B27" s="25">
        <v>334.7</v>
      </c>
      <c r="C27" s="20" t="s">
        <v>84</v>
      </c>
      <c r="D27" s="46">
        <v>0</v>
      </c>
      <c r="E27" s="46">
        <v>15469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15469</v>
      </c>
      <c r="O27" s="47">
        <f t="shared" si="1"/>
        <v>0.4350724230066095</v>
      </c>
      <c r="P27" s="9"/>
    </row>
    <row r="28" spans="1:16" ht="15">
      <c r="A28" s="12"/>
      <c r="B28" s="25">
        <v>335.12</v>
      </c>
      <c r="C28" s="20" t="s">
        <v>120</v>
      </c>
      <c r="D28" s="46">
        <v>1262112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1262112</v>
      </c>
      <c r="O28" s="47">
        <f t="shared" si="1"/>
        <v>35.49745464772887</v>
      </c>
      <c r="P28" s="9"/>
    </row>
    <row r="29" spans="1:16" ht="15">
      <c r="A29" s="12"/>
      <c r="B29" s="25">
        <v>335.14</v>
      </c>
      <c r="C29" s="20" t="s">
        <v>121</v>
      </c>
      <c r="D29" s="46">
        <v>40194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40194</v>
      </c>
      <c r="O29" s="47">
        <f t="shared" si="1"/>
        <v>1.130473913654901</v>
      </c>
      <c r="P29" s="9"/>
    </row>
    <row r="30" spans="1:16" ht="15">
      <c r="A30" s="12"/>
      <c r="B30" s="25">
        <v>335.15</v>
      </c>
      <c r="C30" s="20" t="s">
        <v>122</v>
      </c>
      <c r="D30" s="46">
        <v>44930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44930</v>
      </c>
      <c r="O30" s="47">
        <f t="shared" si="1"/>
        <v>1.263675994937421</v>
      </c>
      <c r="P30" s="9"/>
    </row>
    <row r="31" spans="1:16" ht="15">
      <c r="A31" s="12"/>
      <c r="B31" s="25">
        <v>335.18</v>
      </c>
      <c r="C31" s="20" t="s">
        <v>123</v>
      </c>
      <c r="D31" s="46">
        <v>2412382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2412382</v>
      </c>
      <c r="O31" s="47">
        <f t="shared" si="1"/>
        <v>67.84930389537337</v>
      </c>
      <c r="P31" s="9"/>
    </row>
    <row r="32" spans="1:16" ht="15">
      <c r="A32" s="12"/>
      <c r="B32" s="25">
        <v>335.19</v>
      </c>
      <c r="C32" s="20" t="s">
        <v>124</v>
      </c>
      <c r="D32" s="46">
        <v>23092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23092</v>
      </c>
      <c r="O32" s="47">
        <f t="shared" si="1"/>
        <v>0.6494726480101252</v>
      </c>
      <c r="P32" s="9"/>
    </row>
    <row r="33" spans="1:16" ht="15">
      <c r="A33" s="12"/>
      <c r="B33" s="25">
        <v>335.29</v>
      </c>
      <c r="C33" s="20" t="s">
        <v>26</v>
      </c>
      <c r="D33" s="46">
        <v>689991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689991</v>
      </c>
      <c r="O33" s="47">
        <f t="shared" si="1"/>
        <v>19.406300098439036</v>
      </c>
      <c r="P33" s="9"/>
    </row>
    <row r="34" spans="1:16" ht="15">
      <c r="A34" s="12"/>
      <c r="B34" s="25">
        <v>335.9</v>
      </c>
      <c r="C34" s="20" t="s">
        <v>86</v>
      </c>
      <c r="D34" s="46">
        <v>0</v>
      </c>
      <c r="E34" s="46">
        <v>13455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13455</v>
      </c>
      <c r="O34" s="47">
        <f t="shared" si="1"/>
        <v>0.37842778793418647</v>
      </c>
      <c r="P34" s="9"/>
    </row>
    <row r="35" spans="1:16" ht="15">
      <c r="A35" s="12"/>
      <c r="B35" s="25">
        <v>337.3</v>
      </c>
      <c r="C35" s="20" t="s">
        <v>110</v>
      </c>
      <c r="D35" s="46">
        <v>0</v>
      </c>
      <c r="E35" s="46">
        <v>1000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1000</v>
      </c>
      <c r="O35" s="47">
        <f t="shared" si="1"/>
        <v>0.02812543945999156</v>
      </c>
      <c r="P35" s="9"/>
    </row>
    <row r="36" spans="1:16" ht="15">
      <c r="A36" s="12"/>
      <c r="B36" s="25">
        <v>337.7</v>
      </c>
      <c r="C36" s="20" t="s">
        <v>87</v>
      </c>
      <c r="D36" s="46">
        <v>0</v>
      </c>
      <c r="E36" s="46">
        <v>326550</v>
      </c>
      <c r="F36" s="46">
        <v>0</v>
      </c>
      <c r="G36" s="46">
        <v>1954480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2281030</v>
      </c>
      <c r="O36" s="47">
        <f t="shared" si="1"/>
        <v>64.15497117142455</v>
      </c>
      <c r="P36" s="9"/>
    </row>
    <row r="37" spans="1:16" ht="15">
      <c r="A37" s="12"/>
      <c r="B37" s="25">
        <v>337.9</v>
      </c>
      <c r="C37" s="20" t="s">
        <v>88</v>
      </c>
      <c r="D37" s="46">
        <v>156874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156874</v>
      </c>
      <c r="O37" s="47">
        <f aca="true" t="shared" si="7" ref="O37:O68">(N37/O$74)</f>
        <v>4.412150189846717</v>
      </c>
      <c r="P37" s="9"/>
    </row>
    <row r="38" spans="1:16" ht="15">
      <c r="A38" s="12"/>
      <c r="B38" s="25">
        <v>338</v>
      </c>
      <c r="C38" s="20" t="s">
        <v>89</v>
      </c>
      <c r="D38" s="46">
        <v>896615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22525</v>
      </c>
      <c r="K38" s="46">
        <v>0</v>
      </c>
      <c r="L38" s="46">
        <v>0</v>
      </c>
      <c r="M38" s="46">
        <v>0</v>
      </c>
      <c r="N38" s="46">
        <f>SUM(D38:M38)</f>
        <v>919140</v>
      </c>
      <c r="O38" s="47">
        <f t="shared" si="7"/>
        <v>25.851216425256645</v>
      </c>
      <c r="P38" s="9"/>
    </row>
    <row r="39" spans="1:16" ht="15.75">
      <c r="A39" s="29" t="s">
        <v>33</v>
      </c>
      <c r="B39" s="30"/>
      <c r="C39" s="31"/>
      <c r="D39" s="32">
        <f aca="true" t="shared" si="8" ref="D39:M39">SUM(D40:D53)</f>
        <v>4891726</v>
      </c>
      <c r="E39" s="32">
        <f t="shared" si="8"/>
        <v>1969043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80433886</v>
      </c>
      <c r="J39" s="32">
        <f t="shared" si="8"/>
        <v>11414889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98709544</v>
      </c>
      <c r="O39" s="45">
        <f t="shared" si="7"/>
        <v>2776.2493038953735</v>
      </c>
      <c r="P39" s="10"/>
    </row>
    <row r="40" spans="1:16" ht="15">
      <c r="A40" s="12"/>
      <c r="B40" s="25">
        <v>341.2</v>
      </c>
      <c r="C40" s="20" t="s">
        <v>125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11414889</v>
      </c>
      <c r="K40" s="46">
        <v>0</v>
      </c>
      <c r="L40" s="46">
        <v>0</v>
      </c>
      <c r="M40" s="46">
        <v>0</v>
      </c>
      <c r="N40" s="46">
        <f aca="true" t="shared" si="9" ref="N40:N53">SUM(D40:M40)</f>
        <v>11414889</v>
      </c>
      <c r="O40" s="47">
        <f t="shared" si="7"/>
        <v>321.0487695120236</v>
      </c>
      <c r="P40" s="9"/>
    </row>
    <row r="41" spans="1:16" ht="15">
      <c r="A41" s="12"/>
      <c r="B41" s="25">
        <v>341.3</v>
      </c>
      <c r="C41" s="20" t="s">
        <v>126</v>
      </c>
      <c r="D41" s="46">
        <v>68355</v>
      </c>
      <c r="E41" s="46">
        <v>925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69280</v>
      </c>
      <c r="O41" s="47">
        <f t="shared" si="7"/>
        <v>1.9485304457882155</v>
      </c>
      <c r="P41" s="9"/>
    </row>
    <row r="42" spans="1:16" ht="15">
      <c r="A42" s="12"/>
      <c r="B42" s="25">
        <v>341.9</v>
      </c>
      <c r="C42" s="20" t="s">
        <v>127</v>
      </c>
      <c r="D42" s="46">
        <v>3690790</v>
      </c>
      <c r="E42" s="46">
        <v>55</v>
      </c>
      <c r="F42" s="46">
        <v>0</v>
      </c>
      <c r="G42" s="46">
        <v>0</v>
      </c>
      <c r="H42" s="46">
        <v>0</v>
      </c>
      <c r="I42" s="46">
        <v>2267699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5958544</v>
      </c>
      <c r="O42" s="47">
        <f t="shared" si="7"/>
        <v>167.58666854169596</v>
      </c>
      <c r="P42" s="9"/>
    </row>
    <row r="43" spans="1:16" ht="15">
      <c r="A43" s="12"/>
      <c r="B43" s="25">
        <v>342.5</v>
      </c>
      <c r="C43" s="20" t="s">
        <v>41</v>
      </c>
      <c r="D43" s="46">
        <v>304788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304788</v>
      </c>
      <c r="O43" s="47">
        <f t="shared" si="7"/>
        <v>8.572296442131908</v>
      </c>
      <c r="P43" s="9"/>
    </row>
    <row r="44" spans="1:16" ht="15">
      <c r="A44" s="12"/>
      <c r="B44" s="25">
        <v>342.9</v>
      </c>
      <c r="C44" s="20" t="s">
        <v>43</v>
      </c>
      <c r="D44" s="46">
        <v>60386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60386</v>
      </c>
      <c r="O44" s="47">
        <f t="shared" si="7"/>
        <v>1.6983827872310504</v>
      </c>
      <c r="P44" s="9"/>
    </row>
    <row r="45" spans="1:16" ht="15">
      <c r="A45" s="12"/>
      <c r="B45" s="25">
        <v>343.1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48747981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48747981</v>
      </c>
      <c r="O45" s="47">
        <f t="shared" si="7"/>
        <v>1371.058388412319</v>
      </c>
      <c r="P45" s="9"/>
    </row>
    <row r="46" spans="1:16" ht="15">
      <c r="A46" s="12"/>
      <c r="B46" s="25">
        <v>343.3</v>
      </c>
      <c r="C46" s="20" t="s">
        <v>45</v>
      </c>
      <c r="D46" s="46">
        <v>474216</v>
      </c>
      <c r="E46" s="46">
        <v>0</v>
      </c>
      <c r="F46" s="46">
        <v>0</v>
      </c>
      <c r="G46" s="46">
        <v>0</v>
      </c>
      <c r="H46" s="46">
        <v>0</v>
      </c>
      <c r="I46" s="46">
        <v>11487086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11961302</v>
      </c>
      <c r="O46" s="47">
        <f t="shared" si="7"/>
        <v>336.416875263676</v>
      </c>
      <c r="P46" s="9"/>
    </row>
    <row r="47" spans="1:16" ht="15">
      <c r="A47" s="12"/>
      <c r="B47" s="25">
        <v>343.4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5476914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5476914</v>
      </c>
      <c r="O47" s="47">
        <f t="shared" si="7"/>
        <v>154.04061313458024</v>
      </c>
      <c r="P47" s="9"/>
    </row>
    <row r="48" spans="1:16" ht="15">
      <c r="A48" s="12"/>
      <c r="B48" s="25">
        <v>343.5</v>
      </c>
      <c r="C48" s="20" t="s">
        <v>47</v>
      </c>
      <c r="D48" s="46">
        <v>180077</v>
      </c>
      <c r="E48" s="46">
        <v>0</v>
      </c>
      <c r="F48" s="46">
        <v>0</v>
      </c>
      <c r="G48" s="46">
        <v>0</v>
      </c>
      <c r="H48" s="46">
        <v>0</v>
      </c>
      <c r="I48" s="46">
        <v>12454206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12634283</v>
      </c>
      <c r="O48" s="47">
        <f t="shared" si="7"/>
        <v>355.34476163690056</v>
      </c>
      <c r="P48" s="9"/>
    </row>
    <row r="49" spans="1:16" ht="15">
      <c r="A49" s="12"/>
      <c r="B49" s="25">
        <v>343.8</v>
      </c>
      <c r="C49" s="20" t="s">
        <v>49</v>
      </c>
      <c r="D49" s="46">
        <v>22200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22200</v>
      </c>
      <c r="O49" s="47">
        <f t="shared" si="7"/>
        <v>0.6243847560118126</v>
      </c>
      <c r="P49" s="9"/>
    </row>
    <row r="50" spans="1:16" ht="15">
      <c r="A50" s="12"/>
      <c r="B50" s="25">
        <v>344.5</v>
      </c>
      <c r="C50" s="20" t="s">
        <v>128</v>
      </c>
      <c r="D50" s="46">
        <v>39476</v>
      </c>
      <c r="E50" s="46">
        <v>981731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1021207</v>
      </c>
      <c r="O50" s="47">
        <f t="shared" si="7"/>
        <v>28.721895654619605</v>
      </c>
      <c r="P50" s="9"/>
    </row>
    <row r="51" spans="1:16" ht="15">
      <c r="A51" s="12"/>
      <c r="B51" s="25">
        <v>347.1</v>
      </c>
      <c r="C51" s="20" t="s">
        <v>92</v>
      </c>
      <c r="D51" s="46">
        <v>1337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1337</v>
      </c>
      <c r="O51" s="47">
        <f t="shared" si="7"/>
        <v>0.03760371255800872</v>
      </c>
      <c r="P51" s="9"/>
    </row>
    <row r="52" spans="1:16" ht="15">
      <c r="A52" s="12"/>
      <c r="B52" s="25">
        <v>347.3</v>
      </c>
      <c r="C52" s="20" t="s">
        <v>53</v>
      </c>
      <c r="D52" s="46">
        <v>46001</v>
      </c>
      <c r="E52" s="46">
        <v>986332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1032333</v>
      </c>
      <c r="O52" s="47">
        <f t="shared" si="7"/>
        <v>29.03481929405147</v>
      </c>
      <c r="P52" s="9"/>
    </row>
    <row r="53" spans="1:16" ht="15">
      <c r="A53" s="12"/>
      <c r="B53" s="25">
        <v>349</v>
      </c>
      <c r="C53" s="20" t="s">
        <v>95</v>
      </c>
      <c r="D53" s="46">
        <v>4100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4100</v>
      </c>
      <c r="O53" s="47">
        <f t="shared" si="7"/>
        <v>0.11531430178596541</v>
      </c>
      <c r="P53" s="9"/>
    </row>
    <row r="54" spans="1:16" ht="15.75">
      <c r="A54" s="29" t="s">
        <v>34</v>
      </c>
      <c r="B54" s="30"/>
      <c r="C54" s="31"/>
      <c r="D54" s="32">
        <f aca="true" t="shared" si="10" ref="D54:M54">SUM(D55:D57)</f>
        <v>150415</v>
      </c>
      <c r="E54" s="32">
        <f t="shared" si="10"/>
        <v>59102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46479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59">SUM(D54:M54)</f>
        <v>255996</v>
      </c>
      <c r="O54" s="45">
        <f t="shared" si="7"/>
        <v>7.2</v>
      </c>
      <c r="P54" s="10"/>
    </row>
    <row r="55" spans="1:16" ht="15">
      <c r="A55" s="13"/>
      <c r="B55" s="39">
        <v>351.1</v>
      </c>
      <c r="C55" s="21" t="s">
        <v>96</v>
      </c>
      <c r="D55" s="46">
        <v>60759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60759</v>
      </c>
      <c r="O55" s="47">
        <f t="shared" si="7"/>
        <v>1.7088735761496274</v>
      </c>
      <c r="P55" s="9"/>
    </row>
    <row r="56" spans="1:16" ht="15">
      <c r="A56" s="13"/>
      <c r="B56" s="39">
        <v>352</v>
      </c>
      <c r="C56" s="21" t="s">
        <v>56</v>
      </c>
      <c r="D56" s="46">
        <v>8189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8189</v>
      </c>
      <c r="O56" s="47">
        <f t="shared" si="7"/>
        <v>0.2303192237378709</v>
      </c>
      <c r="P56" s="9"/>
    </row>
    <row r="57" spans="1:16" ht="15">
      <c r="A57" s="13"/>
      <c r="B57" s="39">
        <v>354</v>
      </c>
      <c r="C57" s="21" t="s">
        <v>57</v>
      </c>
      <c r="D57" s="46">
        <v>81467</v>
      </c>
      <c r="E57" s="46">
        <v>59102</v>
      </c>
      <c r="F57" s="46">
        <v>0</v>
      </c>
      <c r="G57" s="46">
        <v>0</v>
      </c>
      <c r="H57" s="46">
        <v>0</v>
      </c>
      <c r="I57" s="46">
        <v>46479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187048</v>
      </c>
      <c r="O57" s="47">
        <f t="shared" si="7"/>
        <v>5.2608072001125015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SUM(D59:D67)</f>
        <v>225523</v>
      </c>
      <c r="E58" s="32">
        <f t="shared" si="12"/>
        <v>2586987</v>
      </c>
      <c r="F58" s="32">
        <f t="shared" si="12"/>
        <v>0</v>
      </c>
      <c r="G58" s="32">
        <f t="shared" si="12"/>
        <v>61894</v>
      </c>
      <c r="H58" s="32">
        <f t="shared" si="12"/>
        <v>0</v>
      </c>
      <c r="I58" s="32">
        <f t="shared" si="12"/>
        <v>2055549</v>
      </c>
      <c r="J58" s="32">
        <f t="shared" si="12"/>
        <v>18371</v>
      </c>
      <c r="K58" s="32">
        <f t="shared" si="12"/>
        <v>26729069</v>
      </c>
      <c r="L58" s="32">
        <f t="shared" si="12"/>
        <v>0</v>
      </c>
      <c r="M58" s="32">
        <f t="shared" si="12"/>
        <v>26533</v>
      </c>
      <c r="N58" s="32">
        <f t="shared" si="11"/>
        <v>31703926</v>
      </c>
      <c r="O58" s="45">
        <f t="shared" si="7"/>
        <v>891.6868513570524</v>
      </c>
      <c r="P58" s="10"/>
    </row>
    <row r="59" spans="1:16" ht="15">
      <c r="A59" s="12"/>
      <c r="B59" s="25">
        <v>361.1</v>
      </c>
      <c r="C59" s="20" t="s">
        <v>59</v>
      </c>
      <c r="D59" s="46">
        <v>45523</v>
      </c>
      <c r="E59" s="46">
        <v>21313</v>
      </c>
      <c r="F59" s="46">
        <v>0</v>
      </c>
      <c r="G59" s="46">
        <v>29520</v>
      </c>
      <c r="H59" s="46">
        <v>0</v>
      </c>
      <c r="I59" s="46">
        <v>540926</v>
      </c>
      <c r="J59" s="46">
        <v>47802</v>
      </c>
      <c r="K59" s="46">
        <v>2804165</v>
      </c>
      <c r="L59" s="46">
        <v>0</v>
      </c>
      <c r="M59" s="46">
        <v>13526</v>
      </c>
      <c r="N59" s="46">
        <f t="shared" si="11"/>
        <v>3502775</v>
      </c>
      <c r="O59" s="47">
        <f t="shared" si="7"/>
        <v>98.51708620447195</v>
      </c>
      <c r="P59" s="9"/>
    </row>
    <row r="60" spans="1:16" ht="15">
      <c r="A60" s="12"/>
      <c r="B60" s="25">
        <v>361.3</v>
      </c>
      <c r="C60" s="20" t="s">
        <v>97</v>
      </c>
      <c r="D60" s="46">
        <v>-16211</v>
      </c>
      <c r="E60" s="46">
        <v>-7378</v>
      </c>
      <c r="F60" s="46">
        <v>0</v>
      </c>
      <c r="G60" s="46">
        <v>-19961</v>
      </c>
      <c r="H60" s="46">
        <v>0</v>
      </c>
      <c r="I60" s="46">
        <v>-316848</v>
      </c>
      <c r="J60" s="46">
        <v>-28152</v>
      </c>
      <c r="K60" s="46">
        <v>13648304</v>
      </c>
      <c r="L60" s="46">
        <v>0</v>
      </c>
      <c r="M60" s="46">
        <v>-8146</v>
      </c>
      <c r="N60" s="46">
        <f aca="true" t="shared" si="13" ref="N60:N67">SUM(D60:M60)</f>
        <v>13251608</v>
      </c>
      <c r="O60" s="47">
        <f t="shared" si="7"/>
        <v>372.70729855153985</v>
      </c>
      <c r="P60" s="9"/>
    </row>
    <row r="61" spans="1:16" ht="15">
      <c r="A61" s="12"/>
      <c r="B61" s="25">
        <v>361.4</v>
      </c>
      <c r="C61" s="20" t="s">
        <v>129</v>
      </c>
      <c r="D61" s="46">
        <v>-622</v>
      </c>
      <c r="E61" s="46">
        <v>-401</v>
      </c>
      <c r="F61" s="46">
        <v>0</v>
      </c>
      <c r="G61" s="46">
        <v>-899</v>
      </c>
      <c r="H61" s="46">
        <v>0</v>
      </c>
      <c r="I61" s="46">
        <v>-16892</v>
      </c>
      <c r="J61" s="46">
        <v>-1279</v>
      </c>
      <c r="K61" s="46">
        <v>0</v>
      </c>
      <c r="L61" s="46">
        <v>0</v>
      </c>
      <c r="M61" s="46">
        <v>-4387</v>
      </c>
      <c r="N61" s="46">
        <f t="shared" si="13"/>
        <v>-24480</v>
      </c>
      <c r="O61" s="47">
        <f t="shared" si="7"/>
        <v>-0.6885107579805935</v>
      </c>
      <c r="P61" s="9"/>
    </row>
    <row r="62" spans="1:16" ht="15">
      <c r="A62" s="12"/>
      <c r="B62" s="25">
        <v>362</v>
      </c>
      <c r="C62" s="20" t="s">
        <v>60</v>
      </c>
      <c r="D62" s="46">
        <v>22874</v>
      </c>
      <c r="E62" s="46">
        <v>614540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2900</v>
      </c>
      <c r="N62" s="46">
        <f t="shared" si="13"/>
        <v>640314</v>
      </c>
      <c r="O62" s="47">
        <f t="shared" si="7"/>
        <v>18.009112642385038</v>
      </c>
      <c r="P62" s="9"/>
    </row>
    <row r="63" spans="1:16" ht="15">
      <c r="A63" s="12"/>
      <c r="B63" s="25">
        <v>365</v>
      </c>
      <c r="C63" s="20" t="s">
        <v>130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23111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23111</v>
      </c>
      <c r="O63" s="47">
        <f t="shared" si="7"/>
        <v>0.650007031359865</v>
      </c>
      <c r="P63" s="9"/>
    </row>
    <row r="64" spans="1:16" ht="15">
      <c r="A64" s="12"/>
      <c r="B64" s="25">
        <v>366</v>
      </c>
      <c r="C64" s="20" t="s">
        <v>63</v>
      </c>
      <c r="D64" s="46">
        <v>4665</v>
      </c>
      <c r="E64" s="46">
        <v>11867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16532</v>
      </c>
      <c r="O64" s="47">
        <f t="shared" si="7"/>
        <v>0.4649697651525805</v>
      </c>
      <c r="P64" s="9"/>
    </row>
    <row r="65" spans="1:16" ht="15">
      <c r="A65" s="12"/>
      <c r="B65" s="25">
        <v>368</v>
      </c>
      <c r="C65" s="20" t="s">
        <v>112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9959894</v>
      </c>
      <c r="L65" s="46">
        <v>0</v>
      </c>
      <c r="M65" s="46">
        <v>0</v>
      </c>
      <c r="N65" s="46">
        <f t="shared" si="13"/>
        <v>9959894</v>
      </c>
      <c r="O65" s="47">
        <f t="shared" si="7"/>
        <v>280.1263957249332</v>
      </c>
      <c r="P65" s="9"/>
    </row>
    <row r="66" spans="1:16" ht="15">
      <c r="A66" s="12"/>
      <c r="B66" s="25">
        <v>369.3</v>
      </c>
      <c r="C66" s="20" t="s">
        <v>99</v>
      </c>
      <c r="D66" s="46">
        <v>89</v>
      </c>
      <c r="E66" s="46">
        <v>0</v>
      </c>
      <c r="F66" s="46">
        <v>0</v>
      </c>
      <c r="G66" s="46">
        <v>0</v>
      </c>
      <c r="H66" s="46">
        <v>0</v>
      </c>
      <c r="I66" s="46">
        <v>311879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311968</v>
      </c>
      <c r="O66" s="47">
        <f t="shared" si="7"/>
        <v>8.774237097454648</v>
      </c>
      <c r="P66" s="9"/>
    </row>
    <row r="67" spans="1:16" ht="15">
      <c r="A67" s="12"/>
      <c r="B67" s="25">
        <v>369.9</v>
      </c>
      <c r="C67" s="20" t="s">
        <v>65</v>
      </c>
      <c r="D67" s="46">
        <v>169205</v>
      </c>
      <c r="E67" s="46">
        <v>1947046</v>
      </c>
      <c r="F67" s="46">
        <v>0</v>
      </c>
      <c r="G67" s="46">
        <v>53234</v>
      </c>
      <c r="H67" s="46">
        <v>0</v>
      </c>
      <c r="I67" s="46">
        <v>1513373</v>
      </c>
      <c r="J67" s="46">
        <v>0</v>
      </c>
      <c r="K67" s="46">
        <v>316706</v>
      </c>
      <c r="L67" s="46">
        <v>0</v>
      </c>
      <c r="M67" s="46">
        <v>22640</v>
      </c>
      <c r="N67" s="46">
        <f t="shared" si="13"/>
        <v>4022204</v>
      </c>
      <c r="O67" s="47">
        <f t="shared" si="7"/>
        <v>113.1262550977359</v>
      </c>
      <c r="P67" s="9"/>
    </row>
    <row r="68" spans="1:16" ht="15.75">
      <c r="A68" s="29" t="s">
        <v>35</v>
      </c>
      <c r="B68" s="30"/>
      <c r="C68" s="31"/>
      <c r="D68" s="32">
        <f aca="true" t="shared" si="14" ref="D68:M68">SUM(D69:D71)</f>
        <v>6932511</v>
      </c>
      <c r="E68" s="32">
        <f t="shared" si="14"/>
        <v>194194</v>
      </c>
      <c r="F68" s="32">
        <f t="shared" si="14"/>
        <v>0</v>
      </c>
      <c r="G68" s="32">
        <f t="shared" si="14"/>
        <v>1718609</v>
      </c>
      <c r="H68" s="32">
        <f t="shared" si="14"/>
        <v>0</v>
      </c>
      <c r="I68" s="32">
        <f t="shared" si="14"/>
        <v>685880</v>
      </c>
      <c r="J68" s="32">
        <f t="shared" si="14"/>
        <v>93410</v>
      </c>
      <c r="K68" s="32">
        <f t="shared" si="14"/>
        <v>0</v>
      </c>
      <c r="L68" s="32">
        <f t="shared" si="14"/>
        <v>0</v>
      </c>
      <c r="M68" s="32">
        <f t="shared" si="14"/>
        <v>13154</v>
      </c>
      <c r="N68" s="32">
        <f>SUM(D68:M68)</f>
        <v>9637758</v>
      </c>
      <c r="O68" s="45">
        <f t="shared" si="7"/>
        <v>271.06617915904934</v>
      </c>
      <c r="P68" s="9"/>
    </row>
    <row r="69" spans="1:16" ht="15">
      <c r="A69" s="12"/>
      <c r="B69" s="25">
        <v>381</v>
      </c>
      <c r="C69" s="20" t="s">
        <v>66</v>
      </c>
      <c r="D69" s="46">
        <v>6932511</v>
      </c>
      <c r="E69" s="46">
        <v>194194</v>
      </c>
      <c r="F69" s="46">
        <v>0</v>
      </c>
      <c r="G69" s="46">
        <v>1718609</v>
      </c>
      <c r="H69" s="46">
        <v>0</v>
      </c>
      <c r="I69" s="46">
        <v>8600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8853914</v>
      </c>
      <c r="O69" s="47">
        <f>(N69/O$74)</f>
        <v>249.02022219097174</v>
      </c>
      <c r="P69" s="9"/>
    </row>
    <row r="70" spans="1:16" ht="15">
      <c r="A70" s="12"/>
      <c r="B70" s="25">
        <v>389.4</v>
      </c>
      <c r="C70" s="20" t="s">
        <v>131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13154</v>
      </c>
      <c r="N70" s="46">
        <f>SUM(D70:M70)</f>
        <v>13154</v>
      </c>
      <c r="O70" s="47">
        <f>(N70/O$74)</f>
        <v>0.369962030656729</v>
      </c>
      <c r="P70" s="9"/>
    </row>
    <row r="71" spans="1:16" ht="15.75" thickBot="1">
      <c r="A71" s="12"/>
      <c r="B71" s="25">
        <v>389.7</v>
      </c>
      <c r="C71" s="20" t="s">
        <v>132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677280</v>
      </c>
      <c r="J71" s="46">
        <v>93410</v>
      </c>
      <c r="K71" s="46">
        <v>0</v>
      </c>
      <c r="L71" s="46">
        <v>0</v>
      </c>
      <c r="M71" s="46">
        <v>0</v>
      </c>
      <c r="N71" s="46">
        <f>SUM(D71:M71)</f>
        <v>770690</v>
      </c>
      <c r="O71" s="47">
        <f>(N71/O$74)</f>
        <v>21.675994937420896</v>
      </c>
      <c r="P71" s="9"/>
    </row>
    <row r="72" spans="1:119" ht="16.5" thickBot="1">
      <c r="A72" s="14" t="s">
        <v>54</v>
      </c>
      <c r="B72" s="23"/>
      <c r="C72" s="22"/>
      <c r="D72" s="15">
        <f aca="true" t="shared" si="15" ref="D72:M72">SUM(D5,D13,D20,D39,D54,D58,D68)</f>
        <v>28932748</v>
      </c>
      <c r="E72" s="15">
        <f t="shared" si="15"/>
        <v>6854636</v>
      </c>
      <c r="F72" s="15">
        <f t="shared" si="15"/>
        <v>0</v>
      </c>
      <c r="G72" s="15">
        <f t="shared" si="15"/>
        <v>4087472</v>
      </c>
      <c r="H72" s="15">
        <f t="shared" si="15"/>
        <v>0</v>
      </c>
      <c r="I72" s="15">
        <f t="shared" si="15"/>
        <v>83594575</v>
      </c>
      <c r="J72" s="15">
        <f t="shared" si="15"/>
        <v>11549195</v>
      </c>
      <c r="K72" s="15">
        <f t="shared" si="15"/>
        <v>26729069</v>
      </c>
      <c r="L72" s="15">
        <f t="shared" si="15"/>
        <v>0</v>
      </c>
      <c r="M72" s="15">
        <f t="shared" si="15"/>
        <v>7255744</v>
      </c>
      <c r="N72" s="15">
        <f>SUM(D72:M72)</f>
        <v>169003439</v>
      </c>
      <c r="O72" s="38">
        <f>(N72/O$74)</f>
        <v>4753.295992124877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133</v>
      </c>
      <c r="M74" s="48"/>
      <c r="N74" s="48"/>
      <c r="O74" s="43">
        <v>35555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11468720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12032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598059</v>
      </c>
      <c r="N5" s="28">
        <f>SUM(D5:M5)</f>
        <v>12078811</v>
      </c>
      <c r="O5" s="33">
        <f aca="true" t="shared" si="1" ref="O5:O36">(N5/O$74)</f>
        <v>344.0276559384791</v>
      </c>
      <c r="P5" s="6"/>
    </row>
    <row r="6" spans="1:16" ht="15">
      <c r="A6" s="12"/>
      <c r="B6" s="25">
        <v>311</v>
      </c>
      <c r="C6" s="20" t="s">
        <v>2</v>
      </c>
      <c r="D6" s="46">
        <v>5879132</v>
      </c>
      <c r="E6" s="46">
        <v>0</v>
      </c>
      <c r="F6" s="46">
        <v>0</v>
      </c>
      <c r="G6" s="46">
        <v>0</v>
      </c>
      <c r="H6" s="46">
        <v>0</v>
      </c>
      <c r="I6" s="46">
        <v>12032</v>
      </c>
      <c r="J6" s="46">
        <v>0</v>
      </c>
      <c r="K6" s="46">
        <v>0</v>
      </c>
      <c r="L6" s="46">
        <v>0</v>
      </c>
      <c r="M6" s="46">
        <v>598059</v>
      </c>
      <c r="N6" s="46">
        <f>SUM(D6:M6)</f>
        <v>6489223</v>
      </c>
      <c r="O6" s="47">
        <f t="shared" si="1"/>
        <v>184.82549131301624</v>
      </c>
      <c r="P6" s="9"/>
    </row>
    <row r="7" spans="1:16" ht="15">
      <c r="A7" s="12"/>
      <c r="B7" s="25">
        <v>312.1</v>
      </c>
      <c r="C7" s="20" t="s">
        <v>76</v>
      </c>
      <c r="D7" s="46">
        <v>814245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814245</v>
      </c>
      <c r="O7" s="47">
        <f t="shared" si="1"/>
        <v>23.19125605240672</v>
      </c>
      <c r="P7" s="9"/>
    </row>
    <row r="8" spans="1:16" ht="15">
      <c r="A8" s="12"/>
      <c r="B8" s="25">
        <v>314.1</v>
      </c>
      <c r="C8" s="20" t="s">
        <v>11</v>
      </c>
      <c r="D8" s="46">
        <v>2072100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2072100</v>
      </c>
      <c r="O8" s="47">
        <f t="shared" si="1"/>
        <v>59.01737396753062</v>
      </c>
      <c r="P8" s="9"/>
    </row>
    <row r="9" spans="1:16" ht="15">
      <c r="A9" s="12"/>
      <c r="B9" s="25">
        <v>314.3</v>
      </c>
      <c r="C9" s="20" t="s">
        <v>12</v>
      </c>
      <c r="D9" s="46">
        <v>868585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868585</v>
      </c>
      <c r="O9" s="47">
        <f t="shared" si="1"/>
        <v>24.73896325833096</v>
      </c>
      <c r="P9" s="9"/>
    </row>
    <row r="10" spans="1:16" ht="15">
      <c r="A10" s="12"/>
      <c r="B10" s="25">
        <v>314.4</v>
      </c>
      <c r="C10" s="20" t="s">
        <v>14</v>
      </c>
      <c r="D10" s="46">
        <v>130051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130051</v>
      </c>
      <c r="O10" s="47">
        <f t="shared" si="1"/>
        <v>3.7041013956137854</v>
      </c>
      <c r="P10" s="9"/>
    </row>
    <row r="11" spans="1:16" ht="15">
      <c r="A11" s="12"/>
      <c r="B11" s="25">
        <v>314.8</v>
      </c>
      <c r="C11" s="20" t="s">
        <v>15</v>
      </c>
      <c r="D11" s="46">
        <v>10051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10051</v>
      </c>
      <c r="O11" s="47">
        <f t="shared" si="1"/>
        <v>0.28627171745941327</v>
      </c>
      <c r="P11" s="9"/>
    </row>
    <row r="12" spans="1:16" ht="15">
      <c r="A12" s="12"/>
      <c r="B12" s="25">
        <v>315</v>
      </c>
      <c r="C12" s="20" t="s">
        <v>106</v>
      </c>
      <c r="D12" s="46">
        <v>1200470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1200470</v>
      </c>
      <c r="O12" s="47">
        <f t="shared" si="1"/>
        <v>34.19168328111649</v>
      </c>
      <c r="P12" s="9"/>
    </row>
    <row r="13" spans="1:16" ht="15">
      <c r="A13" s="12"/>
      <c r="B13" s="25">
        <v>316</v>
      </c>
      <c r="C13" s="20" t="s">
        <v>77</v>
      </c>
      <c r="D13" s="46">
        <v>494086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494086</v>
      </c>
      <c r="O13" s="47">
        <f t="shared" si="1"/>
        <v>14.072514953004841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119307</v>
      </c>
      <c r="E14" s="32">
        <f t="shared" si="3"/>
        <v>740624</v>
      </c>
      <c r="F14" s="32">
        <f t="shared" si="3"/>
        <v>0</v>
      </c>
      <c r="G14" s="32">
        <f t="shared" si="3"/>
        <v>379622</v>
      </c>
      <c r="H14" s="32">
        <f t="shared" si="3"/>
        <v>0</v>
      </c>
      <c r="I14" s="32">
        <f t="shared" si="3"/>
        <v>4340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1243893</v>
      </c>
      <c r="O14" s="45">
        <f t="shared" si="1"/>
        <v>35.42845343207063</v>
      </c>
      <c r="P14" s="10"/>
    </row>
    <row r="15" spans="1:16" ht="15">
      <c r="A15" s="12"/>
      <c r="B15" s="25">
        <v>322</v>
      </c>
      <c r="C15" s="20" t="s">
        <v>0</v>
      </c>
      <c r="D15" s="46">
        <v>18271</v>
      </c>
      <c r="E15" s="46">
        <v>740624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758895</v>
      </c>
      <c r="O15" s="47">
        <f t="shared" si="1"/>
        <v>21.614782113358018</v>
      </c>
      <c r="P15" s="9"/>
    </row>
    <row r="16" spans="1:16" ht="15">
      <c r="A16" s="12"/>
      <c r="B16" s="25">
        <v>323.1</v>
      </c>
      <c r="C16" s="20" t="s">
        <v>78</v>
      </c>
      <c r="D16" s="46">
        <v>0</v>
      </c>
      <c r="E16" s="46">
        <v>0</v>
      </c>
      <c r="F16" s="46">
        <v>0</v>
      </c>
      <c r="G16" s="46">
        <v>379622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379622</v>
      </c>
      <c r="O16" s="47">
        <f t="shared" si="1"/>
        <v>10.812361150669325</v>
      </c>
      <c r="P16" s="9"/>
    </row>
    <row r="17" spans="1:16" ht="15">
      <c r="A17" s="12"/>
      <c r="B17" s="25">
        <v>323.4</v>
      </c>
      <c r="C17" s="20" t="s">
        <v>18</v>
      </c>
      <c r="D17" s="46">
        <v>28108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28108</v>
      </c>
      <c r="O17" s="47">
        <f t="shared" si="1"/>
        <v>0.8005696382796924</v>
      </c>
      <c r="P17" s="9"/>
    </row>
    <row r="18" spans="1:16" ht="15">
      <c r="A18" s="12"/>
      <c r="B18" s="25">
        <v>323.7</v>
      </c>
      <c r="C18" s="20" t="s">
        <v>19</v>
      </c>
      <c r="D18" s="46">
        <v>14728</v>
      </c>
      <c r="E18" s="46">
        <v>0</v>
      </c>
      <c r="F18" s="46">
        <v>0</v>
      </c>
      <c r="G18" s="46">
        <v>0</v>
      </c>
      <c r="H18" s="46">
        <v>0</v>
      </c>
      <c r="I18" s="46">
        <v>4340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19068</v>
      </c>
      <c r="O18" s="47">
        <f t="shared" si="1"/>
        <v>0.5430931358587298</v>
      </c>
      <c r="P18" s="9"/>
    </row>
    <row r="19" spans="1:16" ht="15">
      <c r="A19" s="12"/>
      <c r="B19" s="25">
        <v>329</v>
      </c>
      <c r="C19" s="20" t="s">
        <v>107</v>
      </c>
      <c r="D19" s="46">
        <v>58200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58200</v>
      </c>
      <c r="O19" s="47">
        <f t="shared" si="1"/>
        <v>1.6576473939048704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SUM(D21:D36)</f>
        <v>5041434</v>
      </c>
      <c r="E20" s="32">
        <f t="shared" si="5"/>
        <v>841731</v>
      </c>
      <c r="F20" s="32">
        <f t="shared" si="5"/>
        <v>0</v>
      </c>
      <c r="G20" s="32">
        <f t="shared" si="5"/>
        <v>2738506</v>
      </c>
      <c r="H20" s="32">
        <f t="shared" si="5"/>
        <v>0</v>
      </c>
      <c r="I20" s="32">
        <f t="shared" si="5"/>
        <v>0</v>
      </c>
      <c r="J20" s="32">
        <f t="shared" si="5"/>
        <v>20264</v>
      </c>
      <c r="K20" s="32">
        <f t="shared" si="5"/>
        <v>0</v>
      </c>
      <c r="L20" s="32">
        <f t="shared" si="5"/>
        <v>0</v>
      </c>
      <c r="M20" s="32">
        <f t="shared" si="5"/>
        <v>10901027</v>
      </c>
      <c r="N20" s="44">
        <f t="shared" si="4"/>
        <v>19542962</v>
      </c>
      <c r="O20" s="45">
        <f t="shared" si="1"/>
        <v>556.6209626886927</v>
      </c>
      <c r="P20" s="10"/>
    </row>
    <row r="21" spans="1:16" ht="15">
      <c r="A21" s="12"/>
      <c r="B21" s="25">
        <v>331.1</v>
      </c>
      <c r="C21" s="20" t="s">
        <v>20</v>
      </c>
      <c r="D21" s="46">
        <v>0</v>
      </c>
      <c r="E21" s="46">
        <v>0</v>
      </c>
      <c r="F21" s="46">
        <v>0</v>
      </c>
      <c r="G21" s="46">
        <v>192986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192986</v>
      </c>
      <c r="O21" s="47">
        <f t="shared" si="1"/>
        <v>5.49661065223583</v>
      </c>
      <c r="P21" s="9"/>
    </row>
    <row r="22" spans="1:16" ht="15">
      <c r="A22" s="12"/>
      <c r="B22" s="25">
        <v>331.2</v>
      </c>
      <c r="C22" s="20" t="s">
        <v>108</v>
      </c>
      <c r="D22" s="46">
        <v>0</v>
      </c>
      <c r="E22" s="46">
        <v>109728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109728</v>
      </c>
      <c r="O22" s="47">
        <f t="shared" si="1"/>
        <v>3.125263457704358</v>
      </c>
      <c r="P22" s="9"/>
    </row>
    <row r="23" spans="1:16" ht="15">
      <c r="A23" s="12"/>
      <c r="B23" s="25">
        <v>331.32</v>
      </c>
      <c r="C23" s="20" t="s">
        <v>115</v>
      </c>
      <c r="D23" s="46">
        <v>0</v>
      </c>
      <c r="E23" s="46">
        <v>80776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80776</v>
      </c>
      <c r="O23" s="47">
        <f t="shared" si="1"/>
        <v>2.3006550840216464</v>
      </c>
      <c r="P23" s="9"/>
    </row>
    <row r="24" spans="1:16" ht="15">
      <c r="A24" s="12"/>
      <c r="B24" s="25">
        <v>331.39</v>
      </c>
      <c r="C24" s="20" t="s">
        <v>80</v>
      </c>
      <c r="D24" s="46">
        <v>0</v>
      </c>
      <c r="E24" s="46">
        <v>91807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91807</v>
      </c>
      <c r="O24" s="47">
        <f t="shared" si="1"/>
        <v>2.614839077185987</v>
      </c>
      <c r="P24" s="9"/>
    </row>
    <row r="25" spans="1:16" ht="15">
      <c r="A25" s="12"/>
      <c r="B25" s="25">
        <v>331.7</v>
      </c>
      <c r="C25" s="20" t="s">
        <v>81</v>
      </c>
      <c r="D25" s="46">
        <v>0</v>
      </c>
      <c r="E25" s="46">
        <v>298055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298055</v>
      </c>
      <c r="O25" s="47">
        <f t="shared" si="1"/>
        <v>8.489176872685844</v>
      </c>
      <c r="P25" s="9"/>
    </row>
    <row r="26" spans="1:16" ht="15">
      <c r="A26" s="12"/>
      <c r="B26" s="25">
        <v>331.9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10214249</v>
      </c>
      <c r="N26" s="46">
        <f t="shared" si="4"/>
        <v>10214249</v>
      </c>
      <c r="O26" s="47">
        <f t="shared" si="1"/>
        <v>290.92136143548845</v>
      </c>
      <c r="P26" s="9"/>
    </row>
    <row r="27" spans="1:16" ht="15">
      <c r="A27" s="12"/>
      <c r="B27" s="25">
        <v>334.7</v>
      </c>
      <c r="C27" s="20" t="s">
        <v>84</v>
      </c>
      <c r="D27" s="46">
        <v>0</v>
      </c>
      <c r="E27" s="46">
        <v>13780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13780</v>
      </c>
      <c r="O27" s="47">
        <f t="shared" si="1"/>
        <v>0.39248077470806036</v>
      </c>
      <c r="P27" s="9"/>
    </row>
    <row r="28" spans="1:16" ht="15">
      <c r="A28" s="12"/>
      <c r="B28" s="25">
        <v>335.12</v>
      </c>
      <c r="C28" s="20" t="s">
        <v>85</v>
      </c>
      <c r="D28" s="46">
        <v>1245229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1245229</v>
      </c>
      <c r="O28" s="47">
        <f t="shared" si="1"/>
        <v>35.466505269154084</v>
      </c>
      <c r="P28" s="9"/>
    </row>
    <row r="29" spans="1:16" ht="15">
      <c r="A29" s="12"/>
      <c r="B29" s="25">
        <v>335.14</v>
      </c>
      <c r="C29" s="20" t="s">
        <v>22</v>
      </c>
      <c r="D29" s="46">
        <v>46262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46262</v>
      </c>
      <c r="O29" s="47">
        <f t="shared" si="1"/>
        <v>1.3176303047564797</v>
      </c>
      <c r="P29" s="9"/>
    </row>
    <row r="30" spans="1:16" ht="15">
      <c r="A30" s="12"/>
      <c r="B30" s="25">
        <v>335.15</v>
      </c>
      <c r="C30" s="20" t="s">
        <v>23</v>
      </c>
      <c r="D30" s="46">
        <v>40773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40773</v>
      </c>
      <c r="O30" s="47">
        <f t="shared" si="1"/>
        <v>1.1612930788949016</v>
      </c>
      <c r="P30" s="9"/>
    </row>
    <row r="31" spans="1:16" ht="15">
      <c r="A31" s="12"/>
      <c r="B31" s="25">
        <v>335.18</v>
      </c>
      <c r="C31" s="20" t="s">
        <v>24</v>
      </c>
      <c r="D31" s="46">
        <v>2287643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2287643</v>
      </c>
      <c r="O31" s="47">
        <f t="shared" si="1"/>
        <v>65.15645115351752</v>
      </c>
      <c r="P31" s="9"/>
    </row>
    <row r="32" spans="1:16" ht="15">
      <c r="A32" s="12"/>
      <c r="B32" s="25">
        <v>335.19</v>
      </c>
      <c r="C32" s="20" t="s">
        <v>36</v>
      </c>
      <c r="D32" s="46">
        <v>27541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27541</v>
      </c>
      <c r="O32" s="47">
        <f t="shared" si="1"/>
        <v>0.784420393050413</v>
      </c>
      <c r="P32" s="9"/>
    </row>
    <row r="33" spans="1:16" ht="15">
      <c r="A33" s="12"/>
      <c r="B33" s="25">
        <v>335.29</v>
      </c>
      <c r="C33" s="20" t="s">
        <v>26</v>
      </c>
      <c r="D33" s="46">
        <v>727031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727031</v>
      </c>
      <c r="O33" s="47">
        <f t="shared" si="1"/>
        <v>20.707234406152093</v>
      </c>
      <c r="P33" s="9"/>
    </row>
    <row r="34" spans="1:16" ht="15">
      <c r="A34" s="12"/>
      <c r="B34" s="25">
        <v>335.9</v>
      </c>
      <c r="C34" s="20" t="s">
        <v>86</v>
      </c>
      <c r="D34" s="46">
        <v>0</v>
      </c>
      <c r="E34" s="46">
        <v>18820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18820</v>
      </c>
      <c r="O34" s="47">
        <f t="shared" si="1"/>
        <v>0.536029621190544</v>
      </c>
      <c r="P34" s="9"/>
    </row>
    <row r="35" spans="1:16" ht="15">
      <c r="A35" s="12"/>
      <c r="B35" s="25">
        <v>337.7</v>
      </c>
      <c r="C35" s="20" t="s">
        <v>87</v>
      </c>
      <c r="D35" s="46">
        <v>0</v>
      </c>
      <c r="E35" s="46">
        <v>228765</v>
      </c>
      <c r="F35" s="46">
        <v>0</v>
      </c>
      <c r="G35" s="46">
        <v>2545520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2774285</v>
      </c>
      <c r="O35" s="47">
        <f t="shared" si="1"/>
        <v>79.01694673882085</v>
      </c>
      <c r="P35" s="9"/>
    </row>
    <row r="36" spans="1:16" ht="15">
      <c r="A36" s="12"/>
      <c r="B36" s="25">
        <v>338</v>
      </c>
      <c r="C36" s="20" t="s">
        <v>89</v>
      </c>
      <c r="D36" s="46">
        <v>666955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20264</v>
      </c>
      <c r="K36" s="46">
        <v>0</v>
      </c>
      <c r="L36" s="46">
        <v>0</v>
      </c>
      <c r="M36" s="46">
        <v>686778</v>
      </c>
      <c r="N36" s="46">
        <f>SUM(D36:M36)</f>
        <v>1373997</v>
      </c>
      <c r="O36" s="47">
        <f t="shared" si="1"/>
        <v>39.1340643691256</v>
      </c>
      <c r="P36" s="9"/>
    </row>
    <row r="37" spans="1:16" ht="15.75">
      <c r="A37" s="29" t="s">
        <v>33</v>
      </c>
      <c r="B37" s="30"/>
      <c r="C37" s="31"/>
      <c r="D37" s="32">
        <f aca="true" t="shared" si="7" ref="D37:M37">SUM(D38:D52)</f>
        <v>1309814</v>
      </c>
      <c r="E37" s="32">
        <f t="shared" si="7"/>
        <v>2524759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85640020</v>
      </c>
      <c r="J37" s="32">
        <f t="shared" si="7"/>
        <v>10629540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100104133</v>
      </c>
      <c r="O37" s="45">
        <f aca="true" t="shared" si="8" ref="O37:O68">(N37/O$74)</f>
        <v>2851.157305610937</v>
      </c>
      <c r="P37" s="10"/>
    </row>
    <row r="38" spans="1:16" ht="15">
      <c r="A38" s="12"/>
      <c r="B38" s="25">
        <v>341.2</v>
      </c>
      <c r="C38" s="20" t="s">
        <v>90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10629540</v>
      </c>
      <c r="K38" s="46">
        <v>0</v>
      </c>
      <c r="L38" s="46">
        <v>0</v>
      </c>
      <c r="M38" s="46">
        <v>0</v>
      </c>
      <c r="N38" s="46">
        <f aca="true" t="shared" si="9" ref="N38:N52">SUM(D38:M38)</f>
        <v>10629540</v>
      </c>
      <c r="O38" s="47">
        <f t="shared" si="8"/>
        <v>302.7496439760752</v>
      </c>
      <c r="P38" s="9"/>
    </row>
    <row r="39" spans="1:16" ht="15">
      <c r="A39" s="12"/>
      <c r="B39" s="25">
        <v>341.3</v>
      </c>
      <c r="C39" s="20" t="s">
        <v>37</v>
      </c>
      <c r="D39" s="46">
        <v>83887</v>
      </c>
      <c r="E39" s="46">
        <v>1625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85512</v>
      </c>
      <c r="O39" s="47">
        <f t="shared" si="8"/>
        <v>2.4355454286528055</v>
      </c>
      <c r="P39" s="9"/>
    </row>
    <row r="40" spans="1:16" ht="15">
      <c r="A40" s="12"/>
      <c r="B40" s="25">
        <v>341.9</v>
      </c>
      <c r="C40" s="20" t="s">
        <v>38</v>
      </c>
      <c r="D40" s="46">
        <v>140837</v>
      </c>
      <c r="E40" s="46">
        <v>120</v>
      </c>
      <c r="F40" s="46">
        <v>0</v>
      </c>
      <c r="G40" s="46">
        <v>0</v>
      </c>
      <c r="H40" s="46">
        <v>0</v>
      </c>
      <c r="I40" s="46">
        <v>713494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854451</v>
      </c>
      <c r="O40" s="47">
        <f t="shared" si="8"/>
        <v>24.336399886072343</v>
      </c>
      <c r="P40" s="9"/>
    </row>
    <row r="41" spans="1:16" ht="15">
      <c r="A41" s="12"/>
      <c r="B41" s="25">
        <v>342.5</v>
      </c>
      <c r="C41" s="20" t="s">
        <v>41</v>
      </c>
      <c r="D41" s="46">
        <v>193854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193854</v>
      </c>
      <c r="O41" s="47">
        <f t="shared" si="8"/>
        <v>5.52133295357448</v>
      </c>
      <c r="P41" s="9"/>
    </row>
    <row r="42" spans="1:16" ht="15">
      <c r="A42" s="12"/>
      <c r="B42" s="25">
        <v>342.9</v>
      </c>
      <c r="C42" s="20" t="s">
        <v>43</v>
      </c>
      <c r="D42" s="46">
        <v>47700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47700</v>
      </c>
      <c r="O42" s="47">
        <f t="shared" si="8"/>
        <v>1.3585872970663628</v>
      </c>
      <c r="P42" s="9"/>
    </row>
    <row r="43" spans="1:16" ht="15">
      <c r="A43" s="12"/>
      <c r="B43" s="25">
        <v>343.1</v>
      </c>
      <c r="C43" s="20" t="s">
        <v>44</v>
      </c>
      <c r="D43" s="46">
        <v>0</v>
      </c>
      <c r="E43" s="46">
        <v>661746</v>
      </c>
      <c r="F43" s="46">
        <v>0</v>
      </c>
      <c r="G43" s="46">
        <v>0</v>
      </c>
      <c r="H43" s="46">
        <v>0</v>
      </c>
      <c r="I43" s="46">
        <v>52121272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52783018</v>
      </c>
      <c r="O43" s="47">
        <f t="shared" si="8"/>
        <v>1503.3613785246368</v>
      </c>
      <c r="P43" s="9"/>
    </row>
    <row r="44" spans="1:16" ht="15">
      <c r="A44" s="12"/>
      <c r="B44" s="25">
        <v>343.3</v>
      </c>
      <c r="C44" s="20" t="s">
        <v>45</v>
      </c>
      <c r="D44" s="46">
        <v>489790</v>
      </c>
      <c r="E44" s="46">
        <v>0</v>
      </c>
      <c r="F44" s="46">
        <v>0</v>
      </c>
      <c r="G44" s="46">
        <v>0</v>
      </c>
      <c r="H44" s="46">
        <v>0</v>
      </c>
      <c r="I44" s="46">
        <v>11731448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12221238</v>
      </c>
      <c r="O44" s="47">
        <f t="shared" si="8"/>
        <v>348.0842495015665</v>
      </c>
      <c r="P44" s="9"/>
    </row>
    <row r="45" spans="1:16" ht="15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5481381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5481381</v>
      </c>
      <c r="O45" s="47">
        <f t="shared" si="8"/>
        <v>156.12022215892907</v>
      </c>
      <c r="P45" s="9"/>
    </row>
    <row r="46" spans="1:16" ht="15">
      <c r="A46" s="12"/>
      <c r="B46" s="25">
        <v>343.5</v>
      </c>
      <c r="C46" s="20" t="s">
        <v>47</v>
      </c>
      <c r="D46" s="46">
        <v>185084</v>
      </c>
      <c r="E46" s="46">
        <v>0</v>
      </c>
      <c r="F46" s="46">
        <v>0</v>
      </c>
      <c r="G46" s="46">
        <v>0</v>
      </c>
      <c r="H46" s="46">
        <v>0</v>
      </c>
      <c r="I46" s="46">
        <v>15592425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15777509</v>
      </c>
      <c r="O46" s="47">
        <f t="shared" si="8"/>
        <v>449.37365422956424</v>
      </c>
      <c r="P46" s="9"/>
    </row>
    <row r="47" spans="1:16" ht="15">
      <c r="A47" s="12"/>
      <c r="B47" s="25">
        <v>343.8</v>
      </c>
      <c r="C47" s="20" t="s">
        <v>49</v>
      </c>
      <c r="D47" s="46">
        <v>25250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25250</v>
      </c>
      <c r="O47" s="47">
        <f t="shared" si="8"/>
        <v>0.7191683281116491</v>
      </c>
      <c r="P47" s="9"/>
    </row>
    <row r="48" spans="1:16" ht="15">
      <c r="A48" s="12"/>
      <c r="B48" s="25">
        <v>344.5</v>
      </c>
      <c r="C48" s="20" t="s">
        <v>51</v>
      </c>
      <c r="D48" s="46">
        <v>10552</v>
      </c>
      <c r="E48" s="46">
        <v>588437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598989</v>
      </c>
      <c r="O48" s="47">
        <f t="shared" si="8"/>
        <v>17.06035317573341</v>
      </c>
      <c r="P48" s="9"/>
    </row>
    <row r="49" spans="1:16" ht="15">
      <c r="A49" s="12"/>
      <c r="B49" s="25">
        <v>347.1</v>
      </c>
      <c r="C49" s="20" t="s">
        <v>92</v>
      </c>
      <c r="D49" s="46">
        <v>1589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1589</v>
      </c>
      <c r="O49" s="47">
        <f t="shared" si="8"/>
        <v>0.045257761321560806</v>
      </c>
      <c r="P49" s="9"/>
    </row>
    <row r="50" spans="1:16" ht="15">
      <c r="A50" s="12"/>
      <c r="B50" s="25">
        <v>347.3</v>
      </c>
      <c r="C50" s="20" t="s">
        <v>53</v>
      </c>
      <c r="D50" s="46">
        <v>59502</v>
      </c>
      <c r="E50" s="46">
        <v>1272831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1332333</v>
      </c>
      <c r="O50" s="47">
        <f t="shared" si="8"/>
        <v>37.94739390487041</v>
      </c>
      <c r="P50" s="9"/>
    </row>
    <row r="51" spans="1:16" ht="15">
      <c r="A51" s="12"/>
      <c r="B51" s="25">
        <v>347.9</v>
      </c>
      <c r="C51" s="20" t="s">
        <v>94</v>
      </c>
      <c r="D51" s="46">
        <v>69634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69634</v>
      </c>
      <c r="O51" s="47">
        <f t="shared" si="8"/>
        <v>1.9833095984050129</v>
      </c>
      <c r="P51" s="9"/>
    </row>
    <row r="52" spans="1:16" ht="15">
      <c r="A52" s="12"/>
      <c r="B52" s="25">
        <v>349</v>
      </c>
      <c r="C52" s="20" t="s">
        <v>95</v>
      </c>
      <c r="D52" s="46">
        <v>2135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2135</v>
      </c>
      <c r="O52" s="47">
        <f t="shared" si="8"/>
        <v>0.0608088863571632</v>
      </c>
      <c r="P52" s="9"/>
    </row>
    <row r="53" spans="1:16" ht="15.75">
      <c r="A53" s="29" t="s">
        <v>34</v>
      </c>
      <c r="B53" s="30"/>
      <c r="C53" s="31"/>
      <c r="D53" s="32">
        <f aca="true" t="shared" si="10" ref="D53:M53">SUM(D54:D56)</f>
        <v>253858</v>
      </c>
      <c r="E53" s="32">
        <f t="shared" si="10"/>
        <v>51735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31927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58">SUM(D53:M53)</f>
        <v>337520</v>
      </c>
      <c r="O53" s="45">
        <f t="shared" si="8"/>
        <v>9.613215608088863</v>
      </c>
      <c r="P53" s="10"/>
    </row>
    <row r="54" spans="1:16" ht="15">
      <c r="A54" s="13"/>
      <c r="B54" s="39">
        <v>351.1</v>
      </c>
      <c r="C54" s="21" t="s">
        <v>96</v>
      </c>
      <c r="D54" s="46">
        <v>63930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63930</v>
      </c>
      <c r="O54" s="47">
        <f t="shared" si="8"/>
        <v>1.8208487610367416</v>
      </c>
      <c r="P54" s="9"/>
    </row>
    <row r="55" spans="1:16" ht="15">
      <c r="A55" s="13"/>
      <c r="B55" s="39">
        <v>352</v>
      </c>
      <c r="C55" s="21" t="s">
        <v>56</v>
      </c>
      <c r="D55" s="46">
        <v>8275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8275</v>
      </c>
      <c r="O55" s="47">
        <f t="shared" si="8"/>
        <v>0.23568783822272857</v>
      </c>
      <c r="P55" s="9"/>
    </row>
    <row r="56" spans="1:16" ht="15">
      <c r="A56" s="13"/>
      <c r="B56" s="39">
        <v>354</v>
      </c>
      <c r="C56" s="21" t="s">
        <v>57</v>
      </c>
      <c r="D56" s="46">
        <v>181653</v>
      </c>
      <c r="E56" s="46">
        <v>51735</v>
      </c>
      <c r="F56" s="46">
        <v>0</v>
      </c>
      <c r="G56" s="46">
        <v>0</v>
      </c>
      <c r="H56" s="46">
        <v>0</v>
      </c>
      <c r="I56" s="46">
        <v>31927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265315</v>
      </c>
      <c r="O56" s="47">
        <f t="shared" si="8"/>
        <v>7.556679008829393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SUM(D58:D66)</f>
        <v>244336</v>
      </c>
      <c r="E57" s="32">
        <f t="shared" si="12"/>
        <v>194774</v>
      </c>
      <c r="F57" s="32">
        <f t="shared" si="12"/>
        <v>0</v>
      </c>
      <c r="G57" s="32">
        <f t="shared" si="12"/>
        <v>30322</v>
      </c>
      <c r="H57" s="32">
        <f t="shared" si="12"/>
        <v>0</v>
      </c>
      <c r="I57" s="32">
        <f t="shared" si="12"/>
        <v>1657263</v>
      </c>
      <c r="J57" s="32">
        <f t="shared" si="12"/>
        <v>388277</v>
      </c>
      <c r="K57" s="32">
        <f t="shared" si="12"/>
        <v>27034140</v>
      </c>
      <c r="L57" s="32">
        <f t="shared" si="12"/>
        <v>0</v>
      </c>
      <c r="M57" s="32">
        <f t="shared" si="12"/>
        <v>17370</v>
      </c>
      <c r="N57" s="32">
        <f t="shared" si="11"/>
        <v>29566482</v>
      </c>
      <c r="O57" s="45">
        <f t="shared" si="8"/>
        <v>842.1099971518086</v>
      </c>
      <c r="P57" s="10"/>
    </row>
    <row r="58" spans="1:16" ht="15">
      <c r="A58" s="12"/>
      <c r="B58" s="25">
        <v>361.1</v>
      </c>
      <c r="C58" s="20" t="s">
        <v>59</v>
      </c>
      <c r="D58" s="46">
        <v>68069</v>
      </c>
      <c r="E58" s="46">
        <v>17167</v>
      </c>
      <c r="F58" s="46">
        <v>0</v>
      </c>
      <c r="G58" s="46">
        <v>42965</v>
      </c>
      <c r="H58" s="46">
        <v>0</v>
      </c>
      <c r="I58" s="46">
        <v>578202</v>
      </c>
      <c r="J58" s="46">
        <v>60579</v>
      </c>
      <c r="K58" s="46">
        <v>2656849</v>
      </c>
      <c r="L58" s="46">
        <v>0</v>
      </c>
      <c r="M58" s="46">
        <v>30632</v>
      </c>
      <c r="N58" s="46">
        <f t="shared" si="11"/>
        <v>3454463</v>
      </c>
      <c r="O58" s="47">
        <f t="shared" si="8"/>
        <v>98.38971802905155</v>
      </c>
      <c r="P58" s="9"/>
    </row>
    <row r="59" spans="1:16" ht="15">
      <c r="A59" s="12"/>
      <c r="B59" s="25">
        <v>361.3</v>
      </c>
      <c r="C59" s="20" t="s">
        <v>97</v>
      </c>
      <c r="D59" s="46">
        <v>-20901</v>
      </c>
      <c r="E59" s="46">
        <v>-6675</v>
      </c>
      <c r="F59" s="46">
        <v>0</v>
      </c>
      <c r="G59" s="46">
        <v>-11139</v>
      </c>
      <c r="H59" s="46">
        <v>0</v>
      </c>
      <c r="I59" s="46">
        <v>-242142</v>
      </c>
      <c r="J59" s="46">
        <v>-12240</v>
      </c>
      <c r="K59" s="46">
        <v>15942089</v>
      </c>
      <c r="L59" s="46">
        <v>0</v>
      </c>
      <c r="M59" s="46">
        <v>-15012</v>
      </c>
      <c r="N59" s="46">
        <f aca="true" t="shared" si="13" ref="N59:N66">SUM(D59:M59)</f>
        <v>15633980</v>
      </c>
      <c r="O59" s="47">
        <f t="shared" si="8"/>
        <v>445.2856735972657</v>
      </c>
      <c r="P59" s="9"/>
    </row>
    <row r="60" spans="1:16" ht="15">
      <c r="A60" s="12"/>
      <c r="B60" s="25">
        <v>361.4</v>
      </c>
      <c r="C60" s="20" t="s">
        <v>98</v>
      </c>
      <c r="D60" s="46">
        <v>-1320</v>
      </c>
      <c r="E60" s="46">
        <v>-754</v>
      </c>
      <c r="F60" s="46">
        <v>0</v>
      </c>
      <c r="G60" s="46">
        <v>-1504</v>
      </c>
      <c r="H60" s="46">
        <v>0</v>
      </c>
      <c r="I60" s="46">
        <v>-39274</v>
      </c>
      <c r="J60" s="46">
        <v>-1944</v>
      </c>
      <c r="K60" s="46">
        <v>0</v>
      </c>
      <c r="L60" s="46">
        <v>0</v>
      </c>
      <c r="M60" s="46">
        <v>-7752</v>
      </c>
      <c r="N60" s="46">
        <f t="shared" si="13"/>
        <v>-52548</v>
      </c>
      <c r="O60" s="47">
        <f t="shared" si="8"/>
        <v>-1.4966676160637995</v>
      </c>
      <c r="P60" s="9"/>
    </row>
    <row r="61" spans="1:16" ht="15">
      <c r="A61" s="12"/>
      <c r="B61" s="25">
        <v>362</v>
      </c>
      <c r="C61" s="20" t="s">
        <v>60</v>
      </c>
      <c r="D61" s="46">
        <v>811</v>
      </c>
      <c r="E61" s="46">
        <v>100984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101795</v>
      </c>
      <c r="O61" s="47">
        <f t="shared" si="8"/>
        <v>2.899316434064369</v>
      </c>
      <c r="P61" s="9"/>
    </row>
    <row r="62" spans="1:16" ht="15">
      <c r="A62" s="12"/>
      <c r="B62" s="25">
        <v>365</v>
      </c>
      <c r="C62" s="20" t="s">
        <v>62</v>
      </c>
      <c r="D62" s="46">
        <v>104100</v>
      </c>
      <c r="E62" s="46">
        <v>0</v>
      </c>
      <c r="F62" s="46">
        <v>0</v>
      </c>
      <c r="G62" s="46">
        <v>0</v>
      </c>
      <c r="H62" s="46">
        <v>0</v>
      </c>
      <c r="I62" s="46">
        <v>45603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149703</v>
      </c>
      <c r="O62" s="47">
        <f t="shared" si="8"/>
        <v>4.263827969239533</v>
      </c>
      <c r="P62" s="9"/>
    </row>
    <row r="63" spans="1:16" ht="15">
      <c r="A63" s="12"/>
      <c r="B63" s="25">
        <v>366</v>
      </c>
      <c r="C63" s="20" t="s">
        <v>63</v>
      </c>
      <c r="D63" s="46">
        <v>1009</v>
      </c>
      <c r="E63" s="46">
        <v>23644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5002</v>
      </c>
      <c r="N63" s="46">
        <f t="shared" si="13"/>
        <v>29655</v>
      </c>
      <c r="O63" s="47">
        <f t="shared" si="8"/>
        <v>0.8446311592138992</v>
      </c>
      <c r="P63" s="9"/>
    </row>
    <row r="64" spans="1:16" ht="15">
      <c r="A64" s="12"/>
      <c r="B64" s="25">
        <v>368</v>
      </c>
      <c r="C64" s="20" t="s">
        <v>112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8421254</v>
      </c>
      <c r="L64" s="46">
        <v>0</v>
      </c>
      <c r="M64" s="46">
        <v>0</v>
      </c>
      <c r="N64" s="46">
        <f t="shared" si="13"/>
        <v>8421254</v>
      </c>
      <c r="O64" s="47">
        <f t="shared" si="8"/>
        <v>239.85343207063514</v>
      </c>
      <c r="P64" s="9"/>
    </row>
    <row r="65" spans="1:16" ht="15">
      <c r="A65" s="12"/>
      <c r="B65" s="25">
        <v>369.3</v>
      </c>
      <c r="C65" s="20" t="s">
        <v>99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1026050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1026050</v>
      </c>
      <c r="O65" s="47">
        <f t="shared" si="8"/>
        <v>29.223867843919113</v>
      </c>
      <c r="P65" s="9"/>
    </row>
    <row r="66" spans="1:16" ht="15">
      <c r="A66" s="12"/>
      <c r="B66" s="25">
        <v>369.9</v>
      </c>
      <c r="C66" s="20" t="s">
        <v>65</v>
      </c>
      <c r="D66" s="46">
        <v>92568</v>
      </c>
      <c r="E66" s="46">
        <v>60408</v>
      </c>
      <c r="F66" s="46">
        <v>0</v>
      </c>
      <c r="G66" s="46">
        <v>0</v>
      </c>
      <c r="H66" s="46">
        <v>0</v>
      </c>
      <c r="I66" s="46">
        <v>288824</v>
      </c>
      <c r="J66" s="46">
        <v>341882</v>
      </c>
      <c r="K66" s="46">
        <v>13948</v>
      </c>
      <c r="L66" s="46">
        <v>0</v>
      </c>
      <c r="M66" s="46">
        <v>4500</v>
      </c>
      <c r="N66" s="46">
        <f t="shared" si="13"/>
        <v>802130</v>
      </c>
      <c r="O66" s="47">
        <f t="shared" si="8"/>
        <v>22.846197664483054</v>
      </c>
      <c r="P66" s="9"/>
    </row>
    <row r="67" spans="1:16" ht="15.75">
      <c r="A67" s="29" t="s">
        <v>35</v>
      </c>
      <c r="B67" s="30"/>
      <c r="C67" s="31"/>
      <c r="D67" s="32">
        <f aca="true" t="shared" si="14" ref="D67:M67">SUM(D68:D71)</f>
        <v>11003960</v>
      </c>
      <c r="E67" s="32">
        <f t="shared" si="14"/>
        <v>18520</v>
      </c>
      <c r="F67" s="32">
        <f t="shared" si="14"/>
        <v>0</v>
      </c>
      <c r="G67" s="32">
        <f t="shared" si="14"/>
        <v>2330039</v>
      </c>
      <c r="H67" s="32">
        <f t="shared" si="14"/>
        <v>0</v>
      </c>
      <c r="I67" s="32">
        <f t="shared" si="14"/>
        <v>1952643</v>
      </c>
      <c r="J67" s="32">
        <f t="shared" si="14"/>
        <v>5693869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aca="true" t="shared" si="15" ref="N67:N72">SUM(D67:M67)</f>
        <v>20999031</v>
      </c>
      <c r="O67" s="45">
        <f t="shared" si="8"/>
        <v>598.092594702364</v>
      </c>
      <c r="P67" s="9"/>
    </row>
    <row r="68" spans="1:16" ht="15">
      <c r="A68" s="12"/>
      <c r="B68" s="25">
        <v>381</v>
      </c>
      <c r="C68" s="20" t="s">
        <v>66</v>
      </c>
      <c r="D68" s="46">
        <v>6989516</v>
      </c>
      <c r="E68" s="46">
        <v>18520</v>
      </c>
      <c r="F68" s="46">
        <v>0</v>
      </c>
      <c r="G68" s="46">
        <v>2330039</v>
      </c>
      <c r="H68" s="46">
        <v>0</v>
      </c>
      <c r="I68" s="46">
        <v>0</v>
      </c>
      <c r="J68" s="46">
        <v>5193918</v>
      </c>
      <c r="K68" s="46">
        <v>0</v>
      </c>
      <c r="L68" s="46">
        <v>0</v>
      </c>
      <c r="M68" s="46">
        <v>0</v>
      </c>
      <c r="N68" s="46">
        <f t="shared" si="15"/>
        <v>14531993</v>
      </c>
      <c r="O68" s="47">
        <f t="shared" si="8"/>
        <v>413.8989746510966</v>
      </c>
      <c r="P68" s="9"/>
    </row>
    <row r="69" spans="1:16" ht="15">
      <c r="A69" s="12"/>
      <c r="B69" s="25">
        <v>382</v>
      </c>
      <c r="C69" s="20" t="s">
        <v>100</v>
      </c>
      <c r="D69" s="46">
        <v>3684444</v>
      </c>
      <c r="E69" s="46">
        <v>0</v>
      </c>
      <c r="F69" s="46">
        <v>0</v>
      </c>
      <c r="G69" s="46">
        <v>0</v>
      </c>
      <c r="H69" s="46">
        <v>0</v>
      </c>
      <c r="I69" s="46">
        <v>1651731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5336175</v>
      </c>
      <c r="O69" s="47">
        <f>(N69/O$74)</f>
        <v>151.9844773568784</v>
      </c>
      <c r="P69" s="9"/>
    </row>
    <row r="70" spans="1:16" ht="15">
      <c r="A70" s="12"/>
      <c r="B70" s="25">
        <v>389.7</v>
      </c>
      <c r="C70" s="20" t="s">
        <v>101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300912</v>
      </c>
      <c r="J70" s="46">
        <v>499951</v>
      </c>
      <c r="K70" s="46">
        <v>0</v>
      </c>
      <c r="L70" s="46">
        <v>0</v>
      </c>
      <c r="M70" s="46">
        <v>0</v>
      </c>
      <c r="N70" s="46">
        <f t="shared" si="15"/>
        <v>800863</v>
      </c>
      <c r="O70" s="47">
        <f>(N70/O$74)</f>
        <v>22.81011107946454</v>
      </c>
      <c r="P70" s="9"/>
    </row>
    <row r="71" spans="1:16" ht="15.75" thickBot="1">
      <c r="A71" s="12"/>
      <c r="B71" s="25">
        <v>389.9</v>
      </c>
      <c r="C71" s="20" t="s">
        <v>102</v>
      </c>
      <c r="D71" s="46">
        <v>330000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330000</v>
      </c>
      <c r="O71" s="47">
        <f>(N71/O$74)</f>
        <v>9.399031614924523</v>
      </c>
      <c r="P71" s="9"/>
    </row>
    <row r="72" spans="1:119" ht="16.5" thickBot="1">
      <c r="A72" s="14" t="s">
        <v>54</v>
      </c>
      <c r="B72" s="23"/>
      <c r="C72" s="22"/>
      <c r="D72" s="15">
        <f aca="true" t="shared" si="16" ref="D72:M72">SUM(D5,D14,D20,D37,D53,D57,D67)</f>
        <v>29441429</v>
      </c>
      <c r="E72" s="15">
        <f t="shared" si="16"/>
        <v>4372143</v>
      </c>
      <c r="F72" s="15">
        <f t="shared" si="16"/>
        <v>0</v>
      </c>
      <c r="G72" s="15">
        <f t="shared" si="16"/>
        <v>5478489</v>
      </c>
      <c r="H72" s="15">
        <f t="shared" si="16"/>
        <v>0</v>
      </c>
      <c r="I72" s="15">
        <f t="shared" si="16"/>
        <v>89298225</v>
      </c>
      <c r="J72" s="15">
        <f t="shared" si="16"/>
        <v>16731950</v>
      </c>
      <c r="K72" s="15">
        <f t="shared" si="16"/>
        <v>27034140</v>
      </c>
      <c r="L72" s="15">
        <f t="shared" si="16"/>
        <v>0</v>
      </c>
      <c r="M72" s="15">
        <f t="shared" si="16"/>
        <v>11516456</v>
      </c>
      <c r="N72" s="15">
        <f t="shared" si="15"/>
        <v>183872832</v>
      </c>
      <c r="O72" s="38">
        <f>(N72/O$74)</f>
        <v>5237.050185132441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116</v>
      </c>
      <c r="M74" s="48"/>
      <c r="N74" s="48"/>
      <c r="O74" s="43">
        <v>35110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12145760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12145818</v>
      </c>
      <c r="O5" s="33">
        <f aca="true" t="shared" si="1" ref="O5:O36">(N5/O$76)</f>
        <v>348.0077361680181</v>
      </c>
      <c r="P5" s="6"/>
    </row>
    <row r="6" spans="1:16" ht="15">
      <c r="A6" s="12"/>
      <c r="B6" s="25">
        <v>311</v>
      </c>
      <c r="C6" s="20" t="s">
        <v>2</v>
      </c>
      <c r="D6" s="46">
        <v>6082587</v>
      </c>
      <c r="E6" s="46">
        <v>0</v>
      </c>
      <c r="F6" s="46">
        <v>0</v>
      </c>
      <c r="G6" s="46">
        <v>0</v>
      </c>
      <c r="H6" s="46">
        <v>0</v>
      </c>
      <c r="I6" s="46">
        <v>58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6082645</v>
      </c>
      <c r="O6" s="47">
        <f t="shared" si="1"/>
        <v>174.2828285722472</v>
      </c>
      <c r="P6" s="9"/>
    </row>
    <row r="7" spans="1:16" ht="15">
      <c r="A7" s="12"/>
      <c r="B7" s="25">
        <v>312.1</v>
      </c>
      <c r="C7" s="20" t="s">
        <v>76</v>
      </c>
      <c r="D7" s="46">
        <v>800974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800974</v>
      </c>
      <c r="O7" s="47">
        <f t="shared" si="1"/>
        <v>22.94988682272714</v>
      </c>
      <c r="P7" s="9"/>
    </row>
    <row r="8" spans="1:16" ht="15">
      <c r="A8" s="12"/>
      <c r="B8" s="25">
        <v>314.1</v>
      </c>
      <c r="C8" s="20" t="s">
        <v>11</v>
      </c>
      <c r="D8" s="46">
        <v>2637397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2637397</v>
      </c>
      <c r="O8" s="47">
        <f t="shared" si="1"/>
        <v>75.56794934242572</v>
      </c>
      <c r="P8" s="9"/>
    </row>
    <row r="9" spans="1:16" ht="15">
      <c r="A9" s="12"/>
      <c r="B9" s="25">
        <v>314.3</v>
      </c>
      <c r="C9" s="20" t="s">
        <v>12</v>
      </c>
      <c r="D9" s="46">
        <v>879891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879891</v>
      </c>
      <c r="O9" s="47">
        <f t="shared" si="1"/>
        <v>25.211054124523653</v>
      </c>
      <c r="P9" s="9"/>
    </row>
    <row r="10" spans="1:16" ht="15">
      <c r="A10" s="12"/>
      <c r="B10" s="25">
        <v>314.4</v>
      </c>
      <c r="C10" s="20" t="s">
        <v>14</v>
      </c>
      <c r="D10" s="46">
        <v>136102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136102</v>
      </c>
      <c r="O10" s="47">
        <f t="shared" si="1"/>
        <v>3.8996590355577205</v>
      </c>
      <c r="P10" s="9"/>
    </row>
    <row r="11" spans="1:16" ht="15">
      <c r="A11" s="12"/>
      <c r="B11" s="25">
        <v>314.8</v>
      </c>
      <c r="C11" s="20" t="s">
        <v>15</v>
      </c>
      <c r="D11" s="46">
        <v>15476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15476</v>
      </c>
      <c r="O11" s="47">
        <f t="shared" si="1"/>
        <v>0.4434256898083149</v>
      </c>
      <c r="P11" s="9"/>
    </row>
    <row r="12" spans="1:16" ht="15">
      <c r="A12" s="12"/>
      <c r="B12" s="25">
        <v>315</v>
      </c>
      <c r="C12" s="20" t="s">
        <v>106</v>
      </c>
      <c r="D12" s="46">
        <v>1202296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1202296</v>
      </c>
      <c r="O12" s="47">
        <f t="shared" si="1"/>
        <v>34.44875504999857</v>
      </c>
      <c r="P12" s="9"/>
    </row>
    <row r="13" spans="1:16" ht="15">
      <c r="A13" s="12"/>
      <c r="B13" s="25">
        <v>316</v>
      </c>
      <c r="C13" s="20" t="s">
        <v>77</v>
      </c>
      <c r="D13" s="46">
        <v>391037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391037</v>
      </c>
      <c r="O13" s="47">
        <f t="shared" si="1"/>
        <v>11.204177530729778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88315</v>
      </c>
      <c r="E14" s="32">
        <f t="shared" si="3"/>
        <v>686689</v>
      </c>
      <c r="F14" s="32">
        <f t="shared" si="3"/>
        <v>0</v>
      </c>
      <c r="G14" s="32">
        <f t="shared" si="3"/>
        <v>348880</v>
      </c>
      <c r="H14" s="32">
        <f t="shared" si="3"/>
        <v>0</v>
      </c>
      <c r="I14" s="32">
        <f t="shared" si="3"/>
        <v>4578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1128462</v>
      </c>
      <c r="O14" s="45">
        <f t="shared" si="1"/>
        <v>32.33322827426148</v>
      </c>
      <c r="P14" s="10"/>
    </row>
    <row r="15" spans="1:16" ht="15">
      <c r="A15" s="12"/>
      <c r="B15" s="25">
        <v>322</v>
      </c>
      <c r="C15" s="20" t="s">
        <v>0</v>
      </c>
      <c r="D15" s="46">
        <v>7253</v>
      </c>
      <c r="E15" s="46">
        <v>686689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693942</v>
      </c>
      <c r="O15" s="47">
        <f t="shared" si="1"/>
        <v>19.883155210452422</v>
      </c>
      <c r="P15" s="9"/>
    </row>
    <row r="16" spans="1:16" ht="15">
      <c r="A16" s="12"/>
      <c r="B16" s="25">
        <v>323.1</v>
      </c>
      <c r="C16" s="20" t="s">
        <v>78</v>
      </c>
      <c r="D16" s="46">
        <v>0</v>
      </c>
      <c r="E16" s="46">
        <v>0</v>
      </c>
      <c r="F16" s="46">
        <v>0</v>
      </c>
      <c r="G16" s="46">
        <v>348880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348880</v>
      </c>
      <c r="O16" s="47">
        <f t="shared" si="1"/>
        <v>9.996275178361651</v>
      </c>
      <c r="P16" s="9"/>
    </row>
    <row r="17" spans="1:16" ht="15">
      <c r="A17" s="12"/>
      <c r="B17" s="25">
        <v>323.4</v>
      </c>
      <c r="C17" s="20" t="s">
        <v>18</v>
      </c>
      <c r="D17" s="46">
        <v>37232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37232</v>
      </c>
      <c r="O17" s="47">
        <f t="shared" si="1"/>
        <v>1.0667889172230023</v>
      </c>
      <c r="P17" s="9"/>
    </row>
    <row r="18" spans="1:16" ht="15">
      <c r="A18" s="12"/>
      <c r="B18" s="25">
        <v>323.7</v>
      </c>
      <c r="C18" s="20" t="s">
        <v>19</v>
      </c>
      <c r="D18" s="46">
        <v>6105</v>
      </c>
      <c r="E18" s="46">
        <v>0</v>
      </c>
      <c r="F18" s="46">
        <v>0</v>
      </c>
      <c r="G18" s="46">
        <v>0</v>
      </c>
      <c r="H18" s="46">
        <v>0</v>
      </c>
      <c r="I18" s="46">
        <v>4578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10683</v>
      </c>
      <c r="O18" s="47">
        <f t="shared" si="1"/>
        <v>0.3060943812498209</v>
      </c>
      <c r="P18" s="9"/>
    </row>
    <row r="19" spans="1:16" ht="15">
      <c r="A19" s="12"/>
      <c r="B19" s="25">
        <v>329</v>
      </c>
      <c r="C19" s="20" t="s">
        <v>107</v>
      </c>
      <c r="D19" s="46">
        <v>37725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37725</v>
      </c>
      <c r="O19" s="47">
        <f t="shared" si="1"/>
        <v>1.0809145869745853</v>
      </c>
      <c r="P19" s="9"/>
    </row>
    <row r="20" spans="1:16" ht="15.75">
      <c r="A20" s="29" t="s">
        <v>21</v>
      </c>
      <c r="B20" s="30"/>
      <c r="C20" s="31"/>
      <c r="D20" s="32">
        <f aca="true" t="shared" si="5" ref="D20:M20">SUM(D21:D36)</f>
        <v>5454847</v>
      </c>
      <c r="E20" s="32">
        <f t="shared" si="5"/>
        <v>471399</v>
      </c>
      <c r="F20" s="32">
        <f t="shared" si="5"/>
        <v>0</v>
      </c>
      <c r="G20" s="32">
        <f t="shared" si="5"/>
        <v>26800</v>
      </c>
      <c r="H20" s="32">
        <f t="shared" si="5"/>
        <v>0</v>
      </c>
      <c r="I20" s="32">
        <f t="shared" si="5"/>
        <v>100000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4622292</v>
      </c>
      <c r="N20" s="44">
        <f t="shared" si="4"/>
        <v>10675338</v>
      </c>
      <c r="O20" s="45">
        <f t="shared" si="1"/>
        <v>305.87484599295146</v>
      </c>
      <c r="P20" s="10"/>
    </row>
    <row r="21" spans="1:16" ht="15">
      <c r="A21" s="12"/>
      <c r="B21" s="25">
        <v>331.2</v>
      </c>
      <c r="C21" s="20" t="s">
        <v>108</v>
      </c>
      <c r="D21" s="46">
        <v>0</v>
      </c>
      <c r="E21" s="46">
        <v>51960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51960</v>
      </c>
      <c r="O21" s="47">
        <f t="shared" si="1"/>
        <v>1.488782556373743</v>
      </c>
      <c r="P21" s="9"/>
    </row>
    <row r="22" spans="1:16" ht="15">
      <c r="A22" s="12"/>
      <c r="B22" s="25">
        <v>331.39</v>
      </c>
      <c r="C22" s="20" t="s">
        <v>80</v>
      </c>
      <c r="D22" s="46">
        <v>0</v>
      </c>
      <c r="E22" s="46">
        <v>53047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53047</v>
      </c>
      <c r="O22" s="47">
        <f t="shared" si="1"/>
        <v>1.5199277957651642</v>
      </c>
      <c r="P22" s="9"/>
    </row>
    <row r="23" spans="1:16" ht="15">
      <c r="A23" s="12"/>
      <c r="B23" s="25">
        <v>331.7</v>
      </c>
      <c r="C23" s="20" t="s">
        <v>81</v>
      </c>
      <c r="D23" s="46">
        <v>0</v>
      </c>
      <c r="E23" s="46">
        <v>94191</v>
      </c>
      <c r="F23" s="46">
        <v>0</v>
      </c>
      <c r="G23" s="46">
        <v>26800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120991</v>
      </c>
      <c r="O23" s="47">
        <f t="shared" si="1"/>
        <v>3.4666914988109223</v>
      </c>
      <c r="P23" s="9"/>
    </row>
    <row r="24" spans="1:16" ht="15">
      <c r="A24" s="12"/>
      <c r="B24" s="25">
        <v>331.9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3977363</v>
      </c>
      <c r="N24" s="46">
        <f t="shared" si="4"/>
        <v>3977363</v>
      </c>
      <c r="O24" s="47">
        <f t="shared" si="1"/>
        <v>113.96129050743532</v>
      </c>
      <c r="P24" s="9"/>
    </row>
    <row r="25" spans="1:16" ht="15">
      <c r="A25" s="12"/>
      <c r="B25" s="25">
        <v>334.7</v>
      </c>
      <c r="C25" s="20" t="s">
        <v>84</v>
      </c>
      <c r="D25" s="46">
        <v>0</v>
      </c>
      <c r="E25" s="46">
        <v>12069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12069</v>
      </c>
      <c r="O25" s="47">
        <f t="shared" si="1"/>
        <v>0.34580671040944383</v>
      </c>
      <c r="P25" s="9"/>
    </row>
    <row r="26" spans="1:16" ht="15">
      <c r="A26" s="12"/>
      <c r="B26" s="25">
        <v>335.12</v>
      </c>
      <c r="C26" s="20" t="s">
        <v>85</v>
      </c>
      <c r="D26" s="46">
        <v>1215448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1215448</v>
      </c>
      <c r="O26" s="47">
        <f t="shared" si="1"/>
        <v>34.825592389902866</v>
      </c>
      <c r="P26" s="9"/>
    </row>
    <row r="27" spans="1:16" ht="15">
      <c r="A27" s="12"/>
      <c r="B27" s="25">
        <v>335.14</v>
      </c>
      <c r="C27" s="20" t="s">
        <v>22</v>
      </c>
      <c r="D27" s="46">
        <v>45635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45635</v>
      </c>
      <c r="O27" s="47">
        <f t="shared" si="1"/>
        <v>1.3075556574310192</v>
      </c>
      <c r="P27" s="9"/>
    </row>
    <row r="28" spans="1:16" ht="15">
      <c r="A28" s="12"/>
      <c r="B28" s="25">
        <v>335.15</v>
      </c>
      <c r="C28" s="20" t="s">
        <v>23</v>
      </c>
      <c r="D28" s="46">
        <v>47085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47085</v>
      </c>
      <c r="O28" s="47">
        <f t="shared" si="1"/>
        <v>1.3491017449356753</v>
      </c>
      <c r="P28" s="9"/>
    </row>
    <row r="29" spans="1:16" ht="15">
      <c r="A29" s="12"/>
      <c r="B29" s="25">
        <v>335.18</v>
      </c>
      <c r="C29" s="20" t="s">
        <v>24</v>
      </c>
      <c r="D29" s="46">
        <v>2304895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2304895</v>
      </c>
      <c r="O29" s="47">
        <f t="shared" si="1"/>
        <v>66.04094438554769</v>
      </c>
      <c r="P29" s="9"/>
    </row>
    <row r="30" spans="1:16" ht="15">
      <c r="A30" s="12"/>
      <c r="B30" s="25">
        <v>335.19</v>
      </c>
      <c r="C30" s="20" t="s">
        <v>36</v>
      </c>
      <c r="D30" s="46">
        <v>17221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17221</v>
      </c>
      <c r="O30" s="47">
        <f t="shared" si="1"/>
        <v>0.4934242571846079</v>
      </c>
      <c r="P30" s="9"/>
    </row>
    <row r="31" spans="1:16" ht="15">
      <c r="A31" s="12"/>
      <c r="B31" s="25">
        <v>335.29</v>
      </c>
      <c r="C31" s="20" t="s">
        <v>26</v>
      </c>
      <c r="D31" s="46">
        <v>687978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687978</v>
      </c>
      <c r="O31" s="47">
        <f t="shared" si="1"/>
        <v>19.71227185467465</v>
      </c>
      <c r="P31" s="9"/>
    </row>
    <row r="32" spans="1:16" ht="15">
      <c r="A32" s="12"/>
      <c r="B32" s="25">
        <v>335.9</v>
      </c>
      <c r="C32" s="20" t="s">
        <v>86</v>
      </c>
      <c r="D32" s="46">
        <v>0</v>
      </c>
      <c r="E32" s="46">
        <v>11928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11928</v>
      </c>
      <c r="O32" s="47">
        <f t="shared" si="1"/>
        <v>0.34176671155554283</v>
      </c>
      <c r="P32" s="9"/>
    </row>
    <row r="33" spans="1:16" ht="15">
      <c r="A33" s="12"/>
      <c r="B33" s="25">
        <v>337.2</v>
      </c>
      <c r="C33" s="20" t="s">
        <v>109</v>
      </c>
      <c r="D33" s="46">
        <v>0</v>
      </c>
      <c r="E33" s="46">
        <v>116778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116778</v>
      </c>
      <c r="O33" s="47">
        <f t="shared" si="1"/>
        <v>3.3459786252542907</v>
      </c>
      <c r="P33" s="9"/>
    </row>
    <row r="34" spans="1:16" ht="15">
      <c r="A34" s="12"/>
      <c r="B34" s="25">
        <v>337.3</v>
      </c>
      <c r="C34" s="20" t="s">
        <v>110</v>
      </c>
      <c r="D34" s="46">
        <v>0</v>
      </c>
      <c r="E34" s="46">
        <v>130066</v>
      </c>
      <c r="F34" s="46">
        <v>0</v>
      </c>
      <c r="G34" s="46">
        <v>0</v>
      </c>
      <c r="H34" s="46">
        <v>0</v>
      </c>
      <c r="I34" s="46">
        <v>100000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230066</v>
      </c>
      <c r="O34" s="47">
        <f t="shared" si="1"/>
        <v>6.591960115755995</v>
      </c>
      <c r="P34" s="9"/>
    </row>
    <row r="35" spans="1:16" ht="15">
      <c r="A35" s="12"/>
      <c r="B35" s="25">
        <v>337.7</v>
      </c>
      <c r="C35" s="20" t="s">
        <v>87</v>
      </c>
      <c r="D35" s="46">
        <v>0</v>
      </c>
      <c r="E35" s="46">
        <v>1360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1360</v>
      </c>
      <c r="O35" s="47">
        <f t="shared" si="1"/>
        <v>0.03896736483195324</v>
      </c>
      <c r="P35" s="9"/>
    </row>
    <row r="36" spans="1:16" ht="15">
      <c r="A36" s="12"/>
      <c r="B36" s="25">
        <v>338</v>
      </c>
      <c r="C36" s="20" t="s">
        <v>89</v>
      </c>
      <c r="D36" s="46">
        <v>1136585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644929</v>
      </c>
      <c r="N36" s="46">
        <f>SUM(D36:M36)</f>
        <v>1781514</v>
      </c>
      <c r="O36" s="47">
        <f t="shared" si="1"/>
        <v>51.0447838170826</v>
      </c>
      <c r="P36" s="9"/>
    </row>
    <row r="37" spans="1:16" ht="15.75">
      <c r="A37" s="29" t="s">
        <v>33</v>
      </c>
      <c r="B37" s="30"/>
      <c r="C37" s="31"/>
      <c r="D37" s="32">
        <f aca="true" t="shared" si="7" ref="D37:M37">SUM(D38:D54)</f>
        <v>4948824</v>
      </c>
      <c r="E37" s="32">
        <f t="shared" si="7"/>
        <v>1662882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87574558</v>
      </c>
      <c r="J37" s="32">
        <f t="shared" si="7"/>
        <v>3320741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97507005</v>
      </c>
      <c r="O37" s="45">
        <f aca="true" t="shared" si="8" ref="O37:O68">(N37/O$76)</f>
        <v>2793.8169393427124</v>
      </c>
      <c r="P37" s="10"/>
    </row>
    <row r="38" spans="1:16" ht="15">
      <c r="A38" s="12"/>
      <c r="B38" s="25">
        <v>341.2</v>
      </c>
      <c r="C38" s="20" t="s">
        <v>90</v>
      </c>
      <c r="D38" s="46">
        <v>3673238</v>
      </c>
      <c r="E38" s="46">
        <v>0</v>
      </c>
      <c r="F38" s="46">
        <v>0</v>
      </c>
      <c r="G38" s="46">
        <v>0</v>
      </c>
      <c r="H38" s="46">
        <v>0</v>
      </c>
      <c r="I38" s="46">
        <v>1821945</v>
      </c>
      <c r="J38" s="46">
        <v>3320741</v>
      </c>
      <c r="K38" s="46">
        <v>0</v>
      </c>
      <c r="L38" s="46">
        <v>0</v>
      </c>
      <c r="M38" s="46">
        <v>0</v>
      </c>
      <c r="N38" s="46">
        <f aca="true" t="shared" si="9" ref="N38:N54">SUM(D38:M38)</f>
        <v>8815924</v>
      </c>
      <c r="O38" s="47">
        <f t="shared" si="8"/>
        <v>252.59803444027392</v>
      </c>
      <c r="P38" s="9"/>
    </row>
    <row r="39" spans="1:16" ht="15">
      <c r="A39" s="12"/>
      <c r="B39" s="25">
        <v>341.3</v>
      </c>
      <c r="C39" s="20" t="s">
        <v>37</v>
      </c>
      <c r="D39" s="46">
        <v>81762</v>
      </c>
      <c r="E39" s="46">
        <v>300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82062</v>
      </c>
      <c r="O39" s="47">
        <f t="shared" si="8"/>
        <v>2.351279332970402</v>
      </c>
      <c r="P39" s="9"/>
    </row>
    <row r="40" spans="1:16" ht="15">
      <c r="A40" s="12"/>
      <c r="B40" s="25">
        <v>341.9</v>
      </c>
      <c r="C40" s="20" t="s">
        <v>38</v>
      </c>
      <c r="D40" s="46">
        <v>64815</v>
      </c>
      <c r="E40" s="46">
        <v>956228</v>
      </c>
      <c r="F40" s="46">
        <v>0</v>
      </c>
      <c r="G40" s="46">
        <v>0</v>
      </c>
      <c r="H40" s="46">
        <v>0</v>
      </c>
      <c r="I40" s="46">
        <v>155345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1176388</v>
      </c>
      <c r="O40" s="47">
        <f t="shared" si="8"/>
        <v>33.706426749949856</v>
      </c>
      <c r="P40" s="9"/>
    </row>
    <row r="41" spans="1:16" ht="15">
      <c r="A41" s="12"/>
      <c r="B41" s="25">
        <v>342.5</v>
      </c>
      <c r="C41" s="20" t="s">
        <v>41</v>
      </c>
      <c r="D41" s="46">
        <v>262040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262040</v>
      </c>
      <c r="O41" s="47">
        <f t="shared" si="8"/>
        <v>7.5080943239448725</v>
      </c>
      <c r="P41" s="9"/>
    </row>
    <row r="42" spans="1:16" ht="15">
      <c r="A42" s="12"/>
      <c r="B42" s="25">
        <v>342.9</v>
      </c>
      <c r="C42" s="20" t="s">
        <v>43</v>
      </c>
      <c r="D42" s="46">
        <v>45648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45648</v>
      </c>
      <c r="O42" s="47">
        <f t="shared" si="8"/>
        <v>1.307928139594854</v>
      </c>
      <c r="P42" s="9"/>
    </row>
    <row r="43" spans="1:16" ht="15">
      <c r="A43" s="12"/>
      <c r="B43" s="25">
        <v>343.1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53736520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53736520</v>
      </c>
      <c r="O43" s="47">
        <f t="shared" si="8"/>
        <v>1539.6842497349646</v>
      </c>
      <c r="P43" s="9"/>
    </row>
    <row r="44" spans="1:16" ht="15">
      <c r="A44" s="12"/>
      <c r="B44" s="25">
        <v>343.3</v>
      </c>
      <c r="C44" s="20" t="s">
        <v>45</v>
      </c>
      <c r="D44" s="46">
        <v>478741</v>
      </c>
      <c r="E44" s="46">
        <v>0</v>
      </c>
      <c r="F44" s="46">
        <v>0</v>
      </c>
      <c r="G44" s="46">
        <v>0</v>
      </c>
      <c r="H44" s="46">
        <v>0</v>
      </c>
      <c r="I44" s="46">
        <v>12004104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12482845</v>
      </c>
      <c r="O44" s="47">
        <f t="shared" si="8"/>
        <v>357.6643935703848</v>
      </c>
      <c r="P44" s="9"/>
    </row>
    <row r="45" spans="1:16" ht="15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5351750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5351750</v>
      </c>
      <c r="O45" s="47">
        <f t="shared" si="8"/>
        <v>153.34087848485717</v>
      </c>
      <c r="P45" s="9"/>
    </row>
    <row r="46" spans="1:16" ht="15">
      <c r="A46" s="12"/>
      <c r="B46" s="25">
        <v>343.5</v>
      </c>
      <c r="C46" s="20" t="s">
        <v>47</v>
      </c>
      <c r="D46" s="46">
        <v>166028</v>
      </c>
      <c r="E46" s="46">
        <v>0</v>
      </c>
      <c r="F46" s="46">
        <v>0</v>
      </c>
      <c r="G46" s="46">
        <v>0</v>
      </c>
      <c r="H46" s="46">
        <v>0</v>
      </c>
      <c r="I46" s="46">
        <v>13320247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13486275</v>
      </c>
      <c r="O46" s="47">
        <f t="shared" si="8"/>
        <v>386.415145697831</v>
      </c>
      <c r="P46" s="9"/>
    </row>
    <row r="47" spans="1:16" ht="15">
      <c r="A47" s="12"/>
      <c r="B47" s="25">
        <v>343.8</v>
      </c>
      <c r="C47" s="20" t="s">
        <v>49</v>
      </c>
      <c r="D47" s="46">
        <v>22000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22000</v>
      </c>
      <c r="O47" s="47">
        <f t="shared" si="8"/>
        <v>0.6303544311051259</v>
      </c>
      <c r="P47" s="9"/>
    </row>
    <row r="48" spans="1:16" ht="15">
      <c r="A48" s="12"/>
      <c r="B48" s="25">
        <v>344.5</v>
      </c>
      <c r="C48" s="20" t="s">
        <v>51</v>
      </c>
      <c r="D48" s="46">
        <v>30203</v>
      </c>
      <c r="E48" s="46">
        <v>705453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735656</v>
      </c>
      <c r="O48" s="47">
        <f t="shared" si="8"/>
        <v>21.078364516776023</v>
      </c>
      <c r="P48" s="9"/>
    </row>
    <row r="49" spans="1:16" ht="15">
      <c r="A49" s="12"/>
      <c r="B49" s="25">
        <v>347.1</v>
      </c>
      <c r="C49" s="20" t="s">
        <v>92</v>
      </c>
      <c r="D49" s="46">
        <v>1480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1480</v>
      </c>
      <c r="O49" s="47">
        <f t="shared" si="8"/>
        <v>0.04240566172889029</v>
      </c>
      <c r="P49" s="9"/>
    </row>
    <row r="50" spans="1:16" ht="15">
      <c r="A50" s="12"/>
      <c r="B50" s="25">
        <v>347.3</v>
      </c>
      <c r="C50" s="20" t="s">
        <v>53</v>
      </c>
      <c r="D50" s="46">
        <v>45824</v>
      </c>
      <c r="E50" s="46">
        <v>501</v>
      </c>
      <c r="F50" s="46">
        <v>0</v>
      </c>
      <c r="G50" s="46">
        <v>0</v>
      </c>
      <c r="H50" s="46">
        <v>0</v>
      </c>
      <c r="I50" s="46">
        <v>1183810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1230135</v>
      </c>
      <c r="O50" s="47">
        <f t="shared" si="8"/>
        <v>35.246411277613824</v>
      </c>
      <c r="P50" s="9"/>
    </row>
    <row r="51" spans="1:16" ht="15">
      <c r="A51" s="12"/>
      <c r="B51" s="25">
        <v>347.4</v>
      </c>
      <c r="C51" s="20" t="s">
        <v>111</v>
      </c>
      <c r="D51" s="46">
        <v>0</v>
      </c>
      <c r="E51" s="46">
        <v>400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400</v>
      </c>
      <c r="O51" s="47">
        <f t="shared" si="8"/>
        <v>0.011460989656456835</v>
      </c>
      <c r="P51" s="9"/>
    </row>
    <row r="52" spans="1:16" ht="15">
      <c r="A52" s="12"/>
      <c r="B52" s="25">
        <v>347.5</v>
      </c>
      <c r="C52" s="20" t="s">
        <v>93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837</v>
      </c>
      <c r="O52" s="47">
        <f t="shared" si="8"/>
        <v>0.02398212085613593</v>
      </c>
      <c r="P52" s="9"/>
    </row>
    <row r="53" spans="1:16" ht="15">
      <c r="A53" s="12"/>
      <c r="B53" s="25">
        <v>347.9</v>
      </c>
      <c r="C53" s="20" t="s">
        <v>94</v>
      </c>
      <c r="D53" s="46">
        <v>72587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72587</v>
      </c>
      <c r="O53" s="47">
        <f t="shared" si="8"/>
        <v>2.079797140483081</v>
      </c>
      <c r="P53" s="9"/>
    </row>
    <row r="54" spans="1:16" ht="15">
      <c r="A54" s="12"/>
      <c r="B54" s="25">
        <v>349</v>
      </c>
      <c r="C54" s="20" t="s">
        <v>95</v>
      </c>
      <c r="D54" s="46">
        <v>4458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4458</v>
      </c>
      <c r="O54" s="47">
        <f t="shared" si="8"/>
        <v>0.1277327297212114</v>
      </c>
      <c r="P54" s="9"/>
    </row>
    <row r="55" spans="1:16" ht="15.75">
      <c r="A55" s="29" t="s">
        <v>34</v>
      </c>
      <c r="B55" s="30"/>
      <c r="C55" s="31"/>
      <c r="D55" s="32">
        <f aca="true" t="shared" si="10" ref="D55:M55">SUM(D56:D58)</f>
        <v>340140</v>
      </c>
      <c r="E55" s="32">
        <f t="shared" si="10"/>
        <v>58342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69173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0">SUM(D55:M55)</f>
        <v>467655</v>
      </c>
      <c r="O55" s="45">
        <f t="shared" si="8"/>
        <v>13.399472794475804</v>
      </c>
      <c r="P55" s="10"/>
    </row>
    <row r="56" spans="1:16" ht="15">
      <c r="A56" s="13"/>
      <c r="B56" s="39">
        <v>351.1</v>
      </c>
      <c r="C56" s="21" t="s">
        <v>96</v>
      </c>
      <c r="D56" s="46">
        <v>65139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65139</v>
      </c>
      <c r="O56" s="47">
        <f t="shared" si="8"/>
        <v>1.8663935130798543</v>
      </c>
      <c r="P56" s="9"/>
    </row>
    <row r="57" spans="1:16" ht="15">
      <c r="A57" s="13"/>
      <c r="B57" s="39">
        <v>352</v>
      </c>
      <c r="C57" s="21" t="s">
        <v>56</v>
      </c>
      <c r="D57" s="46">
        <v>6996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6996</v>
      </c>
      <c r="O57" s="47">
        <f t="shared" si="8"/>
        <v>0.20045270909143004</v>
      </c>
      <c r="P57" s="9"/>
    </row>
    <row r="58" spans="1:16" ht="15">
      <c r="A58" s="13"/>
      <c r="B58" s="39">
        <v>354</v>
      </c>
      <c r="C58" s="21" t="s">
        <v>57</v>
      </c>
      <c r="D58" s="46">
        <v>268005</v>
      </c>
      <c r="E58" s="46">
        <v>58342</v>
      </c>
      <c r="F58" s="46">
        <v>0</v>
      </c>
      <c r="G58" s="46">
        <v>0</v>
      </c>
      <c r="H58" s="46">
        <v>0</v>
      </c>
      <c r="I58" s="46">
        <v>69173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395520</v>
      </c>
      <c r="O58" s="47">
        <f t="shared" si="8"/>
        <v>11.332626572304518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SUM(D60:D68)</f>
        <v>175275</v>
      </c>
      <c r="E59" s="32">
        <f t="shared" si="12"/>
        <v>282465</v>
      </c>
      <c r="F59" s="32">
        <f t="shared" si="12"/>
        <v>160</v>
      </c>
      <c r="G59" s="32">
        <f t="shared" si="12"/>
        <v>21009</v>
      </c>
      <c r="H59" s="32">
        <f t="shared" si="12"/>
        <v>0</v>
      </c>
      <c r="I59" s="32">
        <f t="shared" si="12"/>
        <v>401964</v>
      </c>
      <c r="J59" s="32">
        <f t="shared" si="12"/>
        <v>28050</v>
      </c>
      <c r="K59" s="32">
        <f t="shared" si="12"/>
        <v>9001718</v>
      </c>
      <c r="L59" s="32">
        <f t="shared" si="12"/>
        <v>0</v>
      </c>
      <c r="M59" s="32">
        <f t="shared" si="12"/>
        <v>85775</v>
      </c>
      <c r="N59" s="32">
        <f t="shared" si="11"/>
        <v>9996416</v>
      </c>
      <c r="O59" s="45">
        <f t="shared" si="8"/>
        <v>286.422050944099</v>
      </c>
      <c r="P59" s="10"/>
    </row>
    <row r="60" spans="1:16" ht="15">
      <c r="A60" s="12"/>
      <c r="B60" s="25">
        <v>361.1</v>
      </c>
      <c r="C60" s="20" t="s">
        <v>59</v>
      </c>
      <c r="D60" s="46">
        <v>144639</v>
      </c>
      <c r="E60" s="46">
        <v>33589</v>
      </c>
      <c r="F60" s="46">
        <v>436</v>
      </c>
      <c r="G60" s="46">
        <v>43237</v>
      </c>
      <c r="H60" s="46">
        <v>0</v>
      </c>
      <c r="I60" s="46">
        <v>1140198</v>
      </c>
      <c r="J60" s="46">
        <v>73459</v>
      </c>
      <c r="K60" s="46">
        <v>2690864</v>
      </c>
      <c r="L60" s="46">
        <v>0</v>
      </c>
      <c r="M60" s="46">
        <v>68843</v>
      </c>
      <c r="N60" s="46">
        <f t="shared" si="11"/>
        <v>4195265</v>
      </c>
      <c r="O60" s="47">
        <f t="shared" si="8"/>
        <v>120.20472192773846</v>
      </c>
      <c r="P60" s="9"/>
    </row>
    <row r="61" spans="1:16" ht="15">
      <c r="A61" s="12"/>
      <c r="B61" s="25">
        <v>361.3</v>
      </c>
      <c r="C61" s="20" t="s">
        <v>97</v>
      </c>
      <c r="D61" s="46">
        <v>-59664</v>
      </c>
      <c r="E61" s="46">
        <v>-18279</v>
      </c>
      <c r="F61" s="46">
        <v>-247</v>
      </c>
      <c r="G61" s="46">
        <v>-19955</v>
      </c>
      <c r="H61" s="46">
        <v>0</v>
      </c>
      <c r="I61" s="46">
        <v>-582651</v>
      </c>
      <c r="J61" s="46">
        <v>-40681</v>
      </c>
      <c r="K61" s="46">
        <v>-1751260</v>
      </c>
      <c r="L61" s="46">
        <v>0</v>
      </c>
      <c r="M61" s="46">
        <v>-27788</v>
      </c>
      <c r="N61" s="46">
        <f aca="true" t="shared" si="13" ref="N61:N68">SUM(D61:M61)</f>
        <v>-2500525</v>
      </c>
      <c r="O61" s="47">
        <f t="shared" si="8"/>
        <v>-71.64622790177931</v>
      </c>
      <c r="P61" s="9"/>
    </row>
    <row r="62" spans="1:16" ht="15">
      <c r="A62" s="12"/>
      <c r="B62" s="25">
        <v>361.4</v>
      </c>
      <c r="C62" s="20" t="s">
        <v>98</v>
      </c>
      <c r="D62" s="46">
        <v>-7044</v>
      </c>
      <c r="E62" s="46">
        <v>-2120</v>
      </c>
      <c r="F62" s="46">
        <v>-29</v>
      </c>
      <c r="G62" s="46">
        <v>-2273</v>
      </c>
      <c r="H62" s="46">
        <v>0</v>
      </c>
      <c r="I62" s="46">
        <v>-83628</v>
      </c>
      <c r="J62" s="46">
        <v>-4758</v>
      </c>
      <c r="K62" s="46">
        <v>0</v>
      </c>
      <c r="L62" s="46">
        <v>0</v>
      </c>
      <c r="M62" s="46">
        <v>-6557</v>
      </c>
      <c r="N62" s="46">
        <f t="shared" si="13"/>
        <v>-106409</v>
      </c>
      <c r="O62" s="47">
        <f t="shared" si="8"/>
        <v>-3.0488811208847886</v>
      </c>
      <c r="P62" s="9"/>
    </row>
    <row r="63" spans="1:16" ht="15">
      <c r="A63" s="12"/>
      <c r="B63" s="25">
        <v>362</v>
      </c>
      <c r="C63" s="20" t="s">
        <v>60</v>
      </c>
      <c r="D63" s="46">
        <v>28256</v>
      </c>
      <c r="E63" s="46">
        <v>184747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213003</v>
      </c>
      <c r="O63" s="47">
        <f t="shared" si="8"/>
        <v>6.103062949485688</v>
      </c>
      <c r="P63" s="9"/>
    </row>
    <row r="64" spans="1:16" ht="15">
      <c r="A64" s="12"/>
      <c r="B64" s="25">
        <v>365</v>
      </c>
      <c r="C64" s="20" t="s">
        <v>62</v>
      </c>
      <c r="D64" s="46">
        <v>498</v>
      </c>
      <c r="E64" s="46">
        <v>0</v>
      </c>
      <c r="F64" s="46">
        <v>0</v>
      </c>
      <c r="G64" s="46">
        <v>0</v>
      </c>
      <c r="H64" s="46">
        <v>0</v>
      </c>
      <c r="I64" s="46">
        <v>6512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7010</v>
      </c>
      <c r="O64" s="47">
        <f t="shared" si="8"/>
        <v>0.20085384372940604</v>
      </c>
      <c r="P64" s="9"/>
    </row>
    <row r="65" spans="1:16" ht="15">
      <c r="A65" s="12"/>
      <c r="B65" s="25">
        <v>366</v>
      </c>
      <c r="C65" s="20" t="s">
        <v>63</v>
      </c>
      <c r="D65" s="46">
        <v>0</v>
      </c>
      <c r="E65" s="46">
        <v>2646</v>
      </c>
      <c r="F65" s="46">
        <v>0</v>
      </c>
      <c r="G65" s="46">
        <v>0</v>
      </c>
      <c r="H65" s="46">
        <v>0</v>
      </c>
      <c r="I65" s="46">
        <v>10300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12946</v>
      </c>
      <c r="O65" s="47">
        <f t="shared" si="8"/>
        <v>0.3709349302312255</v>
      </c>
      <c r="P65" s="9"/>
    </row>
    <row r="66" spans="1:16" ht="15">
      <c r="A66" s="12"/>
      <c r="B66" s="25">
        <v>368</v>
      </c>
      <c r="C66" s="20" t="s">
        <v>112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7804954</v>
      </c>
      <c r="L66" s="46">
        <v>0</v>
      </c>
      <c r="M66" s="46">
        <v>0</v>
      </c>
      <c r="N66" s="46">
        <f t="shared" si="13"/>
        <v>7804954</v>
      </c>
      <c r="O66" s="47">
        <f t="shared" si="8"/>
        <v>223.6312426578035</v>
      </c>
      <c r="P66" s="9"/>
    </row>
    <row r="67" spans="1:16" ht="15">
      <c r="A67" s="12"/>
      <c r="B67" s="25">
        <v>369.3</v>
      </c>
      <c r="C67" s="20" t="s">
        <v>99</v>
      </c>
      <c r="D67" s="46">
        <v>58683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58683</v>
      </c>
      <c r="O67" s="47">
        <f t="shared" si="8"/>
        <v>1.681413140024641</v>
      </c>
      <c r="P67" s="9"/>
    </row>
    <row r="68" spans="1:16" ht="15">
      <c r="A68" s="12"/>
      <c r="B68" s="25">
        <v>369.9</v>
      </c>
      <c r="C68" s="20" t="s">
        <v>65</v>
      </c>
      <c r="D68" s="46">
        <v>9907</v>
      </c>
      <c r="E68" s="46">
        <v>81882</v>
      </c>
      <c r="F68" s="46">
        <v>0</v>
      </c>
      <c r="G68" s="46">
        <v>0</v>
      </c>
      <c r="H68" s="46">
        <v>0</v>
      </c>
      <c r="I68" s="46">
        <v>-88767</v>
      </c>
      <c r="J68" s="46">
        <v>30</v>
      </c>
      <c r="K68" s="46">
        <v>257160</v>
      </c>
      <c r="L68" s="46">
        <v>0</v>
      </c>
      <c r="M68" s="46">
        <v>51277</v>
      </c>
      <c r="N68" s="46">
        <f t="shared" si="13"/>
        <v>311489</v>
      </c>
      <c r="O68" s="47">
        <f t="shared" si="8"/>
        <v>8.924930517750207</v>
      </c>
      <c r="P68" s="9"/>
    </row>
    <row r="69" spans="1:16" ht="15.75">
      <c r="A69" s="29" t="s">
        <v>35</v>
      </c>
      <c r="B69" s="30"/>
      <c r="C69" s="31"/>
      <c r="D69" s="32">
        <f aca="true" t="shared" si="14" ref="D69:M69">SUM(D70:D73)</f>
        <v>7811948</v>
      </c>
      <c r="E69" s="32">
        <f t="shared" si="14"/>
        <v>445575</v>
      </c>
      <c r="F69" s="32">
        <f t="shared" si="14"/>
        <v>427808</v>
      </c>
      <c r="G69" s="32">
        <f t="shared" si="14"/>
        <v>550000</v>
      </c>
      <c r="H69" s="32">
        <f t="shared" si="14"/>
        <v>0</v>
      </c>
      <c r="I69" s="32">
        <f t="shared" si="14"/>
        <v>251912</v>
      </c>
      <c r="J69" s="32">
        <f t="shared" si="14"/>
        <v>537473</v>
      </c>
      <c r="K69" s="32">
        <f t="shared" si="14"/>
        <v>0</v>
      </c>
      <c r="L69" s="32">
        <f t="shared" si="14"/>
        <v>0</v>
      </c>
      <c r="M69" s="32">
        <f t="shared" si="14"/>
        <v>719981</v>
      </c>
      <c r="N69" s="32">
        <f aca="true" t="shared" si="15" ref="N69:N74">SUM(D69:M69)</f>
        <v>10744697</v>
      </c>
      <c r="O69" s="45">
        <f aca="true" t="shared" si="16" ref="O69:O74">(N69/O$76)</f>
        <v>307.862152946907</v>
      </c>
      <c r="P69" s="9"/>
    </row>
    <row r="70" spans="1:16" ht="15">
      <c r="A70" s="12"/>
      <c r="B70" s="25">
        <v>381</v>
      </c>
      <c r="C70" s="20" t="s">
        <v>66</v>
      </c>
      <c r="D70" s="46">
        <v>227193</v>
      </c>
      <c r="E70" s="46">
        <v>445575</v>
      </c>
      <c r="F70" s="46">
        <v>427808</v>
      </c>
      <c r="G70" s="46">
        <v>550000</v>
      </c>
      <c r="H70" s="46">
        <v>0</v>
      </c>
      <c r="I70" s="46">
        <v>103569</v>
      </c>
      <c r="J70" s="46">
        <v>0</v>
      </c>
      <c r="K70" s="46">
        <v>0</v>
      </c>
      <c r="L70" s="46">
        <v>0</v>
      </c>
      <c r="M70" s="46">
        <v>719981</v>
      </c>
      <c r="N70" s="46">
        <f t="shared" si="15"/>
        <v>2474126</v>
      </c>
      <c r="O70" s="47">
        <f t="shared" si="16"/>
        <v>70.88983123692731</v>
      </c>
      <c r="P70" s="9"/>
    </row>
    <row r="71" spans="1:16" ht="15">
      <c r="A71" s="12"/>
      <c r="B71" s="25">
        <v>382</v>
      </c>
      <c r="C71" s="20" t="s">
        <v>100</v>
      </c>
      <c r="D71" s="46">
        <v>7207061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7207061</v>
      </c>
      <c r="O71" s="47">
        <f t="shared" si="16"/>
        <v>206.50012893613365</v>
      </c>
      <c r="P71" s="9"/>
    </row>
    <row r="72" spans="1:16" ht="15">
      <c r="A72" s="12"/>
      <c r="B72" s="25">
        <v>389.7</v>
      </c>
      <c r="C72" s="20" t="s">
        <v>101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148343</v>
      </c>
      <c r="J72" s="46">
        <v>537473</v>
      </c>
      <c r="K72" s="46">
        <v>0</v>
      </c>
      <c r="L72" s="46">
        <v>0</v>
      </c>
      <c r="M72" s="46">
        <v>0</v>
      </c>
      <c r="N72" s="46">
        <f t="shared" si="15"/>
        <v>685816</v>
      </c>
      <c r="O72" s="47">
        <f t="shared" si="16"/>
        <v>19.650325205581503</v>
      </c>
      <c r="P72" s="9"/>
    </row>
    <row r="73" spans="1:16" ht="15.75" thickBot="1">
      <c r="A73" s="12"/>
      <c r="B73" s="25">
        <v>389.9</v>
      </c>
      <c r="C73" s="20" t="s">
        <v>102</v>
      </c>
      <c r="D73" s="46">
        <v>377694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377694</v>
      </c>
      <c r="O73" s="47">
        <f t="shared" si="16"/>
        <v>10.82186756826452</v>
      </c>
      <c r="P73" s="9"/>
    </row>
    <row r="74" spans="1:119" ht="16.5" thickBot="1">
      <c r="A74" s="14" t="s">
        <v>54</v>
      </c>
      <c r="B74" s="23"/>
      <c r="C74" s="22"/>
      <c r="D74" s="15">
        <f aca="true" t="shared" si="17" ref="D74:M74">SUM(D5,D14,D20,D37,D55,D59,D69)</f>
        <v>30965109</v>
      </c>
      <c r="E74" s="15">
        <f t="shared" si="17"/>
        <v>3607352</v>
      </c>
      <c r="F74" s="15">
        <f t="shared" si="17"/>
        <v>427968</v>
      </c>
      <c r="G74" s="15">
        <f t="shared" si="17"/>
        <v>946689</v>
      </c>
      <c r="H74" s="15">
        <f t="shared" si="17"/>
        <v>0</v>
      </c>
      <c r="I74" s="15">
        <f t="shared" si="17"/>
        <v>88402243</v>
      </c>
      <c r="J74" s="15">
        <f t="shared" si="17"/>
        <v>3886264</v>
      </c>
      <c r="K74" s="15">
        <f t="shared" si="17"/>
        <v>9001718</v>
      </c>
      <c r="L74" s="15">
        <f t="shared" si="17"/>
        <v>0</v>
      </c>
      <c r="M74" s="15">
        <f t="shared" si="17"/>
        <v>5428048</v>
      </c>
      <c r="N74" s="15">
        <f t="shared" si="15"/>
        <v>142665391</v>
      </c>
      <c r="O74" s="38">
        <f t="shared" si="16"/>
        <v>4087.7164264634253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113</v>
      </c>
      <c r="M76" s="48"/>
      <c r="N76" s="48"/>
      <c r="O76" s="43">
        <v>34901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104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13767937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22487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13790424</v>
      </c>
      <c r="O5" s="33">
        <f aca="true" t="shared" si="1" ref="O5:O36">(N5/O$79)</f>
        <v>395.02790031509596</v>
      </c>
      <c r="P5" s="6"/>
    </row>
    <row r="6" spans="1:16" ht="15">
      <c r="A6" s="12"/>
      <c r="B6" s="25">
        <v>311</v>
      </c>
      <c r="C6" s="20" t="s">
        <v>2</v>
      </c>
      <c r="D6" s="46">
        <v>7764745</v>
      </c>
      <c r="E6" s="46">
        <v>0</v>
      </c>
      <c r="F6" s="46">
        <v>0</v>
      </c>
      <c r="G6" s="46">
        <v>0</v>
      </c>
      <c r="H6" s="46">
        <v>0</v>
      </c>
      <c r="I6" s="46">
        <v>22487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7787232</v>
      </c>
      <c r="O6" s="47">
        <f t="shared" si="1"/>
        <v>223.06594099112002</v>
      </c>
      <c r="P6" s="9"/>
    </row>
    <row r="7" spans="1:16" ht="15">
      <c r="A7" s="12"/>
      <c r="B7" s="25">
        <v>312.1</v>
      </c>
      <c r="C7" s="20" t="s">
        <v>76</v>
      </c>
      <c r="D7" s="46">
        <v>824302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824302</v>
      </c>
      <c r="O7" s="47">
        <f t="shared" si="1"/>
        <v>23.612202807218562</v>
      </c>
      <c r="P7" s="9"/>
    </row>
    <row r="8" spans="1:16" ht="15">
      <c r="A8" s="12"/>
      <c r="B8" s="25">
        <v>314.1</v>
      </c>
      <c r="C8" s="20" t="s">
        <v>11</v>
      </c>
      <c r="D8" s="46">
        <v>2453258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2453258</v>
      </c>
      <c r="O8" s="47">
        <f t="shared" si="1"/>
        <v>70.27378974505872</v>
      </c>
      <c r="P8" s="9"/>
    </row>
    <row r="9" spans="1:16" ht="15">
      <c r="A9" s="12"/>
      <c r="B9" s="25">
        <v>314.2</v>
      </c>
      <c r="C9" s="20" t="s">
        <v>13</v>
      </c>
      <c r="D9" s="46">
        <v>1335740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1335740</v>
      </c>
      <c r="O9" s="47">
        <f t="shared" si="1"/>
        <v>38.262389000286454</v>
      </c>
      <c r="P9" s="9"/>
    </row>
    <row r="10" spans="1:16" ht="15">
      <c r="A10" s="12"/>
      <c r="B10" s="25">
        <v>314.3</v>
      </c>
      <c r="C10" s="20" t="s">
        <v>12</v>
      </c>
      <c r="D10" s="46">
        <v>825920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825920</v>
      </c>
      <c r="O10" s="47">
        <f t="shared" si="1"/>
        <v>23.658550558579204</v>
      </c>
      <c r="P10" s="9"/>
    </row>
    <row r="11" spans="1:16" ht="15">
      <c r="A11" s="12"/>
      <c r="B11" s="25">
        <v>314.4</v>
      </c>
      <c r="C11" s="20" t="s">
        <v>14</v>
      </c>
      <c r="D11" s="46">
        <v>135205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135205</v>
      </c>
      <c r="O11" s="47">
        <f t="shared" si="1"/>
        <v>3.8729590375250647</v>
      </c>
      <c r="P11" s="9"/>
    </row>
    <row r="12" spans="1:16" ht="15">
      <c r="A12" s="12"/>
      <c r="B12" s="25">
        <v>314.8</v>
      </c>
      <c r="C12" s="20" t="s">
        <v>15</v>
      </c>
      <c r="D12" s="46">
        <v>33093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33093</v>
      </c>
      <c r="O12" s="47">
        <f t="shared" si="1"/>
        <v>0.9479518762532225</v>
      </c>
      <c r="P12" s="9"/>
    </row>
    <row r="13" spans="1:16" ht="15">
      <c r="A13" s="12"/>
      <c r="B13" s="25">
        <v>316</v>
      </c>
      <c r="C13" s="20" t="s">
        <v>77</v>
      </c>
      <c r="D13" s="46">
        <v>395674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395674</v>
      </c>
      <c r="O13" s="47">
        <f t="shared" si="1"/>
        <v>11.334116299054712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106859</v>
      </c>
      <c r="E14" s="32">
        <f t="shared" si="3"/>
        <v>858104</v>
      </c>
      <c r="F14" s="32">
        <f t="shared" si="3"/>
        <v>0</v>
      </c>
      <c r="G14" s="32">
        <f t="shared" si="3"/>
        <v>322242</v>
      </c>
      <c r="H14" s="32">
        <f t="shared" si="3"/>
        <v>0</v>
      </c>
      <c r="I14" s="32">
        <f t="shared" si="3"/>
        <v>34207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1321412</v>
      </c>
      <c r="O14" s="45">
        <f t="shared" si="1"/>
        <v>37.85196218848468</v>
      </c>
      <c r="P14" s="10"/>
    </row>
    <row r="15" spans="1:16" ht="15">
      <c r="A15" s="12"/>
      <c r="B15" s="25">
        <v>322</v>
      </c>
      <c r="C15" s="20" t="s">
        <v>0</v>
      </c>
      <c r="D15" s="46">
        <v>6946</v>
      </c>
      <c r="E15" s="46">
        <v>858104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865050</v>
      </c>
      <c r="O15" s="47">
        <f t="shared" si="1"/>
        <v>24.779432827270124</v>
      </c>
      <c r="P15" s="9"/>
    </row>
    <row r="16" spans="1:16" ht="15">
      <c r="A16" s="12"/>
      <c r="B16" s="25">
        <v>323.1</v>
      </c>
      <c r="C16" s="20" t="s">
        <v>78</v>
      </c>
      <c r="D16" s="46">
        <v>0</v>
      </c>
      <c r="E16" s="46">
        <v>0</v>
      </c>
      <c r="F16" s="46">
        <v>0</v>
      </c>
      <c r="G16" s="46">
        <v>322242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322242</v>
      </c>
      <c r="O16" s="47">
        <f t="shared" si="1"/>
        <v>9.230650243483243</v>
      </c>
      <c r="P16" s="9"/>
    </row>
    <row r="17" spans="1:16" ht="15">
      <c r="A17" s="12"/>
      <c r="B17" s="25">
        <v>323.4</v>
      </c>
      <c r="C17" s="20" t="s">
        <v>18</v>
      </c>
      <c r="D17" s="46">
        <v>53874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53874</v>
      </c>
      <c r="O17" s="47">
        <f t="shared" si="1"/>
        <v>1.5432254368375824</v>
      </c>
      <c r="P17" s="9"/>
    </row>
    <row r="18" spans="1:16" ht="15">
      <c r="A18" s="12"/>
      <c r="B18" s="25">
        <v>323.7</v>
      </c>
      <c r="C18" s="20" t="s">
        <v>19</v>
      </c>
      <c r="D18" s="46">
        <v>46039</v>
      </c>
      <c r="E18" s="46">
        <v>0</v>
      </c>
      <c r="F18" s="46">
        <v>0</v>
      </c>
      <c r="G18" s="46">
        <v>0</v>
      </c>
      <c r="H18" s="46">
        <v>0</v>
      </c>
      <c r="I18" s="46">
        <v>34207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80246</v>
      </c>
      <c r="O18" s="47">
        <f t="shared" si="1"/>
        <v>2.2986536808937266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SUM(D20:D39)</f>
        <v>4325803</v>
      </c>
      <c r="E19" s="32">
        <f t="shared" si="5"/>
        <v>669851</v>
      </c>
      <c r="F19" s="32">
        <f t="shared" si="5"/>
        <v>0</v>
      </c>
      <c r="G19" s="32">
        <f t="shared" si="5"/>
        <v>185116</v>
      </c>
      <c r="H19" s="32">
        <f t="shared" si="5"/>
        <v>0</v>
      </c>
      <c r="I19" s="32">
        <f t="shared" si="5"/>
        <v>2647053</v>
      </c>
      <c r="J19" s="32">
        <f t="shared" si="5"/>
        <v>12085</v>
      </c>
      <c r="K19" s="32">
        <f t="shared" si="5"/>
        <v>0</v>
      </c>
      <c r="L19" s="32">
        <f t="shared" si="5"/>
        <v>0</v>
      </c>
      <c r="M19" s="32">
        <f t="shared" si="5"/>
        <v>3499069</v>
      </c>
      <c r="N19" s="44">
        <f t="shared" si="4"/>
        <v>11338977</v>
      </c>
      <c r="O19" s="45">
        <f t="shared" si="1"/>
        <v>324.8059868232598</v>
      </c>
      <c r="P19" s="10"/>
    </row>
    <row r="20" spans="1:16" ht="15">
      <c r="A20" s="12"/>
      <c r="B20" s="25">
        <v>331.1</v>
      </c>
      <c r="C20" s="20" t="s">
        <v>20</v>
      </c>
      <c r="D20" s="46">
        <v>86110</v>
      </c>
      <c r="E20" s="46">
        <v>41047</v>
      </c>
      <c r="F20" s="46">
        <v>0</v>
      </c>
      <c r="G20" s="46">
        <v>-38084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89073</v>
      </c>
      <c r="O20" s="47">
        <f t="shared" si="1"/>
        <v>2.5515038670867947</v>
      </c>
      <c r="P20" s="9"/>
    </row>
    <row r="21" spans="1:16" ht="15">
      <c r="A21" s="12"/>
      <c r="B21" s="25">
        <v>331.31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2647053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2647053</v>
      </c>
      <c r="O21" s="47">
        <f t="shared" si="1"/>
        <v>75.82506445144658</v>
      </c>
      <c r="P21" s="9"/>
    </row>
    <row r="22" spans="1:16" ht="15">
      <c r="A22" s="12"/>
      <c r="B22" s="25">
        <v>331.39</v>
      </c>
      <c r="C22" s="20" t="s">
        <v>80</v>
      </c>
      <c r="D22" s="46">
        <v>0</v>
      </c>
      <c r="E22" s="46">
        <v>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1"/>
        <v>0.14322543683758235</v>
      </c>
      <c r="P22" s="9"/>
    </row>
    <row r="23" spans="1:16" ht="15">
      <c r="A23" s="12"/>
      <c r="B23" s="25">
        <v>331.7</v>
      </c>
      <c r="C23" s="20" t="s">
        <v>81</v>
      </c>
      <c r="D23" s="46">
        <v>0</v>
      </c>
      <c r="E23" s="46">
        <v>63214</v>
      </c>
      <c r="F23" s="46">
        <v>0</v>
      </c>
      <c r="G23" s="46">
        <v>223200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286414</v>
      </c>
      <c r="O23" s="47">
        <f t="shared" si="1"/>
        <v>8.204354053279863</v>
      </c>
      <c r="P23" s="9"/>
    </row>
    <row r="24" spans="1:16" ht="15">
      <c r="A24" s="12"/>
      <c r="B24" s="25">
        <v>331.9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2191001</v>
      </c>
      <c r="N24" s="46">
        <f t="shared" si="4"/>
        <v>2191001</v>
      </c>
      <c r="O24" s="47">
        <f t="shared" si="1"/>
        <v>62.76141506731596</v>
      </c>
      <c r="P24" s="9"/>
    </row>
    <row r="25" spans="1:16" ht="15">
      <c r="A25" s="12"/>
      <c r="B25" s="25">
        <v>334.39</v>
      </c>
      <c r="C25" s="20" t="s">
        <v>83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12085</v>
      </c>
      <c r="K25" s="46">
        <v>0</v>
      </c>
      <c r="L25" s="46">
        <v>0</v>
      </c>
      <c r="M25" s="46">
        <v>0</v>
      </c>
      <c r="N25" s="46">
        <f aca="true" t="shared" si="6" ref="N25:N34">SUM(D25:M25)</f>
        <v>12085</v>
      </c>
      <c r="O25" s="47">
        <f t="shared" si="1"/>
        <v>0.3461758808364366</v>
      </c>
      <c r="P25" s="9"/>
    </row>
    <row r="26" spans="1:16" ht="15">
      <c r="A26" s="12"/>
      <c r="B26" s="25">
        <v>334.7</v>
      </c>
      <c r="C26" s="20" t="s">
        <v>84</v>
      </c>
      <c r="D26" s="46">
        <v>0</v>
      </c>
      <c r="E26" s="46">
        <v>15996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15996</v>
      </c>
      <c r="O26" s="47">
        <f t="shared" si="1"/>
        <v>0.45820681753079345</v>
      </c>
      <c r="P26" s="9"/>
    </row>
    <row r="27" spans="1:16" ht="15">
      <c r="A27" s="12"/>
      <c r="B27" s="25">
        <v>335.12</v>
      </c>
      <c r="C27" s="20" t="s">
        <v>85</v>
      </c>
      <c r="D27" s="46">
        <v>1111852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1111852</v>
      </c>
      <c r="O27" s="47">
        <f t="shared" si="1"/>
        <v>31.849097679747924</v>
      </c>
      <c r="P27" s="9"/>
    </row>
    <row r="28" spans="1:16" ht="15">
      <c r="A28" s="12"/>
      <c r="B28" s="25">
        <v>335.14</v>
      </c>
      <c r="C28" s="20" t="s">
        <v>22</v>
      </c>
      <c r="D28" s="46">
        <v>42892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42892</v>
      </c>
      <c r="O28" s="47">
        <f t="shared" si="1"/>
        <v>1.2286450873675165</v>
      </c>
      <c r="P28" s="9"/>
    </row>
    <row r="29" spans="1:16" ht="15">
      <c r="A29" s="12"/>
      <c r="B29" s="25">
        <v>335.15</v>
      </c>
      <c r="C29" s="20" t="s">
        <v>23</v>
      </c>
      <c r="D29" s="46">
        <v>46077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46077</v>
      </c>
      <c r="O29" s="47">
        <f t="shared" si="1"/>
        <v>1.3198796906330563</v>
      </c>
      <c r="P29" s="9"/>
    </row>
    <row r="30" spans="1:16" ht="15">
      <c r="A30" s="12"/>
      <c r="B30" s="25">
        <v>335.18</v>
      </c>
      <c r="C30" s="20" t="s">
        <v>24</v>
      </c>
      <c r="D30" s="46">
        <v>2262340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2262340</v>
      </c>
      <c r="O30" s="47">
        <f t="shared" si="1"/>
        <v>64.80492695502721</v>
      </c>
      <c r="P30" s="9"/>
    </row>
    <row r="31" spans="1:16" ht="15">
      <c r="A31" s="12"/>
      <c r="B31" s="25">
        <v>335.19</v>
      </c>
      <c r="C31" s="20" t="s">
        <v>36</v>
      </c>
      <c r="D31" s="46">
        <v>20729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20729</v>
      </c>
      <c r="O31" s="47">
        <f t="shared" si="1"/>
        <v>0.593784016041249</v>
      </c>
      <c r="P31" s="9"/>
    </row>
    <row r="32" spans="1:16" ht="15">
      <c r="A32" s="12"/>
      <c r="B32" s="25">
        <v>335.21</v>
      </c>
      <c r="C32" s="20" t="s">
        <v>25</v>
      </c>
      <c r="D32" s="46">
        <v>3990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3990</v>
      </c>
      <c r="O32" s="47">
        <f t="shared" si="1"/>
        <v>0.11429389859639072</v>
      </c>
      <c r="P32" s="9"/>
    </row>
    <row r="33" spans="1:16" ht="15">
      <c r="A33" s="12"/>
      <c r="B33" s="25">
        <v>335.29</v>
      </c>
      <c r="C33" s="20" t="s">
        <v>26</v>
      </c>
      <c r="D33" s="46">
        <v>751813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751813</v>
      </c>
      <c r="O33" s="47">
        <f t="shared" si="1"/>
        <v>21.53574906903466</v>
      </c>
      <c r="P33" s="9"/>
    </row>
    <row r="34" spans="1:16" ht="15">
      <c r="A34" s="12"/>
      <c r="B34" s="25">
        <v>335.9</v>
      </c>
      <c r="C34" s="20" t="s">
        <v>86</v>
      </c>
      <c r="D34" s="46">
        <v>0</v>
      </c>
      <c r="E34" s="46">
        <v>13246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13246</v>
      </c>
      <c r="O34" s="47">
        <f t="shared" si="1"/>
        <v>0.3794328272701232</v>
      </c>
      <c r="P34" s="9"/>
    </row>
    <row r="35" spans="1:16" ht="15">
      <c r="A35" s="12"/>
      <c r="B35" s="25">
        <v>337.4</v>
      </c>
      <c r="C35" s="20" t="s">
        <v>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250000</v>
      </c>
      <c r="N35" s="46">
        <f aca="true" t="shared" si="7" ref="N35:N40">SUM(D35:M35)</f>
        <v>250000</v>
      </c>
      <c r="O35" s="47">
        <f t="shared" si="1"/>
        <v>7.161271841879118</v>
      </c>
      <c r="P35" s="9"/>
    </row>
    <row r="36" spans="1:16" ht="15">
      <c r="A36" s="12"/>
      <c r="B36" s="25">
        <v>337.5</v>
      </c>
      <c r="C36" s="20" t="s">
        <v>28</v>
      </c>
      <c r="D36" s="46">
        <v>0</v>
      </c>
      <c r="E36" s="46">
        <v>405529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405529</v>
      </c>
      <c r="O36" s="47">
        <f t="shared" si="1"/>
        <v>11.616413635061587</v>
      </c>
      <c r="P36" s="9"/>
    </row>
    <row r="37" spans="1:16" ht="15">
      <c r="A37" s="12"/>
      <c r="B37" s="25">
        <v>337.7</v>
      </c>
      <c r="C37" s="20" t="s">
        <v>87</v>
      </c>
      <c r="D37" s="46">
        <v>0</v>
      </c>
      <c r="E37" s="46">
        <v>110279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110279</v>
      </c>
      <c r="O37" s="47">
        <f aca="true" t="shared" si="8" ref="O37:O68">(N37/O$79)</f>
        <v>3.158951589802349</v>
      </c>
      <c r="P37" s="9"/>
    </row>
    <row r="38" spans="1:16" ht="15">
      <c r="A38" s="12"/>
      <c r="B38" s="25">
        <v>337.9</v>
      </c>
      <c r="C38" s="20" t="s">
        <v>88</v>
      </c>
      <c r="D38" s="46">
        <v>0</v>
      </c>
      <c r="E38" s="46">
        <v>15540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15540</v>
      </c>
      <c r="O38" s="47">
        <f t="shared" si="8"/>
        <v>0.445144657691206</v>
      </c>
      <c r="P38" s="9"/>
    </row>
    <row r="39" spans="1:16" ht="15">
      <c r="A39" s="12"/>
      <c r="B39" s="25">
        <v>338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1058068</v>
      </c>
      <c r="N39" s="46">
        <f t="shared" si="7"/>
        <v>1058068</v>
      </c>
      <c r="O39" s="47">
        <f t="shared" si="8"/>
        <v>30.308450300773416</v>
      </c>
      <c r="P39" s="9"/>
    </row>
    <row r="40" spans="1:16" ht="15.75">
      <c r="A40" s="29" t="s">
        <v>33</v>
      </c>
      <c r="B40" s="30"/>
      <c r="C40" s="31"/>
      <c r="D40" s="32">
        <f aca="true" t="shared" si="9" ref="D40:M40">SUM(D41:D58)</f>
        <v>2445534</v>
      </c>
      <c r="E40" s="32">
        <f t="shared" si="9"/>
        <v>1082334</v>
      </c>
      <c r="F40" s="32">
        <f t="shared" si="9"/>
        <v>0</v>
      </c>
      <c r="G40" s="32">
        <f t="shared" si="9"/>
        <v>-1923</v>
      </c>
      <c r="H40" s="32">
        <f t="shared" si="9"/>
        <v>0</v>
      </c>
      <c r="I40" s="32">
        <f t="shared" si="9"/>
        <v>88398182</v>
      </c>
      <c r="J40" s="32">
        <f t="shared" si="9"/>
        <v>5455586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97379713</v>
      </c>
      <c r="O40" s="45">
        <f t="shared" si="8"/>
        <v>2789.4503867086796</v>
      </c>
      <c r="P40" s="10"/>
    </row>
    <row r="41" spans="1:16" ht="15">
      <c r="A41" s="12"/>
      <c r="B41" s="25">
        <v>341.2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5455586</v>
      </c>
      <c r="K41" s="46">
        <v>0</v>
      </c>
      <c r="L41" s="46">
        <v>0</v>
      </c>
      <c r="M41" s="46">
        <v>0</v>
      </c>
      <c r="N41" s="46">
        <f aca="true" t="shared" si="10" ref="N41:N58">SUM(D41:M41)</f>
        <v>5455586</v>
      </c>
      <c r="O41" s="47">
        <f t="shared" si="8"/>
        <v>156.27573761099973</v>
      </c>
      <c r="P41" s="9"/>
    </row>
    <row r="42" spans="1:16" ht="15">
      <c r="A42" s="12"/>
      <c r="B42" s="25">
        <v>341.3</v>
      </c>
      <c r="C42" s="20" t="s">
        <v>37</v>
      </c>
      <c r="D42" s="46">
        <v>103752</v>
      </c>
      <c r="E42" s="46">
        <v>475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104227</v>
      </c>
      <c r="O42" s="47">
        <f t="shared" si="8"/>
        <v>2.9855915210541393</v>
      </c>
      <c r="P42" s="9"/>
    </row>
    <row r="43" spans="1:16" ht="15">
      <c r="A43" s="12"/>
      <c r="B43" s="25">
        <v>341.9</v>
      </c>
      <c r="C43" s="20" t="s">
        <v>38</v>
      </c>
      <c r="D43" s="46">
        <v>133227</v>
      </c>
      <c r="E43" s="46">
        <v>1081663</v>
      </c>
      <c r="F43" s="46">
        <v>0</v>
      </c>
      <c r="G43" s="46">
        <v>-1923</v>
      </c>
      <c r="H43" s="46">
        <v>0</v>
      </c>
      <c r="I43" s="46">
        <v>-14273624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-13060657</v>
      </c>
      <c r="O43" s="47">
        <f t="shared" si="8"/>
        <v>-374.1236608421656</v>
      </c>
      <c r="P43" s="9"/>
    </row>
    <row r="44" spans="1:16" ht="15">
      <c r="A44" s="12"/>
      <c r="B44" s="25">
        <v>342.5</v>
      </c>
      <c r="C44" s="20" t="s">
        <v>41</v>
      </c>
      <c r="D44" s="46">
        <v>590510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590510</v>
      </c>
      <c r="O44" s="47">
        <f t="shared" si="8"/>
        <v>16.915210541392153</v>
      </c>
      <c r="P44" s="9"/>
    </row>
    <row r="45" spans="1:16" ht="15">
      <c r="A45" s="12"/>
      <c r="B45" s="25">
        <v>342.9</v>
      </c>
      <c r="C45" s="20" t="s">
        <v>43</v>
      </c>
      <c r="D45" s="46">
        <v>34621</v>
      </c>
      <c r="E45" s="46">
        <v>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34630</v>
      </c>
      <c r="O45" s="47">
        <f t="shared" si="8"/>
        <v>0.9919793755370954</v>
      </c>
      <c r="P45" s="9"/>
    </row>
    <row r="46" spans="1:16" ht="15">
      <c r="A46" s="12"/>
      <c r="B46" s="25">
        <v>343.1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57422429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57422429</v>
      </c>
      <c r="O46" s="47">
        <f t="shared" si="8"/>
        <v>1644.8704955600115</v>
      </c>
      <c r="P46" s="9"/>
    </row>
    <row r="47" spans="1:16" ht="15">
      <c r="A47" s="12"/>
      <c r="B47" s="25">
        <v>343.3</v>
      </c>
      <c r="C47" s="20" t="s">
        <v>45</v>
      </c>
      <c r="D47" s="46">
        <v>451205</v>
      </c>
      <c r="E47" s="46">
        <v>0</v>
      </c>
      <c r="F47" s="46">
        <v>0</v>
      </c>
      <c r="G47" s="46">
        <v>0</v>
      </c>
      <c r="H47" s="46">
        <v>0</v>
      </c>
      <c r="I47" s="46">
        <v>11450001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11901206</v>
      </c>
      <c r="O47" s="47">
        <f t="shared" si="8"/>
        <v>340.91108564881125</v>
      </c>
      <c r="P47" s="9"/>
    </row>
    <row r="48" spans="1:16" ht="15">
      <c r="A48" s="12"/>
      <c r="B48" s="25">
        <v>343.4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4616342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4616342</v>
      </c>
      <c r="O48" s="47">
        <f t="shared" si="8"/>
        <v>132.23551990833573</v>
      </c>
      <c r="P48" s="9"/>
    </row>
    <row r="49" spans="1:16" ht="15">
      <c r="A49" s="12"/>
      <c r="B49" s="25">
        <v>343.5</v>
      </c>
      <c r="C49" s="20" t="s">
        <v>47</v>
      </c>
      <c r="D49" s="46">
        <v>154979</v>
      </c>
      <c r="E49" s="46">
        <v>0</v>
      </c>
      <c r="F49" s="46">
        <v>0</v>
      </c>
      <c r="G49" s="46">
        <v>0</v>
      </c>
      <c r="H49" s="46">
        <v>0</v>
      </c>
      <c r="I49" s="46">
        <v>27833591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27988570</v>
      </c>
      <c r="O49" s="47">
        <f t="shared" si="8"/>
        <v>801.7350329418505</v>
      </c>
      <c r="P49" s="9"/>
    </row>
    <row r="50" spans="1:16" ht="15">
      <c r="A50" s="12"/>
      <c r="B50" s="25">
        <v>343.8</v>
      </c>
      <c r="C50" s="20" t="s">
        <v>49</v>
      </c>
      <c r="D50" s="46">
        <v>17995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17995</v>
      </c>
      <c r="O50" s="47">
        <f t="shared" si="8"/>
        <v>0.5154683471784589</v>
      </c>
      <c r="P50" s="9"/>
    </row>
    <row r="51" spans="1:16" ht="15">
      <c r="A51" s="12"/>
      <c r="B51" s="25">
        <v>343.9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1257</v>
      </c>
      <c r="O51" s="47">
        <f t="shared" si="8"/>
        <v>0.036006874820968204</v>
      </c>
      <c r="P51" s="9"/>
    </row>
    <row r="52" spans="1:16" ht="15">
      <c r="A52" s="12"/>
      <c r="B52" s="25">
        <v>344.5</v>
      </c>
      <c r="C52" s="20" t="s">
        <v>51</v>
      </c>
      <c r="D52" s="46">
        <v>614756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614756</v>
      </c>
      <c r="O52" s="47">
        <f t="shared" si="8"/>
        <v>17.609739329704954</v>
      </c>
      <c r="P52" s="9"/>
    </row>
    <row r="53" spans="1:16" ht="15">
      <c r="A53" s="12"/>
      <c r="B53" s="25">
        <v>344.9</v>
      </c>
      <c r="C53" s="20" t="s">
        <v>91</v>
      </c>
      <c r="D53" s="46">
        <v>0</v>
      </c>
      <c r="E53" s="46">
        <v>187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187</v>
      </c>
      <c r="O53" s="47">
        <f t="shared" si="8"/>
        <v>0.00535663133772558</v>
      </c>
      <c r="P53" s="9"/>
    </row>
    <row r="54" spans="1:16" ht="15">
      <c r="A54" s="12"/>
      <c r="B54" s="25">
        <v>347.1</v>
      </c>
      <c r="C54" s="20" t="s">
        <v>92</v>
      </c>
      <c r="D54" s="46">
        <v>1910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1910</v>
      </c>
      <c r="O54" s="47">
        <f t="shared" si="8"/>
        <v>0.05471211687195646</v>
      </c>
      <c r="P54" s="9"/>
    </row>
    <row r="55" spans="1:16" ht="15">
      <c r="A55" s="12"/>
      <c r="B55" s="25">
        <v>347.3</v>
      </c>
      <c r="C55" s="20" t="s">
        <v>53</v>
      </c>
      <c r="D55" s="46">
        <v>273277</v>
      </c>
      <c r="E55" s="46">
        <v>0</v>
      </c>
      <c r="F55" s="46">
        <v>0</v>
      </c>
      <c r="G55" s="46">
        <v>0</v>
      </c>
      <c r="H55" s="46">
        <v>0</v>
      </c>
      <c r="I55" s="46">
        <v>1315010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1588287</v>
      </c>
      <c r="O55" s="47">
        <f t="shared" si="8"/>
        <v>45.496619879690634</v>
      </c>
      <c r="P55" s="9"/>
    </row>
    <row r="56" spans="1:16" ht="15">
      <c r="A56" s="12"/>
      <c r="B56" s="25">
        <v>347.5</v>
      </c>
      <c r="C56" s="20" t="s">
        <v>93</v>
      </c>
      <c r="D56" s="46">
        <v>4265</v>
      </c>
      <c r="E56" s="46">
        <v>0</v>
      </c>
      <c r="F56" s="46">
        <v>0</v>
      </c>
      <c r="G56" s="46">
        <v>0</v>
      </c>
      <c r="H56" s="46">
        <v>0</v>
      </c>
      <c r="I56" s="46">
        <v>33176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37441</v>
      </c>
      <c r="O56" s="47">
        <f t="shared" si="8"/>
        <v>1.0725007161271842</v>
      </c>
      <c r="P56" s="9"/>
    </row>
    <row r="57" spans="1:16" ht="15">
      <c r="A57" s="12"/>
      <c r="B57" s="25">
        <v>347.9</v>
      </c>
      <c r="C57" s="20" t="s">
        <v>94</v>
      </c>
      <c r="D57" s="46">
        <v>58108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58108</v>
      </c>
      <c r="O57" s="47">
        <f t="shared" si="8"/>
        <v>1.6645087367516471</v>
      </c>
      <c r="P57" s="9"/>
    </row>
    <row r="58" spans="1:16" ht="15">
      <c r="A58" s="12"/>
      <c r="B58" s="25">
        <v>349</v>
      </c>
      <c r="C58" s="20" t="s">
        <v>95</v>
      </c>
      <c r="D58" s="46">
        <v>6929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6929</v>
      </c>
      <c r="O58" s="47">
        <f t="shared" si="8"/>
        <v>0.19848181036952162</v>
      </c>
      <c r="P58" s="9"/>
    </row>
    <row r="59" spans="1:16" ht="15.75">
      <c r="A59" s="29" t="s">
        <v>34</v>
      </c>
      <c r="B59" s="30"/>
      <c r="C59" s="31"/>
      <c r="D59" s="32">
        <f aca="true" t="shared" si="11" ref="D59:M59">SUM(D60:D62)</f>
        <v>482635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45164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527799</v>
      </c>
      <c r="O59" s="45">
        <f t="shared" si="8"/>
        <v>15.118848467487826</v>
      </c>
      <c r="P59" s="10"/>
    </row>
    <row r="60" spans="1:16" ht="15">
      <c r="A60" s="13"/>
      <c r="B60" s="39">
        <v>351.1</v>
      </c>
      <c r="C60" s="21" t="s">
        <v>96</v>
      </c>
      <c r="D60" s="46">
        <v>97556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97556</v>
      </c>
      <c r="O60" s="47">
        <f t="shared" si="8"/>
        <v>2.794500143225437</v>
      </c>
      <c r="P60" s="9"/>
    </row>
    <row r="61" spans="1:16" ht="15">
      <c r="A61" s="13"/>
      <c r="B61" s="39">
        <v>352</v>
      </c>
      <c r="C61" s="21" t="s">
        <v>56</v>
      </c>
      <c r="D61" s="46">
        <v>8549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8549</v>
      </c>
      <c r="O61" s="47">
        <f t="shared" si="8"/>
        <v>0.2448868519048983</v>
      </c>
      <c r="P61" s="9"/>
    </row>
    <row r="62" spans="1:16" ht="15">
      <c r="A62" s="13"/>
      <c r="B62" s="39">
        <v>354</v>
      </c>
      <c r="C62" s="21" t="s">
        <v>57</v>
      </c>
      <c r="D62" s="46">
        <v>376530</v>
      </c>
      <c r="E62" s="46">
        <v>0</v>
      </c>
      <c r="F62" s="46">
        <v>0</v>
      </c>
      <c r="G62" s="46">
        <v>0</v>
      </c>
      <c r="H62" s="46">
        <v>0</v>
      </c>
      <c r="I62" s="46">
        <v>45164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421694</v>
      </c>
      <c r="O62" s="47">
        <f t="shared" si="8"/>
        <v>12.07946147235749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SUM(D64:D71)</f>
        <v>458850</v>
      </c>
      <c r="E63" s="32">
        <f t="shared" si="13"/>
        <v>70924</v>
      </c>
      <c r="F63" s="32">
        <f t="shared" si="13"/>
        <v>2210</v>
      </c>
      <c r="G63" s="32">
        <f t="shared" si="13"/>
        <v>1288411</v>
      </c>
      <c r="H63" s="32">
        <f t="shared" si="13"/>
        <v>0</v>
      </c>
      <c r="I63" s="32">
        <f t="shared" si="13"/>
        <v>1464075</v>
      </c>
      <c r="J63" s="32">
        <f t="shared" si="13"/>
        <v>139494</v>
      </c>
      <c r="K63" s="32">
        <f t="shared" si="13"/>
        <v>0</v>
      </c>
      <c r="L63" s="32">
        <f t="shared" si="13"/>
        <v>0</v>
      </c>
      <c r="M63" s="32">
        <f t="shared" si="13"/>
        <v>114132</v>
      </c>
      <c r="N63" s="32">
        <f t="shared" si="12"/>
        <v>3538096</v>
      </c>
      <c r="O63" s="45">
        <f t="shared" si="8"/>
        <v>101.34906903466056</v>
      </c>
      <c r="P63" s="10"/>
    </row>
    <row r="64" spans="1:16" ht="15">
      <c r="A64" s="12"/>
      <c r="B64" s="25">
        <v>361.1</v>
      </c>
      <c r="C64" s="20" t="s">
        <v>59</v>
      </c>
      <c r="D64" s="46">
        <v>168629</v>
      </c>
      <c r="E64" s="46">
        <v>62410</v>
      </c>
      <c r="F64" s="46">
        <v>2968</v>
      </c>
      <c r="G64" s="46">
        <v>67390</v>
      </c>
      <c r="H64" s="46">
        <v>0</v>
      </c>
      <c r="I64" s="46">
        <v>1805244</v>
      </c>
      <c r="J64" s="46">
        <v>128894</v>
      </c>
      <c r="K64" s="46">
        <v>0</v>
      </c>
      <c r="L64" s="46">
        <v>0</v>
      </c>
      <c r="M64" s="46">
        <v>135984</v>
      </c>
      <c r="N64" s="46">
        <f t="shared" si="12"/>
        <v>2371519</v>
      </c>
      <c r="O64" s="47">
        <f t="shared" si="8"/>
        <v>67.9323689487253</v>
      </c>
      <c r="P64" s="9"/>
    </row>
    <row r="65" spans="1:16" ht="15">
      <c r="A65" s="12"/>
      <c r="B65" s="25">
        <v>361.3</v>
      </c>
      <c r="C65" s="20" t="s">
        <v>97</v>
      </c>
      <c r="D65" s="46">
        <v>13482</v>
      </c>
      <c r="E65" s="46">
        <v>-2594</v>
      </c>
      <c r="F65" s="46">
        <v>-52</v>
      </c>
      <c r="G65" s="46">
        <v>-1649</v>
      </c>
      <c r="H65" s="46">
        <v>0</v>
      </c>
      <c r="I65" s="46">
        <v>-131713</v>
      </c>
      <c r="J65" s="46">
        <v>-3856</v>
      </c>
      <c r="K65" s="46">
        <v>0</v>
      </c>
      <c r="L65" s="46">
        <v>0</v>
      </c>
      <c r="M65" s="46">
        <v>-12853</v>
      </c>
      <c r="N65" s="46">
        <f aca="true" t="shared" si="14" ref="N65:N71">SUM(D65:M65)</f>
        <v>-139235</v>
      </c>
      <c r="O65" s="47">
        <f t="shared" si="8"/>
        <v>-3.988398739616156</v>
      </c>
      <c r="P65" s="9"/>
    </row>
    <row r="66" spans="1:16" ht="15">
      <c r="A66" s="12"/>
      <c r="B66" s="25">
        <v>361.4</v>
      </c>
      <c r="C66" s="20" t="s">
        <v>98</v>
      </c>
      <c r="D66" s="46">
        <v>-21214</v>
      </c>
      <c r="E66" s="46">
        <v>-12530</v>
      </c>
      <c r="F66" s="46">
        <v>-706</v>
      </c>
      <c r="G66" s="46">
        <v>-17330</v>
      </c>
      <c r="H66" s="46">
        <v>0</v>
      </c>
      <c r="I66" s="46">
        <v>-327139</v>
      </c>
      <c r="J66" s="46">
        <v>-23821</v>
      </c>
      <c r="K66" s="46">
        <v>0</v>
      </c>
      <c r="L66" s="46">
        <v>0</v>
      </c>
      <c r="M66" s="46">
        <v>-21442</v>
      </c>
      <c r="N66" s="46">
        <f t="shared" si="14"/>
        <v>-424182</v>
      </c>
      <c r="O66" s="47">
        <f t="shared" si="8"/>
        <v>-12.150730449727872</v>
      </c>
      <c r="P66" s="9"/>
    </row>
    <row r="67" spans="1:16" ht="15">
      <c r="A67" s="12"/>
      <c r="B67" s="25">
        <v>362</v>
      </c>
      <c r="C67" s="20" t="s">
        <v>60</v>
      </c>
      <c r="D67" s="46">
        <v>267022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267022</v>
      </c>
      <c r="O67" s="47">
        <f t="shared" si="8"/>
        <v>7.648868519048983</v>
      </c>
      <c r="P67" s="9"/>
    </row>
    <row r="68" spans="1:16" ht="15">
      <c r="A68" s="12"/>
      <c r="B68" s="25">
        <v>365</v>
      </c>
      <c r="C68" s="20" t="s">
        <v>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20081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20081</v>
      </c>
      <c r="O68" s="47">
        <f t="shared" si="8"/>
        <v>0.5752219994270983</v>
      </c>
      <c r="P68" s="9"/>
    </row>
    <row r="69" spans="1:16" ht="15">
      <c r="A69" s="12"/>
      <c r="B69" s="25">
        <v>366</v>
      </c>
      <c r="C69" s="20" t="s">
        <v>63</v>
      </c>
      <c r="D69" s="46">
        <v>0</v>
      </c>
      <c r="E69" s="46">
        <v>3299</v>
      </c>
      <c r="F69" s="46">
        <v>0</v>
      </c>
      <c r="G69" s="46">
        <v>0</v>
      </c>
      <c r="H69" s="46">
        <v>0</v>
      </c>
      <c r="I69" s="46">
        <v>10000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13299</v>
      </c>
      <c r="O69" s="47">
        <f aca="true" t="shared" si="15" ref="O69:O77">(N69/O$79)</f>
        <v>0.38095101690060157</v>
      </c>
      <c r="P69" s="9"/>
    </row>
    <row r="70" spans="1:16" ht="15">
      <c r="A70" s="12"/>
      <c r="B70" s="25">
        <v>369.3</v>
      </c>
      <c r="C70" s="20" t="s">
        <v>99</v>
      </c>
      <c r="D70" s="46">
        <v>0</v>
      </c>
      <c r="E70" s="46">
        <v>0</v>
      </c>
      <c r="F70" s="46">
        <v>0</v>
      </c>
      <c r="G70" s="46">
        <v>1240000</v>
      </c>
      <c r="H70" s="46">
        <v>0</v>
      </c>
      <c r="I70" s="46">
        <v>45000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1285000</v>
      </c>
      <c r="O70" s="47">
        <f t="shared" si="15"/>
        <v>36.80893726725866</v>
      </c>
      <c r="P70" s="9"/>
    </row>
    <row r="71" spans="1:16" ht="15">
      <c r="A71" s="12"/>
      <c r="B71" s="25">
        <v>369.9</v>
      </c>
      <c r="C71" s="20" t="s">
        <v>65</v>
      </c>
      <c r="D71" s="46">
        <v>30931</v>
      </c>
      <c r="E71" s="46">
        <v>20339</v>
      </c>
      <c r="F71" s="46">
        <v>0</v>
      </c>
      <c r="G71" s="46">
        <v>0</v>
      </c>
      <c r="H71" s="46">
        <v>0</v>
      </c>
      <c r="I71" s="46">
        <v>42602</v>
      </c>
      <c r="J71" s="46">
        <v>38277</v>
      </c>
      <c r="K71" s="46">
        <v>0</v>
      </c>
      <c r="L71" s="46">
        <v>0</v>
      </c>
      <c r="M71" s="46">
        <v>12443</v>
      </c>
      <c r="N71" s="46">
        <f t="shared" si="14"/>
        <v>144592</v>
      </c>
      <c r="O71" s="47">
        <f t="shared" si="15"/>
        <v>4.141850472643942</v>
      </c>
      <c r="P71" s="9"/>
    </row>
    <row r="72" spans="1:16" ht="15.75">
      <c r="A72" s="29" t="s">
        <v>35</v>
      </c>
      <c r="B72" s="30"/>
      <c r="C72" s="31"/>
      <c r="D72" s="32">
        <f aca="true" t="shared" si="16" ref="D72:M72">SUM(D73:D76)</f>
        <v>11653696</v>
      </c>
      <c r="E72" s="32">
        <f t="shared" si="16"/>
        <v>1326975</v>
      </c>
      <c r="F72" s="32">
        <f t="shared" si="16"/>
        <v>425120</v>
      </c>
      <c r="G72" s="32">
        <f t="shared" si="16"/>
        <v>1011500</v>
      </c>
      <c r="H72" s="32">
        <f t="shared" si="16"/>
        <v>0</v>
      </c>
      <c r="I72" s="32">
        <f t="shared" si="16"/>
        <v>2028648</v>
      </c>
      <c r="J72" s="32">
        <f t="shared" si="16"/>
        <v>169050</v>
      </c>
      <c r="K72" s="32">
        <f t="shared" si="16"/>
        <v>0</v>
      </c>
      <c r="L72" s="32">
        <f t="shared" si="16"/>
        <v>0</v>
      </c>
      <c r="M72" s="32">
        <f t="shared" si="16"/>
        <v>2455486</v>
      </c>
      <c r="N72" s="32">
        <f aca="true" t="shared" si="17" ref="N72:N77">SUM(D72:M72)</f>
        <v>19070475</v>
      </c>
      <c r="O72" s="45">
        <f t="shared" si="15"/>
        <v>546.2754225150387</v>
      </c>
      <c r="P72" s="9"/>
    </row>
    <row r="73" spans="1:16" ht="15">
      <c r="A73" s="12"/>
      <c r="B73" s="25">
        <v>381</v>
      </c>
      <c r="C73" s="20" t="s">
        <v>66</v>
      </c>
      <c r="D73" s="46">
        <v>7275504</v>
      </c>
      <c r="E73" s="46">
        <v>1326975</v>
      </c>
      <c r="F73" s="46">
        <v>425120</v>
      </c>
      <c r="G73" s="46">
        <v>1011500</v>
      </c>
      <c r="H73" s="46">
        <v>0</v>
      </c>
      <c r="I73" s="46">
        <v>16499</v>
      </c>
      <c r="J73" s="46">
        <v>0</v>
      </c>
      <c r="K73" s="46">
        <v>0</v>
      </c>
      <c r="L73" s="46">
        <v>0</v>
      </c>
      <c r="M73" s="46">
        <v>2455486</v>
      </c>
      <c r="N73" s="46">
        <f t="shared" si="17"/>
        <v>12511084</v>
      </c>
      <c r="O73" s="47">
        <f t="shared" si="15"/>
        <v>358.38109424233744</v>
      </c>
      <c r="P73" s="9"/>
    </row>
    <row r="74" spans="1:16" ht="15">
      <c r="A74" s="12"/>
      <c r="B74" s="25">
        <v>382</v>
      </c>
      <c r="C74" s="20" t="s">
        <v>100</v>
      </c>
      <c r="D74" s="46">
        <v>3704963</v>
      </c>
      <c r="E74" s="46">
        <v>0</v>
      </c>
      <c r="F74" s="46">
        <v>0</v>
      </c>
      <c r="G74" s="46">
        <v>0</v>
      </c>
      <c r="H74" s="46">
        <v>0</v>
      </c>
      <c r="I74" s="46">
        <v>1838262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5543225</v>
      </c>
      <c r="O74" s="47">
        <f t="shared" si="15"/>
        <v>158.78616442280148</v>
      </c>
      <c r="P74" s="9"/>
    </row>
    <row r="75" spans="1:16" ht="15">
      <c r="A75" s="12"/>
      <c r="B75" s="25">
        <v>389.7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173887</v>
      </c>
      <c r="J75" s="46">
        <v>169050</v>
      </c>
      <c r="K75" s="46">
        <v>0</v>
      </c>
      <c r="L75" s="46">
        <v>0</v>
      </c>
      <c r="M75" s="46">
        <v>0</v>
      </c>
      <c r="N75" s="46">
        <f t="shared" si="17"/>
        <v>342937</v>
      </c>
      <c r="O75" s="47">
        <f t="shared" si="15"/>
        <v>9.823460326553995</v>
      </c>
      <c r="P75" s="9"/>
    </row>
    <row r="76" spans="1:16" ht="15.75" thickBot="1">
      <c r="A76" s="12"/>
      <c r="B76" s="25">
        <v>389.9</v>
      </c>
      <c r="C76" s="20" t="s">
        <v>102</v>
      </c>
      <c r="D76" s="46">
        <v>673229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673229</v>
      </c>
      <c r="O76" s="47">
        <f t="shared" si="15"/>
        <v>19.284703523345748</v>
      </c>
      <c r="P76" s="9"/>
    </row>
    <row r="77" spans="1:119" ht="16.5" thickBot="1">
      <c r="A77" s="14" t="s">
        <v>54</v>
      </c>
      <c r="B77" s="23"/>
      <c r="C77" s="22"/>
      <c r="D77" s="15">
        <f aca="true" t="shared" si="18" ref="D77:M77">SUM(D5,D14,D19,D40,D59,D63,D72)</f>
        <v>33241314</v>
      </c>
      <c r="E77" s="15">
        <f t="shared" si="18"/>
        <v>4008188</v>
      </c>
      <c r="F77" s="15">
        <f t="shared" si="18"/>
        <v>427330</v>
      </c>
      <c r="G77" s="15">
        <f t="shared" si="18"/>
        <v>2805346</v>
      </c>
      <c r="H77" s="15">
        <f t="shared" si="18"/>
        <v>0</v>
      </c>
      <c r="I77" s="15">
        <f t="shared" si="18"/>
        <v>94639816</v>
      </c>
      <c r="J77" s="15">
        <f t="shared" si="18"/>
        <v>5776215</v>
      </c>
      <c r="K77" s="15">
        <f t="shared" si="18"/>
        <v>0</v>
      </c>
      <c r="L77" s="15">
        <f t="shared" si="18"/>
        <v>0</v>
      </c>
      <c r="M77" s="15">
        <f t="shared" si="18"/>
        <v>6068687</v>
      </c>
      <c r="N77" s="15">
        <f t="shared" si="17"/>
        <v>146966896</v>
      </c>
      <c r="O77" s="38">
        <f t="shared" si="15"/>
        <v>4209.879576052707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103</v>
      </c>
      <c r="M79" s="48"/>
      <c r="N79" s="48"/>
      <c r="O79" s="43">
        <v>34910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A81:O81"/>
    <mergeCell ref="L79:N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2020-04-01T22:36:22Z</cp:lastPrinted>
  <dcterms:created xsi:type="dcterms:W3CDTF">2000-08-31T21:26:31Z</dcterms:created>
  <dcterms:modified xsi:type="dcterms:W3CDTF">2020-04-01T22:36:29Z</dcterms:modified>
  <cp:category/>
  <cp:version/>
  <cp:contentType/>
  <cp:contentStatus/>
</cp:coreProperties>
</file>