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'2007'!$A$1:$O$34</definedName>
    <definedName name="_xlnm.Print_Area" localSheetId="14">'2008'!$A$1:$O$34</definedName>
    <definedName name="_xlnm.Print_Area" localSheetId="13">'2009'!$A$1:$O$33</definedName>
    <definedName name="_xlnm.Print_Area" localSheetId="12">'2010'!$A$1:$O$33</definedName>
    <definedName name="_xlnm.Print_Area" localSheetId="11">'2011'!$A$1:$O$33</definedName>
    <definedName name="_xlnm.Print_Area" localSheetId="10">'2012'!$A$1:$O$33</definedName>
    <definedName name="_xlnm.Print_Area" localSheetId="9">'2013'!$A$1:$O$31</definedName>
    <definedName name="_xlnm.Print_Area" localSheetId="8">'2014'!$A$1:$O$30</definedName>
    <definedName name="_xlnm.Print_Area" localSheetId="7">'2015'!$A$1:$O$28</definedName>
    <definedName name="_xlnm.Print_Area" localSheetId="6">'2016'!$A$1:$O$30</definedName>
    <definedName name="_xlnm.Print_Area" localSheetId="5">'2017'!$A$1:$O$30</definedName>
    <definedName name="_xlnm.Print_Area" localSheetId="4">'2018'!$A$1:$O$30</definedName>
    <definedName name="_xlnm.Print_Area" localSheetId="3">'2019'!$A$1:$O$27</definedName>
    <definedName name="_xlnm.Print_Area" localSheetId="2">'2020'!$A$1:$O$27</definedName>
    <definedName name="_xlnm.Print_Area" localSheetId="1">'2021'!$A$1:$P$26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/>
  <c r="O12" i="48"/>
  <c r="P12" i="48"/>
  <c r="O11" i="48"/>
  <c r="P11" i="48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2" i="47"/>
  <c r="F22" i="47"/>
  <c r="G22" i="47"/>
  <c r="H22" i="47"/>
  <c r="I22" i="47"/>
  <c r="J22" i="47"/>
  <c r="K22" i="47"/>
  <c r="L22" i="47"/>
  <c r="M22" i="47"/>
  <c r="N22" i="47"/>
  <c r="D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/>
  <c r="O11" i="47"/>
  <c r="P11" i="47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3" i="46"/>
  <c r="F23" i="46"/>
  <c r="G23" i="46"/>
  <c r="H23" i="46"/>
  <c r="I23" i="46"/>
  <c r="J23" i="46"/>
  <c r="K23" i="46"/>
  <c r="L23" i="46"/>
  <c r="M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3" i="45"/>
  <c r="F23" i="45"/>
  <c r="G23" i="45"/>
  <c r="H23" i="45"/>
  <c r="I23" i="45"/>
  <c r="J23" i="45"/>
  <c r="K23" i="45"/>
  <c r="L23" i="45"/>
  <c r="M23" i="45"/>
  <c r="D23" i="45"/>
  <c r="N22" i="45"/>
  <c r="O22" i="45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6" i="44"/>
  <c r="F26" i="44"/>
  <c r="G26" i="44"/>
  <c r="H26" i="44"/>
  <c r="I26" i="44"/>
  <c r="J26" i="44"/>
  <c r="K26" i="44"/>
  <c r="L26" i="44"/>
  <c r="M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6" i="43"/>
  <c r="F26" i="43"/>
  <c r="G26" i="43"/>
  <c r="H26" i="43"/>
  <c r="I26" i="43"/>
  <c r="J26" i="43"/>
  <c r="K26" i="43"/>
  <c r="L26" i="43"/>
  <c r="M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6" i="42"/>
  <c r="F26" i="42"/>
  <c r="G26" i="42"/>
  <c r="H26" i="42"/>
  <c r="I26" i="42"/>
  <c r="J26" i="42"/>
  <c r="K26" i="42"/>
  <c r="L26" i="42"/>
  <c r="M26" i="42"/>
  <c r="D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0" i="41"/>
  <c r="F30" i="41"/>
  <c r="G30" i="41"/>
  <c r="H30" i="41"/>
  <c r="I30" i="41"/>
  <c r="J30" i="41"/>
  <c r="K30" i="41"/>
  <c r="L30" i="41"/>
  <c r="M30" i="41"/>
  <c r="D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4" i="40"/>
  <c r="F24" i="40"/>
  <c r="G24" i="40"/>
  <c r="H24" i="40"/>
  <c r="I24" i="40"/>
  <c r="J24" i="40"/>
  <c r="K24" i="40"/>
  <c r="L24" i="40"/>
  <c r="M24" i="40"/>
  <c r="D24" i="40"/>
  <c r="N23" i="40"/>
  <c r="O23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N22" i="39"/>
  <c r="O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N20" i="39"/>
  <c r="O20" i="39"/>
  <c r="E20" i="39"/>
  <c r="D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26" i="39"/>
  <c r="L5" i="39"/>
  <c r="L26" i="39"/>
  <c r="K5" i="39"/>
  <c r="K26" i="39"/>
  <c r="J5" i="39"/>
  <c r="J26" i="39"/>
  <c r="I5" i="39"/>
  <c r="I26" i="39"/>
  <c r="H5" i="39"/>
  <c r="H26" i="39"/>
  <c r="G5" i="39"/>
  <c r="G26" i="39"/>
  <c r="F5" i="39"/>
  <c r="F26" i="39"/>
  <c r="E5" i="39"/>
  <c r="E26" i="39"/>
  <c r="D5" i="39"/>
  <c r="N5" i="39"/>
  <c r="O5" i="39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/>
  <c r="O22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/>
  <c r="O18" i="38"/>
  <c r="N17" i="38"/>
  <c r="O17" i="38"/>
  <c r="N16" i="38"/>
  <c r="O16" i="38"/>
  <c r="N15" i="38"/>
  <c r="O15" i="38"/>
  <c r="N14" i="38"/>
  <c r="O14" i="38"/>
  <c r="M13" i="38"/>
  <c r="L13" i="38"/>
  <c r="L30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30" i="38"/>
  <c r="L5" i="38"/>
  <c r="K5" i="38"/>
  <c r="K30" i="38"/>
  <c r="J5" i="38"/>
  <c r="J30" i="38"/>
  <c r="I5" i="38"/>
  <c r="I30" i="38"/>
  <c r="H5" i="38"/>
  <c r="G5" i="38"/>
  <c r="F5" i="38"/>
  <c r="F30" i="38"/>
  <c r="E5" i="38"/>
  <c r="N5" i="38"/>
  <c r="O5" i="38"/>
  <c r="D5" i="38"/>
  <c r="F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N23" i="37"/>
  <c r="O23" i="37"/>
  <c r="D23" i="37"/>
  <c r="N22" i="37"/>
  <c r="O22" i="37"/>
  <c r="M21" i="37"/>
  <c r="L21" i="37"/>
  <c r="K21" i="37"/>
  <c r="J21" i="37"/>
  <c r="I21" i="37"/>
  <c r="H21" i="37"/>
  <c r="G21" i="37"/>
  <c r="G27" i="37"/>
  <c r="F21" i="37"/>
  <c r="E21" i="37"/>
  <c r="D21" i="37"/>
  <c r="N21" i="37"/>
  <c r="O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7" i="37"/>
  <c r="L5" i="37"/>
  <c r="K5" i="37"/>
  <c r="K27" i="37"/>
  <c r="J5" i="37"/>
  <c r="J27" i="37"/>
  <c r="I5" i="37"/>
  <c r="I27" i="37"/>
  <c r="H5" i="37"/>
  <c r="H27" i="37"/>
  <c r="G5" i="37"/>
  <c r="F5" i="37"/>
  <c r="E5" i="37"/>
  <c r="E27" i="37"/>
  <c r="D5" i="37"/>
  <c r="D27" i="37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M21" i="36"/>
  <c r="M29" i="36"/>
  <c r="L21" i="36"/>
  <c r="K21" i="36"/>
  <c r="J21" i="36"/>
  <c r="I21" i="36"/>
  <c r="H21" i="36"/>
  <c r="G21" i="36"/>
  <c r="F21" i="36"/>
  <c r="E21" i="36"/>
  <c r="D21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J29" i="36"/>
  <c r="I17" i="36"/>
  <c r="H17" i="36"/>
  <c r="G17" i="36"/>
  <c r="F17" i="36"/>
  <c r="E17" i="36"/>
  <c r="D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N13" i="36"/>
  <c r="O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29" i="36"/>
  <c r="K5" i="36"/>
  <c r="K29" i="36"/>
  <c r="J5" i="36"/>
  <c r="I5" i="36"/>
  <c r="I29" i="36"/>
  <c r="H5" i="36"/>
  <c r="N5" i="36"/>
  <c r="O5" i="36"/>
  <c r="G5" i="36"/>
  <c r="G29" i="36"/>
  <c r="F5" i="36"/>
  <c r="F29" i="36"/>
  <c r="E5" i="36"/>
  <c r="D5" i="36"/>
  <c r="D29" i="36"/>
  <c r="F29" i="35"/>
  <c r="N28" i="35"/>
  <c r="O28" i="35"/>
  <c r="M27" i="35"/>
  <c r="L27" i="35"/>
  <c r="K27" i="35"/>
  <c r="J27" i="35"/>
  <c r="I27" i="35"/>
  <c r="H27" i="35"/>
  <c r="G27" i="35"/>
  <c r="F27" i="35"/>
  <c r="E27" i="35"/>
  <c r="N27" i="35"/>
  <c r="O27" i="35"/>
  <c r="D27" i="35"/>
  <c r="N26" i="35"/>
  <c r="O26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N23" i="35"/>
  <c r="O23" i="35"/>
  <c r="D23" i="35"/>
  <c r="N22" i="35"/>
  <c r="O22" i="35"/>
  <c r="M21" i="35"/>
  <c r="L21" i="35"/>
  <c r="K21" i="35"/>
  <c r="J21" i="35"/>
  <c r="I21" i="35"/>
  <c r="H21" i="35"/>
  <c r="G21" i="35"/>
  <c r="G29" i="35"/>
  <c r="F21" i="35"/>
  <c r="E21" i="35"/>
  <c r="D21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N13" i="35"/>
  <c r="O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9" i="35"/>
  <c r="L5" i="35"/>
  <c r="K5" i="35"/>
  <c r="K29" i="35"/>
  <c r="J5" i="35"/>
  <c r="J29" i="35"/>
  <c r="I5" i="35"/>
  <c r="I29" i="35"/>
  <c r="H5" i="35"/>
  <c r="H29" i="35"/>
  <c r="G5" i="35"/>
  <c r="F5" i="35"/>
  <c r="E5" i="35"/>
  <c r="E29" i="35"/>
  <c r="D5" i="35"/>
  <c r="D29" i="35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N23" i="34"/>
  <c r="O23" i="34"/>
  <c r="E23" i="34"/>
  <c r="D23" i="34"/>
  <c r="N22" i="34"/>
  <c r="O22" i="34"/>
  <c r="M21" i="34"/>
  <c r="L21" i="34"/>
  <c r="K21" i="34"/>
  <c r="J21" i="34"/>
  <c r="I21" i="34"/>
  <c r="H21" i="34"/>
  <c r="G21" i="34"/>
  <c r="F21" i="34"/>
  <c r="E21" i="34"/>
  <c r="N21" i="34"/>
  <c r="O21" i="34"/>
  <c r="D21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I29" i="34"/>
  <c r="H13" i="34"/>
  <c r="G13" i="34"/>
  <c r="F13" i="34"/>
  <c r="E13" i="34"/>
  <c r="D13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29" i="34"/>
  <c r="L5" i="34"/>
  <c r="L29" i="34"/>
  <c r="K5" i="34"/>
  <c r="K29" i="34"/>
  <c r="J5" i="34"/>
  <c r="J29" i="34"/>
  <c r="I5" i="34"/>
  <c r="H5" i="34"/>
  <c r="H29" i="34"/>
  <c r="G5" i="34"/>
  <c r="G29" i="34"/>
  <c r="F5" i="34"/>
  <c r="F29" i="34"/>
  <c r="E5" i="34"/>
  <c r="D5" i="34"/>
  <c r="D29" i="34"/>
  <c r="N29" i="34"/>
  <c r="O29" i="34"/>
  <c r="E27" i="33"/>
  <c r="F27" i="33"/>
  <c r="G27" i="33"/>
  <c r="H27" i="33"/>
  <c r="I27" i="33"/>
  <c r="J27" i="33"/>
  <c r="K27" i="33"/>
  <c r="L27" i="33"/>
  <c r="M27" i="33"/>
  <c r="D27" i="33"/>
  <c r="N27" i="33"/>
  <c r="O27" i="33"/>
  <c r="E23" i="33"/>
  <c r="F23" i="33"/>
  <c r="G23" i="33"/>
  <c r="H23" i="33"/>
  <c r="I23" i="33"/>
  <c r="J23" i="33"/>
  <c r="N23" i="33"/>
  <c r="O23" i="33"/>
  <c r="K23" i="33"/>
  <c r="L23" i="33"/>
  <c r="M23" i="33"/>
  <c r="E21" i="33"/>
  <c r="F21" i="33"/>
  <c r="G21" i="33"/>
  <c r="H21" i="33"/>
  <c r="I21" i="33"/>
  <c r="J21" i="33"/>
  <c r="K21" i="33"/>
  <c r="L21" i="33"/>
  <c r="M21" i="33"/>
  <c r="E17" i="33"/>
  <c r="N17" i="33"/>
  <c r="O17" i="33"/>
  <c r="F17" i="33"/>
  <c r="G17" i="33"/>
  <c r="H17" i="33"/>
  <c r="I17" i="33"/>
  <c r="J17" i="33"/>
  <c r="J29" i="33"/>
  <c r="K17" i="33"/>
  <c r="L17" i="33"/>
  <c r="M17" i="33"/>
  <c r="E13" i="33"/>
  <c r="F13" i="33"/>
  <c r="G13" i="33"/>
  <c r="H13" i="33"/>
  <c r="I13" i="33"/>
  <c r="J13" i="33"/>
  <c r="K13" i="33"/>
  <c r="L13" i="33"/>
  <c r="L29" i="33"/>
  <c r="M13" i="33"/>
  <c r="E5" i="33"/>
  <c r="E29" i="33"/>
  <c r="F5" i="33"/>
  <c r="F29" i="33"/>
  <c r="G5" i="33"/>
  <c r="H5" i="33"/>
  <c r="H29" i="33"/>
  <c r="I5" i="33"/>
  <c r="I29" i="33"/>
  <c r="J5" i="33"/>
  <c r="K5" i="33"/>
  <c r="K29" i="33"/>
  <c r="L5" i="33"/>
  <c r="M5" i="33"/>
  <c r="M29" i="33"/>
  <c r="D23" i="33"/>
  <c r="D21" i="33"/>
  <c r="N21" i="33"/>
  <c r="O21" i="33"/>
  <c r="D17" i="33"/>
  <c r="D13" i="33"/>
  <c r="N13" i="33"/>
  <c r="O13" i="33"/>
  <c r="D5" i="33"/>
  <c r="N28" i="33"/>
  <c r="O28" i="33"/>
  <c r="N24" i="33"/>
  <c r="O24" i="33"/>
  <c r="N25" i="33"/>
  <c r="O25" i="33"/>
  <c r="N26" i="33"/>
  <c r="O26" i="33"/>
  <c r="N22" i="33"/>
  <c r="O22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8" i="33"/>
  <c r="O18" i="33"/>
  <c r="N19" i="33"/>
  <c r="O19" i="33"/>
  <c r="N20" i="33"/>
  <c r="O20" i="33"/>
  <c r="N14" i="33"/>
  <c r="O14" i="33"/>
  <c r="N27" i="36"/>
  <c r="O27" i="36"/>
  <c r="N23" i="36"/>
  <c r="O23" i="36"/>
  <c r="N17" i="37"/>
  <c r="O17" i="37"/>
  <c r="N28" i="38"/>
  <c r="O28" i="38"/>
  <c r="N13" i="38"/>
  <c r="O13" i="38"/>
  <c r="E29" i="36"/>
  <c r="N13" i="37"/>
  <c r="O13" i="37"/>
  <c r="N24" i="38"/>
  <c r="O24" i="38"/>
  <c r="G30" i="38"/>
  <c r="G29" i="33"/>
  <c r="E29" i="34"/>
  <c r="N17" i="35"/>
  <c r="O17" i="35"/>
  <c r="N17" i="36"/>
  <c r="O17" i="36"/>
  <c r="H30" i="38"/>
  <c r="E30" i="38"/>
  <c r="N5" i="35"/>
  <c r="O5" i="35"/>
  <c r="L29" i="35"/>
  <c r="L27" i="37"/>
  <c r="D30" i="38"/>
  <c r="N29" i="35"/>
  <c r="O29" i="35"/>
  <c r="N27" i="37"/>
  <c r="O27" i="37"/>
  <c r="N30" i="38"/>
  <c r="O30" i="38"/>
  <c r="H29" i="36"/>
  <c r="N29" i="36"/>
  <c r="O29" i="36"/>
  <c r="N5" i="34"/>
  <c r="O5" i="34"/>
  <c r="N5" i="37"/>
  <c r="O5" i="37"/>
  <c r="D29" i="33"/>
  <c r="N29" i="33"/>
  <c r="O29" i="33"/>
  <c r="D26" i="39"/>
  <c r="N26" i="39"/>
  <c r="O26" i="39"/>
  <c r="N5" i="33"/>
  <c r="O5" i="33"/>
  <c r="N17" i="40"/>
  <c r="O17" i="40"/>
  <c r="N20" i="40"/>
  <c r="O20" i="40"/>
  <c r="N13" i="40"/>
  <c r="O13" i="40"/>
  <c r="N5" i="40"/>
  <c r="O5" i="40"/>
  <c r="N24" i="40"/>
  <c r="O24" i="40"/>
  <c r="N28" i="41"/>
  <c r="O28" i="41"/>
  <c r="N22" i="41"/>
  <c r="O22" i="41"/>
  <c r="N18" i="41"/>
  <c r="O18" i="41"/>
  <c r="N24" i="41"/>
  <c r="O24" i="41"/>
  <c r="N13" i="41"/>
  <c r="O13" i="41"/>
  <c r="N5" i="41"/>
  <c r="O5" i="41"/>
  <c r="N30" i="41"/>
  <c r="O30" i="41"/>
  <c r="N24" i="42"/>
  <c r="O24" i="42"/>
  <c r="N20" i="42"/>
  <c r="O20" i="42"/>
  <c r="N17" i="42"/>
  <c r="O17" i="42"/>
  <c r="N13" i="42"/>
  <c r="O13" i="42"/>
  <c r="N5" i="42"/>
  <c r="O5" i="42"/>
  <c r="N26" i="42"/>
  <c r="O26" i="42"/>
  <c r="N24" i="43"/>
  <c r="O24" i="43"/>
  <c r="N20" i="43"/>
  <c r="O20" i="43"/>
  <c r="N17" i="43"/>
  <c r="O17" i="43"/>
  <c r="N13" i="43"/>
  <c r="O13" i="43"/>
  <c r="N5" i="43"/>
  <c r="O5" i="43"/>
  <c r="N26" i="43"/>
  <c r="O26" i="43"/>
  <c r="N24" i="44"/>
  <c r="O24" i="44"/>
  <c r="N20" i="44"/>
  <c r="O20" i="44"/>
  <c r="N17" i="44"/>
  <c r="O17" i="44"/>
  <c r="N13" i="44"/>
  <c r="O13" i="44"/>
  <c r="N5" i="44"/>
  <c r="O5" i="44"/>
  <c r="N26" i="44"/>
  <c r="O26" i="44"/>
  <c r="N19" i="45"/>
  <c r="O19" i="45"/>
  <c r="N16" i="45"/>
  <c r="O16" i="45"/>
  <c r="N12" i="45"/>
  <c r="O12" i="45"/>
  <c r="N5" i="45"/>
  <c r="O5" i="45"/>
  <c r="N23" i="45"/>
  <c r="O23" i="45"/>
  <c r="N21" i="46"/>
  <c r="O21" i="46"/>
  <c r="N17" i="46"/>
  <c r="O17" i="46"/>
  <c r="N14" i="46"/>
  <c r="O14" i="46"/>
  <c r="N10" i="46"/>
  <c r="O10" i="46"/>
  <c r="N5" i="46"/>
  <c r="O5" i="46"/>
  <c r="N23" i="46"/>
  <c r="O23" i="46"/>
  <c r="O20" i="47"/>
  <c r="P20" i="47"/>
  <c r="O17" i="47"/>
  <c r="P17" i="47"/>
  <c r="O14" i="47"/>
  <c r="P14" i="47"/>
  <c r="O10" i="47"/>
  <c r="P10" i="47"/>
  <c r="O5" i="47"/>
  <c r="P5" i="47"/>
  <c r="O22" i="47"/>
  <c r="P22" i="47"/>
  <c r="O20" i="48"/>
  <c r="P20" i="48"/>
  <c r="O17" i="48"/>
  <c r="P17" i="48"/>
  <c r="O14" i="48"/>
  <c r="P14" i="48"/>
  <c r="O10" i="48"/>
  <c r="P10" i="48"/>
  <c r="O5" i="48"/>
  <c r="P5" i="48"/>
  <c r="O22" i="48"/>
  <c r="P22" i="48"/>
</calcChain>
</file>

<file path=xl/sharedStrings.xml><?xml version="1.0" encoding="utf-8"?>
<sst xmlns="http://schemas.openxmlformats.org/spreadsheetml/2006/main" count="679" uniqueCount="86">
  <si>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</si>
  <si>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</si>
  <si>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</si>
  <si>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</si>
  <si>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</si>
  <si>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</si>
  <si>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</si>
  <si>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</si>
  <si>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</si>
  <si>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</si>
  <si>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</si>
  <si>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</si>
  <si>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</si>
  <si>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</si>
  <si>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</si>
  <si>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</si>
  <si>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</si>
  <si>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</si>
  <si>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</si>
  <si>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</si>
  <si>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</si>
  <si>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</si>
  <si>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</si>
  <si>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</si>
  <si>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</si>
  <si>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</si>
  <si>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</si>
  <si>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</si>
  <si>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</si>
  <si>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</si>
  <si>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</si>
  <si>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</si>
  <si>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</si>
  <si>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</si>
  <si>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</si>
  <si>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</si>
  <si>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</si>
  <si>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</si>
  <si>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</si>
  <si>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</si>
  <si>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</si>
  <si>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</si>
  <si>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</si>
  <si>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Lantana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</si>
  <si>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</si>
  <si>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</si>
  <si>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</si>
  <si>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</si>
  <si>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</si>
  <si>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</si>
  <si>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</si>
  <si>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</si>
  <si>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</si>
  <si>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</si>
  <si>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Fire Control</t>
  </si>
  <si>
    <t>2008 Municipal Population:</t>
  </si>
  <si>
    <t>Local Fiscal Year Ended September 30, 2014</t>
  </si>
  <si>
    <t>Other General Government</t>
  </si>
  <si>
    <t>Water / Sewer Services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</si>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</sst>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1211733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661473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1873206</v>
      </c>
      <c r="P5" s="30">
        <f t="shared" ref="P5:P22" si="2">(O5/P$24)</f>
        <v>154.40207715133531</v>
      </c>
      <c r="Q5" s="6"/>
    </row>
    <row r="6" spans="1:134">
      <c r="A6" s="12"/>
      <c r="B6" s="42">
        <v>511</v>
      </c>
      <c r="C6" s="19" t="s">
        <v>19</v>
      </c>
      <c r="D6" s="43">
        <v>160616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160616</v>
      </c>
      <c r="P6" s="44">
        <f t="shared" si="2"/>
        <v>13.239037256841412</v>
      </c>
      <c r="Q6" s="9"/>
    </row>
    <row r="7" spans="1:134">
      <c r="A7" s="12"/>
      <c r="B7" s="42">
        <v>512</v>
      </c>
      <c r="C7" s="19" t="s">
        <v>20</v>
      </c>
      <c r="D7" s="43">
        <v>339394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339394</v>
      </c>
      <c r="P7" s="44">
        <f t="shared" si="2"/>
        <v>27.975107154632376</v>
      </c>
      <c r="Q7" s="9"/>
    </row>
    <row r="8" spans="1:134">
      <c r="A8" s="12"/>
      <c r="B8" s="42">
        <v>513</v>
      </c>
      <c r="C8" s="19" t="s">
        <v>21</v>
      </c>
      <c r="D8" s="43">
        <v>499801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499801</v>
      </c>
      <c r="P8" s="44">
        <f t="shared" si="2"/>
        <v>41.196917243653147</v>
      </c>
      <c r="Q8" s="9"/>
    </row>
    <row r="9" spans="1:134">
      <c r="A9" s="12"/>
      <c r="B9" s="42">
        <v>519</v>
      </c>
      <c r="C9" s="19" t="s">
        <v>25</v>
      </c>
      <c r="D9" s="43">
        <v>211922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661473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873395</v>
      </c>
      <c r="P9" s="44">
        <f t="shared" si="2"/>
        <v>71.991015496208377</v>
      </c>
      <c r="Q9" s="9"/>
    </row>
    <row r="10" spans="1:134" ht="15.75">
      <c r="A10" s="26" t="s">
        <v>26</v>
      </c>
      <c r="B10" s="27"/>
      <c r="C10" s="28"/>
      <c r="D10" s="29">
        <f t="shared" ref="D10:N10" si="3">SUM(D11:D13)</f>
        <v>7943836</v>
      </c>
      <c r="E10" s="29">
        <f t="shared" si="3"/>
        <v>96168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844710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8884714</v>
      </c>
      <c r="P10" s="41">
        <f t="shared" si="2"/>
        <v>732.33712495878672</v>
      </c>
      <c r="Q10" s="10"/>
    </row>
    <row r="11" spans="1:134">
      <c r="A11" s="12"/>
      <c r="B11" s="42">
        <v>521</v>
      </c>
      <c r="C11" s="19" t="s">
        <v>27</v>
      </c>
      <c r="D11" s="43">
        <v>6486942</v>
      </c>
      <c r="E11" s="43">
        <v>57168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844710</v>
      </c>
      <c r="L11" s="43">
        <v>0</v>
      </c>
      <c r="M11" s="43">
        <v>0</v>
      </c>
      <c r="N11" s="43">
        <v>0</v>
      </c>
      <c r="O11" s="43">
        <f t="shared" si="1"/>
        <v>7388820</v>
      </c>
      <c r="P11" s="44">
        <f t="shared" si="2"/>
        <v>609.03560830860533</v>
      </c>
      <c r="Q11" s="9"/>
    </row>
    <row r="12" spans="1:134">
      <c r="A12" s="12"/>
      <c r="B12" s="42">
        <v>524</v>
      </c>
      <c r="C12" s="19" t="s">
        <v>28</v>
      </c>
      <c r="D12" s="43">
        <v>1164939</v>
      </c>
      <c r="E12" s="43">
        <v>39000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1203939</v>
      </c>
      <c r="P12" s="44">
        <f t="shared" si="2"/>
        <v>99.236646884273</v>
      </c>
      <c r="Q12" s="9"/>
    </row>
    <row r="13" spans="1:134">
      <c r="A13" s="12"/>
      <c r="B13" s="42">
        <v>529</v>
      </c>
      <c r="C13" s="19" t="s">
        <v>29</v>
      </c>
      <c r="D13" s="43">
        <v>291955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291955</v>
      </c>
      <c r="P13" s="44">
        <f t="shared" si="2"/>
        <v>24.064869765908341</v>
      </c>
      <c r="Q13" s="9"/>
    </row>
    <row r="14" spans="1:134" ht="15.75">
      <c r="A14" s="26" t="s">
        <v>30</v>
      </c>
      <c r="B14" s="27"/>
      <c r="C14" s="28"/>
      <c r="D14" s="29">
        <f t="shared" ref="D14:N14" si="4">SUM(D15:D16)</f>
        <v>776943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6003470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6780413</v>
      </c>
      <c r="P14" s="41">
        <f t="shared" si="2"/>
        <v>558.88666336960102</v>
      </c>
      <c r="Q14" s="10"/>
    </row>
    <row r="15" spans="1:134">
      <c r="A15" s="12"/>
      <c r="B15" s="42">
        <v>536</v>
      </c>
      <c r="C15" s="19" t="s">
        <v>32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6003470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6003470</v>
      </c>
      <c r="P15" s="44">
        <f t="shared" si="2"/>
        <v>494.84586218265741</v>
      </c>
      <c r="Q15" s="9"/>
    </row>
    <row r="16" spans="1:134">
      <c r="A16" s="12"/>
      <c r="B16" s="42">
        <v>539</v>
      </c>
      <c r="C16" s="19" t="s">
        <v>33</v>
      </c>
      <c r="D16" s="43">
        <v>776943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776943</v>
      </c>
      <c r="P16" s="44">
        <f t="shared" si="2"/>
        <v>64.040801186943625</v>
      </c>
      <c r="Q16" s="9"/>
    </row>
    <row r="17" spans="1:120" ht="15.75">
      <c r="A17" s="26" t="s">
        <v>36</v>
      </c>
      <c r="B17" s="27"/>
      <c r="C17" s="28"/>
      <c r="D17" s="29">
        <f t="shared" ref="D17:N17" si="5">SUM(D18:D19)</f>
        <v>2884909</v>
      </c>
      <c r="E17" s="29">
        <f t="shared" si="5"/>
        <v>952034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3836943</v>
      </c>
      <c r="P17" s="41">
        <f t="shared" si="2"/>
        <v>316.26632047477744</v>
      </c>
      <c r="Q17" s="9"/>
    </row>
    <row r="18" spans="1:120">
      <c r="A18" s="12"/>
      <c r="B18" s="42">
        <v>571</v>
      </c>
      <c r="C18" s="19" t="s">
        <v>37</v>
      </c>
      <c r="D18" s="43">
        <v>258460</v>
      </c>
      <c r="E18" s="43">
        <v>853386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1111846</v>
      </c>
      <c r="P18" s="44">
        <f t="shared" si="2"/>
        <v>91.645730300032966</v>
      </c>
      <c r="Q18" s="9"/>
    </row>
    <row r="19" spans="1:120">
      <c r="A19" s="12"/>
      <c r="B19" s="42">
        <v>572</v>
      </c>
      <c r="C19" s="19" t="s">
        <v>38</v>
      </c>
      <c r="D19" s="43">
        <v>2626449</v>
      </c>
      <c r="E19" s="43">
        <v>98648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2725097</v>
      </c>
      <c r="P19" s="44">
        <f t="shared" si="2"/>
        <v>224.62059017474448</v>
      </c>
      <c r="Q19" s="9"/>
    </row>
    <row r="20" spans="1:120" ht="15.75">
      <c r="A20" s="26" t="s">
        <v>41</v>
      </c>
      <c r="B20" s="27"/>
      <c r="C20" s="28"/>
      <c r="D20" s="29">
        <f t="shared" ref="D20:N20" si="6">SUM(D21:D21)</f>
        <v>303000</v>
      </c>
      <c r="E20" s="29">
        <f t="shared" si="6"/>
        <v>6860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309860</v>
      </c>
      <c r="P20" s="41">
        <f t="shared" si="2"/>
        <v>25.540718760303331</v>
      </c>
      <c r="Q20" s="9"/>
    </row>
    <row r="21" spans="1:120" ht="15.75" thickBot="1">
      <c r="A21" s="12"/>
      <c r="B21" s="42">
        <v>581</v>
      </c>
      <c r="C21" s="19" t="s">
        <v>82</v>
      </c>
      <c r="D21" s="43">
        <v>303000</v>
      </c>
      <c r="E21" s="43">
        <v>6860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309860</v>
      </c>
      <c r="P21" s="44">
        <f t="shared" si="2"/>
        <v>25.540718760303331</v>
      </c>
      <c r="Q21" s="9"/>
    </row>
    <row r="22" spans="1:120" ht="16.5" thickBot="1">
      <c r="A22" s="13" t="s">
        <v>10</v>
      </c>
      <c r="B22" s="21"/>
      <c r="C22" s="20"/>
      <c r="D22" s="14">
        <f>SUM(D5,D10,D14,D17,D20)</f>
        <v>13120421</v>
      </c>
      <c r="E22" s="14">
        <f t="shared" ref="E22:N22" si="7">SUM(E5,E10,E14,E17,E20)</f>
        <v>1055062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6003470</v>
      </c>
      <c r="J22" s="14">
        <f t="shared" si="7"/>
        <v>661473</v>
      </c>
      <c r="K22" s="14">
        <f t="shared" si="7"/>
        <v>844710</v>
      </c>
      <c r="L22" s="14">
        <f t="shared" si="7"/>
        <v>0</v>
      </c>
      <c r="M22" s="14">
        <f t="shared" si="7"/>
        <v>0</v>
      </c>
      <c r="N22" s="14">
        <f t="shared" si="7"/>
        <v>0</v>
      </c>
      <c r="O22" s="14">
        <f t="shared" si="1"/>
        <v>21685136</v>
      </c>
      <c r="P22" s="35">
        <f t="shared" si="2"/>
        <v>1787.4329047148037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85</v>
      </c>
      <c r="N24" s="90"/>
      <c r="O24" s="90"/>
      <c r="P24" s="39">
        <v>12132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1301817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314511</v>
      </c>
      <c r="K5" s="24">
        <f t="shared" si="0"/>
        <v>340756</v>
      </c>
      <c r="L5" s="24">
        <f t="shared" si="0"/>
        <v>0</v>
      </c>
      <c r="M5" s="24">
        <f t="shared" si="0"/>
        <v>0</v>
      </c>
      <c r="N5" s="25">
        <f>SUM(D5:M5)</f>
        <v>1957084</v>
      </c>
      <c r="O5" s="30">
        <f t="shared" ref="O5:O27" si="1">(N5/O$29)</f>
        <v>184.92714731172634</v>
      </c>
      <c r="P5" s="6"/>
    </row>
    <row r="6" spans="1:133">
      <c r="A6" s="12"/>
      <c r="B6" s="42">
        <v>511</v>
      </c>
      <c r="C6" s="19" t="s">
        <v>19</v>
      </c>
      <c r="D6" s="43">
        <v>67261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67261</v>
      </c>
      <c r="O6" s="44">
        <f t="shared" si="1"/>
        <v>6.3555702541812344</v>
      </c>
      <c r="P6" s="9"/>
    </row>
    <row r="7" spans="1:133">
      <c r="A7" s="12"/>
      <c r="B7" s="42">
        <v>512</v>
      </c>
      <c r="C7" s="19" t="s">
        <v>20</v>
      </c>
      <c r="D7" s="43">
        <v>118226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118226</v>
      </c>
      <c r="O7" s="44">
        <f t="shared" si="1"/>
        <v>11.171312482282907</v>
      </c>
      <c r="P7" s="9"/>
    </row>
    <row r="8" spans="1:133">
      <c r="A8" s="12"/>
      <c r="B8" s="42">
        <v>513</v>
      </c>
      <c r="C8" s="19" t="s">
        <v>21</v>
      </c>
      <c r="D8" s="43">
        <v>297930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297930</v>
      </c>
      <c r="O8" s="44">
        <f t="shared" si="1"/>
        <v>28.151752811112161</v>
      </c>
      <c r="P8" s="9"/>
    </row>
    <row r="9" spans="1:133">
      <c r="A9" s="12"/>
      <c r="B9" s="42">
        <v>514</v>
      </c>
      <c r="C9" s="19" t="s">
        <v>22</v>
      </c>
      <c r="D9" s="43">
        <v>151477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151477</v>
      </c>
      <c r="O9" s="44">
        <f t="shared" si="1"/>
        <v>14.313238212227157</v>
      </c>
      <c r="P9" s="9"/>
    </row>
    <row r="10" spans="1:133">
      <c r="A10" s="12"/>
      <c r="B10" s="42">
        <v>517</v>
      </c>
      <c r="C10" s="19" t="s">
        <v>23</v>
      </c>
      <c r="D10" s="43">
        <v>429535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429535</v>
      </c>
      <c r="O10" s="44">
        <f t="shared" si="1"/>
        <v>40.587262590947745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340756</v>
      </c>
      <c r="L11" s="43">
        <v>0</v>
      </c>
      <c r="M11" s="43">
        <v>0</v>
      </c>
      <c r="N11" s="43">
        <f t="shared" si="2"/>
        <v>340756</v>
      </c>
      <c r="O11" s="44">
        <f t="shared" si="1"/>
        <v>32.19843144665974</v>
      </c>
      <c r="P11" s="9"/>
    </row>
    <row r="12" spans="1:133">
      <c r="A12" s="12"/>
      <c r="B12" s="42">
        <v>519</v>
      </c>
      <c r="C12" s="19" t="s">
        <v>25</v>
      </c>
      <c r="D12" s="43">
        <v>237388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314511</v>
      </c>
      <c r="K12" s="43">
        <v>0</v>
      </c>
      <c r="L12" s="43">
        <v>0</v>
      </c>
      <c r="M12" s="43">
        <v>0</v>
      </c>
      <c r="N12" s="43">
        <f t="shared" si="2"/>
        <v>551899</v>
      </c>
      <c r="O12" s="44">
        <f t="shared" si="1"/>
        <v>52.149579514315413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4644688</v>
      </c>
      <c r="E13" s="29">
        <f t="shared" si="3"/>
        <v>78629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4723317</v>
      </c>
      <c r="O13" s="41">
        <f t="shared" si="1"/>
        <v>446.31172635358593</v>
      </c>
      <c r="P13" s="10"/>
    </row>
    <row r="14" spans="1:133">
      <c r="A14" s="12"/>
      <c r="B14" s="42">
        <v>521</v>
      </c>
      <c r="C14" s="19" t="s">
        <v>27</v>
      </c>
      <c r="D14" s="43">
        <v>3792845</v>
      </c>
      <c r="E14" s="43">
        <v>42629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3835474</v>
      </c>
      <c r="O14" s="44">
        <f t="shared" si="1"/>
        <v>362.41840687895683</v>
      </c>
      <c r="P14" s="9"/>
    </row>
    <row r="15" spans="1:133">
      <c r="A15" s="12"/>
      <c r="B15" s="42">
        <v>524</v>
      </c>
      <c r="C15" s="19" t="s">
        <v>28</v>
      </c>
      <c r="D15" s="43">
        <v>554952</v>
      </c>
      <c r="E15" s="43">
        <v>36000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590952</v>
      </c>
      <c r="O15" s="44">
        <f t="shared" si="1"/>
        <v>55.839742984030991</v>
      </c>
      <c r="P15" s="9"/>
    </row>
    <row r="16" spans="1:133">
      <c r="A16" s="12"/>
      <c r="B16" s="42">
        <v>529</v>
      </c>
      <c r="C16" s="19" t="s">
        <v>29</v>
      </c>
      <c r="D16" s="43">
        <v>296891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296891</v>
      </c>
      <c r="O16" s="44">
        <f t="shared" si="1"/>
        <v>28.053576490598129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1006545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4914189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5920734</v>
      </c>
      <c r="O17" s="41">
        <f t="shared" si="1"/>
        <v>559.45705376547289</v>
      </c>
      <c r="P17" s="10"/>
    </row>
    <row r="18" spans="1:119">
      <c r="A18" s="12"/>
      <c r="B18" s="42">
        <v>534</v>
      </c>
      <c r="C18" s="19" t="s">
        <v>31</v>
      </c>
      <c r="D18" s="43">
        <v>381854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381854</v>
      </c>
      <c r="O18" s="44">
        <f t="shared" si="1"/>
        <v>36.081829348955871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4914189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4914189</v>
      </c>
      <c r="O19" s="44">
        <f t="shared" si="1"/>
        <v>464.34744401398467</v>
      </c>
      <c r="P19" s="9"/>
    </row>
    <row r="20" spans="1:119">
      <c r="A20" s="12"/>
      <c r="B20" s="42">
        <v>539</v>
      </c>
      <c r="C20" s="19" t="s">
        <v>33</v>
      </c>
      <c r="D20" s="43">
        <v>624691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624691</v>
      </c>
      <c r="O20" s="44">
        <f t="shared" si="1"/>
        <v>59.027780402532365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796793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796793</v>
      </c>
      <c r="O21" s="41">
        <f t="shared" si="1"/>
        <v>75.289898894453373</v>
      </c>
      <c r="P21" s="10"/>
    </row>
    <row r="22" spans="1:119">
      <c r="A22" s="12"/>
      <c r="B22" s="42">
        <v>541</v>
      </c>
      <c r="C22" s="19" t="s">
        <v>35</v>
      </c>
      <c r="D22" s="43">
        <v>796793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796793</v>
      </c>
      <c r="O22" s="44">
        <f t="shared" si="1"/>
        <v>75.289898894453373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716313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716313</v>
      </c>
      <c r="O23" s="41">
        <f t="shared" si="1"/>
        <v>67.685249929131629</v>
      </c>
      <c r="P23" s="9"/>
    </row>
    <row r="24" spans="1:119">
      <c r="A24" s="12"/>
      <c r="B24" s="42">
        <v>571</v>
      </c>
      <c r="C24" s="19" t="s">
        <v>37</v>
      </c>
      <c r="D24" s="43">
        <v>156310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156310</v>
      </c>
      <c r="O24" s="44">
        <f t="shared" si="1"/>
        <v>14.769914013039781</v>
      </c>
      <c r="P24" s="9"/>
    </row>
    <row r="25" spans="1:119">
      <c r="A25" s="12"/>
      <c r="B25" s="42">
        <v>572</v>
      </c>
      <c r="C25" s="19" t="s">
        <v>38</v>
      </c>
      <c r="D25" s="43">
        <v>528741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528741</v>
      </c>
      <c r="O25" s="44">
        <f t="shared" si="1"/>
        <v>49.961353113483888</v>
      </c>
      <c r="P25" s="9"/>
    </row>
    <row r="26" spans="1:119" ht="15.75" thickBot="1">
      <c r="A26" s="12"/>
      <c r="B26" s="42">
        <v>574</v>
      </c>
      <c r="C26" s="19" t="s">
        <v>39</v>
      </c>
      <c r="D26" s="43">
        <v>31262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31262</v>
      </c>
      <c r="O26" s="44">
        <f t="shared" si="1"/>
        <v>2.953982802607956</v>
      </c>
      <c r="P26" s="9"/>
    </row>
    <row r="27" spans="1:119" ht="16.5" thickBot="1">
      <c r="A27" s="13" t="s">
        <v>10</v>
      </c>
      <c r="B27" s="21"/>
      <c r="C27" s="20"/>
      <c r="D27" s="14">
        <f>SUM(D5,D13,D17,D21,D23)</f>
        <v>8466156</v>
      </c>
      <c r="E27" s="14">
        <f t="shared" ref="E27:M27" si="8">SUM(E5,E13,E17,E21,E23)</f>
        <v>78629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4914189</v>
      </c>
      <c r="J27" s="14">
        <f t="shared" si="8"/>
        <v>314511</v>
      </c>
      <c r="K27" s="14">
        <f t="shared" si="8"/>
        <v>340756</v>
      </c>
      <c r="L27" s="14">
        <f t="shared" si="8"/>
        <v>0</v>
      </c>
      <c r="M27" s="14">
        <f t="shared" si="8"/>
        <v>0</v>
      </c>
      <c r="N27" s="14">
        <f t="shared" si="4"/>
        <v>14114241</v>
      </c>
      <c r="O27" s="35">
        <f t="shared" si="1"/>
        <v>1333.6710762543703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52</v>
      </c>
      <c r="M29" s="90"/>
      <c r="N29" s="90"/>
      <c r="O29" s="39">
        <v>10583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3038140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339723</v>
      </c>
      <c r="K5" s="24">
        <f t="shared" si="0"/>
        <v>321287</v>
      </c>
      <c r="L5" s="24">
        <f t="shared" si="0"/>
        <v>0</v>
      </c>
      <c r="M5" s="24">
        <f t="shared" si="0"/>
        <v>0</v>
      </c>
      <c r="N5" s="25">
        <f>SUM(D5:M5)</f>
        <v>3699150</v>
      </c>
      <c r="O5" s="30">
        <f t="shared" ref="O5:O29" si="1">(N5/O$31)</f>
        <v>351.09624145785875</v>
      </c>
      <c r="P5" s="6"/>
    </row>
    <row r="6" spans="1:133">
      <c r="A6" s="12"/>
      <c r="B6" s="42">
        <v>511</v>
      </c>
      <c r="C6" s="19" t="s">
        <v>19</v>
      </c>
      <c r="D6" s="43">
        <v>77262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77262</v>
      </c>
      <c r="O6" s="44">
        <f t="shared" si="1"/>
        <v>7.3331435079726655</v>
      </c>
      <c r="P6" s="9"/>
    </row>
    <row r="7" spans="1:133">
      <c r="A7" s="12"/>
      <c r="B7" s="42">
        <v>512</v>
      </c>
      <c r="C7" s="19" t="s">
        <v>20</v>
      </c>
      <c r="D7" s="43">
        <v>117228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117228</v>
      </c>
      <c r="O7" s="44">
        <f t="shared" si="1"/>
        <v>11.126423690205012</v>
      </c>
      <c r="P7" s="9"/>
    </row>
    <row r="8" spans="1:133">
      <c r="A8" s="12"/>
      <c r="B8" s="42">
        <v>513</v>
      </c>
      <c r="C8" s="19" t="s">
        <v>21</v>
      </c>
      <c r="D8" s="43">
        <v>288042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288042</v>
      </c>
      <c r="O8" s="44">
        <f t="shared" si="1"/>
        <v>27.33883826879271</v>
      </c>
      <c r="P8" s="9"/>
    </row>
    <row r="9" spans="1:133">
      <c r="A9" s="12"/>
      <c r="B9" s="42">
        <v>514</v>
      </c>
      <c r="C9" s="19" t="s">
        <v>22</v>
      </c>
      <c r="D9" s="43">
        <v>156695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156695</v>
      </c>
      <c r="O9" s="44">
        <f t="shared" si="1"/>
        <v>14.872342444950645</v>
      </c>
      <c r="P9" s="9"/>
    </row>
    <row r="10" spans="1:133">
      <c r="A10" s="12"/>
      <c r="B10" s="42">
        <v>517</v>
      </c>
      <c r="C10" s="19" t="s">
        <v>23</v>
      </c>
      <c r="D10" s="43">
        <v>121957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121957</v>
      </c>
      <c r="O10" s="44">
        <f t="shared" si="1"/>
        <v>11.575265755504935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321287</v>
      </c>
      <c r="L11" s="43">
        <v>0</v>
      </c>
      <c r="M11" s="43">
        <v>0</v>
      </c>
      <c r="N11" s="43">
        <f t="shared" si="2"/>
        <v>321287</v>
      </c>
      <c r="O11" s="44">
        <f t="shared" si="1"/>
        <v>30.494210326499619</v>
      </c>
      <c r="P11" s="9"/>
    </row>
    <row r="12" spans="1:133">
      <c r="A12" s="12"/>
      <c r="B12" s="42">
        <v>519</v>
      </c>
      <c r="C12" s="19" t="s">
        <v>25</v>
      </c>
      <c r="D12" s="43">
        <v>2276956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339723</v>
      </c>
      <c r="K12" s="43">
        <v>0</v>
      </c>
      <c r="L12" s="43">
        <v>0</v>
      </c>
      <c r="M12" s="43">
        <v>0</v>
      </c>
      <c r="N12" s="43">
        <f t="shared" si="2"/>
        <v>2616679</v>
      </c>
      <c r="O12" s="44">
        <f t="shared" si="1"/>
        <v>248.35601746393317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4453132</v>
      </c>
      <c r="E13" s="29">
        <f t="shared" si="3"/>
        <v>1698654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6151786</v>
      </c>
      <c r="O13" s="41">
        <f t="shared" si="1"/>
        <v>583.88249810174636</v>
      </c>
      <c r="P13" s="10"/>
    </row>
    <row r="14" spans="1:133">
      <c r="A14" s="12"/>
      <c r="B14" s="42">
        <v>521</v>
      </c>
      <c r="C14" s="19" t="s">
        <v>27</v>
      </c>
      <c r="D14" s="43">
        <v>3592518</v>
      </c>
      <c r="E14" s="43">
        <v>160241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3752759</v>
      </c>
      <c r="O14" s="44">
        <f t="shared" si="1"/>
        <v>356.18441533788916</v>
      </c>
      <c r="P14" s="9"/>
    </row>
    <row r="15" spans="1:133">
      <c r="A15" s="12"/>
      <c r="B15" s="42">
        <v>524</v>
      </c>
      <c r="C15" s="19" t="s">
        <v>28</v>
      </c>
      <c r="D15" s="43">
        <v>511465</v>
      </c>
      <c r="E15" s="43">
        <v>1538413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2049878</v>
      </c>
      <c r="O15" s="44">
        <f t="shared" si="1"/>
        <v>194.55941533788913</v>
      </c>
      <c r="P15" s="9"/>
    </row>
    <row r="16" spans="1:133">
      <c r="A16" s="12"/>
      <c r="B16" s="42">
        <v>529</v>
      </c>
      <c r="C16" s="19" t="s">
        <v>29</v>
      </c>
      <c r="D16" s="43">
        <v>349149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349149</v>
      </c>
      <c r="O16" s="44">
        <f t="shared" si="1"/>
        <v>33.138667425968109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1219610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4635940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5855550</v>
      </c>
      <c r="O17" s="41">
        <f t="shared" si="1"/>
        <v>555.76594533029618</v>
      </c>
      <c r="P17" s="10"/>
    </row>
    <row r="18" spans="1:119">
      <c r="A18" s="12"/>
      <c r="B18" s="42">
        <v>534</v>
      </c>
      <c r="C18" s="19" t="s">
        <v>31</v>
      </c>
      <c r="D18" s="43">
        <v>634717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634717</v>
      </c>
      <c r="O18" s="44">
        <f t="shared" si="1"/>
        <v>60.242691723614271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4635940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4635940</v>
      </c>
      <c r="O19" s="44">
        <f t="shared" si="1"/>
        <v>440.0094912680334</v>
      </c>
      <c r="P19" s="9"/>
    </row>
    <row r="20" spans="1:119">
      <c r="A20" s="12"/>
      <c r="B20" s="42">
        <v>539</v>
      </c>
      <c r="C20" s="19" t="s">
        <v>33</v>
      </c>
      <c r="D20" s="43">
        <v>584893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584893</v>
      </c>
      <c r="O20" s="44">
        <f t="shared" si="1"/>
        <v>55.513762338648441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1068760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1068760</v>
      </c>
      <c r="O21" s="41">
        <f t="shared" si="1"/>
        <v>101.43887623386485</v>
      </c>
      <c r="P21" s="10"/>
    </row>
    <row r="22" spans="1:119">
      <c r="A22" s="12"/>
      <c r="B22" s="42">
        <v>541</v>
      </c>
      <c r="C22" s="19" t="s">
        <v>35</v>
      </c>
      <c r="D22" s="43">
        <v>1068760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1068760</v>
      </c>
      <c r="O22" s="44">
        <f t="shared" si="1"/>
        <v>101.43887623386485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701621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701621</v>
      </c>
      <c r="O23" s="41">
        <f t="shared" si="1"/>
        <v>66.592729688686404</v>
      </c>
      <c r="P23" s="9"/>
    </row>
    <row r="24" spans="1:119">
      <c r="A24" s="12"/>
      <c r="B24" s="42">
        <v>571</v>
      </c>
      <c r="C24" s="19" t="s">
        <v>37</v>
      </c>
      <c r="D24" s="43">
        <v>160232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160232</v>
      </c>
      <c r="O24" s="44">
        <f t="shared" si="1"/>
        <v>15.208048595292331</v>
      </c>
      <c r="P24" s="9"/>
    </row>
    <row r="25" spans="1:119">
      <c r="A25" s="12"/>
      <c r="B25" s="42">
        <v>572</v>
      </c>
      <c r="C25" s="19" t="s">
        <v>38</v>
      </c>
      <c r="D25" s="43">
        <v>498384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498384</v>
      </c>
      <c r="O25" s="44">
        <f t="shared" si="1"/>
        <v>47.302961275626423</v>
      </c>
      <c r="P25" s="9"/>
    </row>
    <row r="26" spans="1:119">
      <c r="A26" s="12"/>
      <c r="B26" s="42">
        <v>574</v>
      </c>
      <c r="C26" s="19" t="s">
        <v>39</v>
      </c>
      <c r="D26" s="43">
        <v>43005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43005</v>
      </c>
      <c r="O26" s="44">
        <f t="shared" si="1"/>
        <v>4.0817198177676541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23000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23000</v>
      </c>
      <c r="O27" s="41">
        <f t="shared" si="1"/>
        <v>2.1829916476841307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23000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23000</v>
      </c>
      <c r="O28" s="44">
        <f t="shared" si="1"/>
        <v>2.1829916476841307</v>
      </c>
      <c r="P28" s="9"/>
    </row>
    <row r="29" spans="1:119" ht="16.5" thickBot="1">
      <c r="A29" s="13" t="s">
        <v>10</v>
      </c>
      <c r="B29" s="21"/>
      <c r="C29" s="20"/>
      <c r="D29" s="14">
        <f>SUM(D5,D13,D17,D21,D23,D27)</f>
        <v>10481263</v>
      </c>
      <c r="E29" s="14">
        <f t="shared" ref="E29:M29" si="9">SUM(E5,E13,E17,E21,E23,E27)</f>
        <v>1698654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4658940</v>
      </c>
      <c r="J29" s="14">
        <f t="shared" si="9"/>
        <v>339723</v>
      </c>
      <c r="K29" s="14">
        <f t="shared" si="9"/>
        <v>321287</v>
      </c>
      <c r="L29" s="14">
        <f t="shared" si="9"/>
        <v>0</v>
      </c>
      <c r="M29" s="14">
        <f t="shared" si="9"/>
        <v>0</v>
      </c>
      <c r="N29" s="14">
        <f t="shared" si="4"/>
        <v>17499867</v>
      </c>
      <c r="O29" s="35">
        <f t="shared" si="1"/>
        <v>1660.9592824601366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50</v>
      </c>
      <c r="M31" s="90"/>
      <c r="N31" s="90"/>
      <c r="O31" s="39">
        <v>10536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880726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344911</v>
      </c>
      <c r="K5" s="24">
        <f t="shared" si="0"/>
        <v>245816</v>
      </c>
      <c r="L5" s="24">
        <f t="shared" si="0"/>
        <v>0</v>
      </c>
      <c r="M5" s="24">
        <f t="shared" si="0"/>
        <v>0</v>
      </c>
      <c r="N5" s="25">
        <f>SUM(D5:M5)</f>
        <v>1471453</v>
      </c>
      <c r="O5" s="30">
        <f t="shared" ref="O5:O29" si="1">(N5/O$31)</f>
        <v>140.59363653735906</v>
      </c>
      <c r="P5" s="6"/>
    </row>
    <row r="6" spans="1:133">
      <c r="A6" s="12"/>
      <c r="B6" s="42">
        <v>511</v>
      </c>
      <c r="C6" s="19" t="s">
        <v>19</v>
      </c>
      <c r="D6" s="43">
        <v>85554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85554</v>
      </c>
      <c r="O6" s="44">
        <f t="shared" si="1"/>
        <v>8.174469711446589</v>
      </c>
      <c r="P6" s="9"/>
    </row>
    <row r="7" spans="1:133">
      <c r="A7" s="12"/>
      <c r="B7" s="42">
        <v>512</v>
      </c>
      <c r="C7" s="19" t="s">
        <v>20</v>
      </c>
      <c r="D7" s="43">
        <v>121602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121602</v>
      </c>
      <c r="O7" s="44">
        <f t="shared" si="1"/>
        <v>11.618765526466653</v>
      </c>
      <c r="P7" s="9"/>
    </row>
    <row r="8" spans="1:133">
      <c r="A8" s="12"/>
      <c r="B8" s="42">
        <v>513</v>
      </c>
      <c r="C8" s="19" t="s">
        <v>21</v>
      </c>
      <c r="D8" s="43">
        <v>311565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311565</v>
      </c>
      <c r="O8" s="44">
        <f t="shared" si="1"/>
        <v>29.76925281865087</v>
      </c>
      <c r="P8" s="9"/>
    </row>
    <row r="9" spans="1:133">
      <c r="A9" s="12"/>
      <c r="B9" s="42">
        <v>514</v>
      </c>
      <c r="C9" s="19" t="s">
        <v>22</v>
      </c>
      <c r="D9" s="43">
        <v>145630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145630</v>
      </c>
      <c r="O9" s="44">
        <f t="shared" si="1"/>
        <v>13.914580546531626</v>
      </c>
      <c r="P9" s="9"/>
    </row>
    <row r="10" spans="1:133">
      <c r="A10" s="12"/>
      <c r="B10" s="42">
        <v>517</v>
      </c>
      <c r="C10" s="19" t="s">
        <v>23</v>
      </c>
      <c r="D10" s="43">
        <v>121957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121957</v>
      </c>
      <c r="O10" s="44">
        <f t="shared" si="1"/>
        <v>11.65268488438754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245816</v>
      </c>
      <c r="L11" s="43">
        <v>0</v>
      </c>
      <c r="M11" s="43">
        <v>0</v>
      </c>
      <c r="N11" s="43">
        <f t="shared" si="2"/>
        <v>245816</v>
      </c>
      <c r="O11" s="44">
        <f t="shared" si="1"/>
        <v>23.487101089241353</v>
      </c>
      <c r="P11" s="9"/>
    </row>
    <row r="12" spans="1:133">
      <c r="A12" s="12"/>
      <c r="B12" s="42">
        <v>519</v>
      </c>
      <c r="C12" s="19" t="s">
        <v>25</v>
      </c>
      <c r="D12" s="43">
        <v>94418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344911</v>
      </c>
      <c r="K12" s="43">
        <v>0</v>
      </c>
      <c r="L12" s="43">
        <v>0</v>
      </c>
      <c r="M12" s="43">
        <v>0</v>
      </c>
      <c r="N12" s="43">
        <f t="shared" si="2"/>
        <v>439329</v>
      </c>
      <c r="O12" s="44">
        <f t="shared" si="1"/>
        <v>41.976781960634433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4871315</v>
      </c>
      <c r="E13" s="29">
        <f t="shared" si="3"/>
        <v>459505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5330820</v>
      </c>
      <c r="O13" s="41">
        <f t="shared" si="1"/>
        <v>509.34645518822856</v>
      </c>
      <c r="P13" s="10"/>
    </row>
    <row r="14" spans="1:133">
      <c r="A14" s="12"/>
      <c r="B14" s="42">
        <v>521</v>
      </c>
      <c r="C14" s="19" t="s">
        <v>27</v>
      </c>
      <c r="D14" s="43">
        <v>3691964</v>
      </c>
      <c r="E14" s="43">
        <v>154236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3846200</v>
      </c>
      <c r="O14" s="44">
        <f t="shared" si="1"/>
        <v>367.49474488820942</v>
      </c>
      <c r="P14" s="9"/>
    </row>
    <row r="15" spans="1:133">
      <c r="A15" s="12"/>
      <c r="B15" s="42">
        <v>524</v>
      </c>
      <c r="C15" s="19" t="s">
        <v>28</v>
      </c>
      <c r="D15" s="43">
        <v>853768</v>
      </c>
      <c r="E15" s="43">
        <v>305269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1159037</v>
      </c>
      <c r="O15" s="44">
        <f t="shared" si="1"/>
        <v>110.74307280718517</v>
      </c>
      <c r="P15" s="9"/>
    </row>
    <row r="16" spans="1:133">
      <c r="A16" s="12"/>
      <c r="B16" s="42">
        <v>529</v>
      </c>
      <c r="C16" s="19" t="s">
        <v>29</v>
      </c>
      <c r="D16" s="43">
        <v>325583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325583</v>
      </c>
      <c r="O16" s="44">
        <f t="shared" si="1"/>
        <v>31.108637492833939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1598872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4448685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6047557</v>
      </c>
      <c r="O17" s="41">
        <f t="shared" si="1"/>
        <v>577.82887445060192</v>
      </c>
      <c r="P17" s="10"/>
    </row>
    <row r="18" spans="1:119">
      <c r="A18" s="12"/>
      <c r="B18" s="42">
        <v>534</v>
      </c>
      <c r="C18" s="19" t="s">
        <v>31</v>
      </c>
      <c r="D18" s="43">
        <v>1025600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1025600</v>
      </c>
      <c r="O18" s="44">
        <f t="shared" si="1"/>
        <v>97.993502770877129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4448685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4448685</v>
      </c>
      <c r="O19" s="44">
        <f t="shared" si="1"/>
        <v>425.0606726543092</v>
      </c>
      <c r="P19" s="9"/>
    </row>
    <row r="20" spans="1:119">
      <c r="A20" s="12"/>
      <c r="B20" s="42">
        <v>539</v>
      </c>
      <c r="C20" s="19" t="s">
        <v>33</v>
      </c>
      <c r="D20" s="43">
        <v>573272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573272</v>
      </c>
      <c r="O20" s="44">
        <f t="shared" si="1"/>
        <v>54.774699025415629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497628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497628</v>
      </c>
      <c r="O21" s="41">
        <f t="shared" si="1"/>
        <v>47.547104911140835</v>
      </c>
      <c r="P21" s="10"/>
    </row>
    <row r="22" spans="1:119">
      <c r="A22" s="12"/>
      <c r="B22" s="42">
        <v>541</v>
      </c>
      <c r="C22" s="19" t="s">
        <v>35</v>
      </c>
      <c r="D22" s="43">
        <v>497628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497628</v>
      </c>
      <c r="O22" s="44">
        <f t="shared" si="1"/>
        <v>47.547104911140835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1074303</v>
      </c>
      <c r="E23" s="29">
        <f t="shared" si="7"/>
        <v>-9300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1065003</v>
      </c>
      <c r="O23" s="41">
        <f t="shared" si="1"/>
        <v>101.75836040512135</v>
      </c>
      <c r="P23" s="9"/>
    </row>
    <row r="24" spans="1:119">
      <c r="A24" s="12"/>
      <c r="B24" s="42">
        <v>571</v>
      </c>
      <c r="C24" s="19" t="s">
        <v>37</v>
      </c>
      <c r="D24" s="43">
        <v>159165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159165</v>
      </c>
      <c r="O24" s="44">
        <f t="shared" si="1"/>
        <v>15.207815784444868</v>
      </c>
      <c r="P24" s="9"/>
    </row>
    <row r="25" spans="1:119">
      <c r="A25" s="12"/>
      <c r="B25" s="42">
        <v>572</v>
      </c>
      <c r="C25" s="19" t="s">
        <v>38</v>
      </c>
      <c r="D25" s="43">
        <v>912267</v>
      </c>
      <c r="E25" s="43">
        <v>-9300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902967</v>
      </c>
      <c r="O25" s="44">
        <f t="shared" si="1"/>
        <v>86.276227785209244</v>
      </c>
      <c r="P25" s="9"/>
    </row>
    <row r="26" spans="1:119">
      <c r="A26" s="12"/>
      <c r="B26" s="42">
        <v>574</v>
      </c>
      <c r="C26" s="19" t="s">
        <v>39</v>
      </c>
      <c r="D26" s="43">
        <v>2871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2871</v>
      </c>
      <c r="O26" s="44">
        <f t="shared" si="1"/>
        <v>0.27431683546722724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0</v>
      </c>
      <c r="E27" s="29">
        <f t="shared" si="8"/>
        <v>65371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65371</v>
      </c>
      <c r="O27" s="41">
        <f t="shared" si="1"/>
        <v>6.2460347792853046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65371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65371</v>
      </c>
      <c r="O28" s="44">
        <f t="shared" si="1"/>
        <v>6.2460347792853046</v>
      </c>
      <c r="P28" s="9"/>
    </row>
    <row r="29" spans="1:119" ht="16.5" thickBot="1">
      <c r="A29" s="13" t="s">
        <v>10</v>
      </c>
      <c r="B29" s="21"/>
      <c r="C29" s="20"/>
      <c r="D29" s="14">
        <f>SUM(D5,D13,D17,D21,D23,D27)</f>
        <v>8922844</v>
      </c>
      <c r="E29" s="14">
        <f t="shared" ref="E29:M29" si="9">SUM(E5,E13,E17,E21,E23,E27)</f>
        <v>515576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4448685</v>
      </c>
      <c r="J29" s="14">
        <f t="shared" si="9"/>
        <v>344911</v>
      </c>
      <c r="K29" s="14">
        <f t="shared" si="9"/>
        <v>245816</v>
      </c>
      <c r="L29" s="14">
        <f t="shared" si="9"/>
        <v>0</v>
      </c>
      <c r="M29" s="14">
        <f t="shared" si="9"/>
        <v>0</v>
      </c>
      <c r="N29" s="14">
        <f t="shared" si="4"/>
        <v>14477832</v>
      </c>
      <c r="O29" s="35">
        <f t="shared" si="1"/>
        <v>1383.3204662717371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48</v>
      </c>
      <c r="M31" s="90"/>
      <c r="N31" s="90"/>
      <c r="O31" s="39">
        <v>10466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922409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403652</v>
      </c>
      <c r="K5" s="24">
        <f t="shared" si="0"/>
        <v>184049</v>
      </c>
      <c r="L5" s="24">
        <f t="shared" si="0"/>
        <v>0</v>
      </c>
      <c r="M5" s="24">
        <f t="shared" si="0"/>
        <v>0</v>
      </c>
      <c r="N5" s="25">
        <f>SUM(D5:M5)</f>
        <v>1510110</v>
      </c>
      <c r="O5" s="30">
        <f t="shared" ref="O5:O29" si="1">(N5/O$31)</f>
        <v>144.88247145735392</v>
      </c>
      <c r="P5" s="6"/>
    </row>
    <row r="6" spans="1:133">
      <c r="A6" s="12"/>
      <c r="B6" s="42">
        <v>511</v>
      </c>
      <c r="C6" s="19" t="s">
        <v>19</v>
      </c>
      <c r="D6" s="43">
        <v>82680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82680</v>
      </c>
      <c r="O6" s="44">
        <f t="shared" si="1"/>
        <v>7.932457066103809</v>
      </c>
      <c r="P6" s="9"/>
    </row>
    <row r="7" spans="1:133">
      <c r="A7" s="12"/>
      <c r="B7" s="42">
        <v>512</v>
      </c>
      <c r="C7" s="19" t="s">
        <v>20</v>
      </c>
      <c r="D7" s="43">
        <v>200057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200057</v>
      </c>
      <c r="O7" s="44">
        <f t="shared" si="1"/>
        <v>19.193802168281685</v>
      </c>
      <c r="P7" s="9"/>
    </row>
    <row r="8" spans="1:133">
      <c r="A8" s="12"/>
      <c r="B8" s="42">
        <v>513</v>
      </c>
      <c r="C8" s="19" t="s">
        <v>21</v>
      </c>
      <c r="D8" s="43">
        <v>313274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313274</v>
      </c>
      <c r="O8" s="44">
        <f t="shared" si="1"/>
        <v>30.05602993380025</v>
      </c>
      <c r="P8" s="9"/>
    </row>
    <row r="9" spans="1:133">
      <c r="A9" s="12"/>
      <c r="B9" s="42">
        <v>514</v>
      </c>
      <c r="C9" s="19" t="s">
        <v>22</v>
      </c>
      <c r="D9" s="43">
        <v>135850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135850</v>
      </c>
      <c r="O9" s="44">
        <f t="shared" si="1"/>
        <v>13.03367552528063</v>
      </c>
      <c r="P9" s="9"/>
    </row>
    <row r="10" spans="1:133">
      <c r="A10" s="12"/>
      <c r="B10" s="42">
        <v>517</v>
      </c>
      <c r="C10" s="19" t="s">
        <v>23</v>
      </c>
      <c r="D10" s="43">
        <v>121957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121957</v>
      </c>
      <c r="O10" s="44">
        <f t="shared" si="1"/>
        <v>11.700757939172982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184049</v>
      </c>
      <c r="L11" s="43">
        <v>0</v>
      </c>
      <c r="M11" s="43">
        <v>0</v>
      </c>
      <c r="N11" s="43">
        <f t="shared" si="2"/>
        <v>184049</v>
      </c>
      <c r="O11" s="44">
        <f t="shared" si="1"/>
        <v>17.657967955483066</v>
      </c>
      <c r="P11" s="9"/>
    </row>
    <row r="12" spans="1:133">
      <c r="A12" s="12"/>
      <c r="B12" s="42">
        <v>519</v>
      </c>
      <c r="C12" s="19" t="s">
        <v>25</v>
      </c>
      <c r="D12" s="43">
        <v>68591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403652</v>
      </c>
      <c r="K12" s="43">
        <v>0</v>
      </c>
      <c r="L12" s="43">
        <v>0</v>
      </c>
      <c r="M12" s="43">
        <v>0</v>
      </c>
      <c r="N12" s="43">
        <f t="shared" si="2"/>
        <v>472243</v>
      </c>
      <c r="O12" s="44">
        <f t="shared" si="1"/>
        <v>45.307780869231507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4679695</v>
      </c>
      <c r="E13" s="29">
        <f t="shared" si="3"/>
        <v>221960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4901655</v>
      </c>
      <c r="O13" s="41">
        <f t="shared" si="1"/>
        <v>470.2729540439413</v>
      </c>
      <c r="P13" s="10"/>
    </row>
    <row r="14" spans="1:133">
      <c r="A14" s="12"/>
      <c r="B14" s="42">
        <v>521</v>
      </c>
      <c r="C14" s="19" t="s">
        <v>27</v>
      </c>
      <c r="D14" s="43">
        <v>3745034</v>
      </c>
      <c r="E14" s="43">
        <v>156370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3901404</v>
      </c>
      <c r="O14" s="44">
        <f t="shared" si="1"/>
        <v>374.30720521922672</v>
      </c>
      <c r="P14" s="9"/>
    </row>
    <row r="15" spans="1:133">
      <c r="A15" s="12"/>
      <c r="B15" s="42">
        <v>524</v>
      </c>
      <c r="C15" s="19" t="s">
        <v>28</v>
      </c>
      <c r="D15" s="43">
        <v>623203</v>
      </c>
      <c r="E15" s="43">
        <v>65590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688793</v>
      </c>
      <c r="O15" s="44">
        <f t="shared" si="1"/>
        <v>66.083948959032909</v>
      </c>
      <c r="P15" s="9"/>
    </row>
    <row r="16" spans="1:133">
      <c r="A16" s="12"/>
      <c r="B16" s="42">
        <v>529</v>
      </c>
      <c r="C16" s="19" t="s">
        <v>29</v>
      </c>
      <c r="D16" s="43">
        <v>311458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311458</v>
      </c>
      <c r="O16" s="44">
        <f t="shared" si="1"/>
        <v>29.881799865681664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1205980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4459164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5665144</v>
      </c>
      <c r="O17" s="41">
        <f t="shared" si="1"/>
        <v>543.52336179602798</v>
      </c>
      <c r="P17" s="10"/>
    </row>
    <row r="18" spans="1:119">
      <c r="A18" s="12"/>
      <c r="B18" s="42">
        <v>534</v>
      </c>
      <c r="C18" s="19" t="s">
        <v>31</v>
      </c>
      <c r="D18" s="43">
        <v>648282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648282</v>
      </c>
      <c r="O18" s="44">
        <f t="shared" si="1"/>
        <v>62.197256068310466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4459164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4459164</v>
      </c>
      <c r="O19" s="44">
        <f t="shared" si="1"/>
        <v>427.81962966516357</v>
      </c>
      <c r="P19" s="9"/>
    </row>
    <row r="20" spans="1:119">
      <c r="A20" s="12"/>
      <c r="B20" s="42">
        <v>539</v>
      </c>
      <c r="C20" s="19" t="s">
        <v>33</v>
      </c>
      <c r="D20" s="43">
        <v>557698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557698</v>
      </c>
      <c r="O20" s="44">
        <f t="shared" si="1"/>
        <v>53.506476062553965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0</v>
      </c>
      <c r="E21" s="29">
        <f t="shared" si="6"/>
        <v>730689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730689</v>
      </c>
      <c r="O21" s="41">
        <f t="shared" si="1"/>
        <v>70.103521059196012</v>
      </c>
      <c r="P21" s="10"/>
    </row>
    <row r="22" spans="1:119">
      <c r="A22" s="12"/>
      <c r="B22" s="42">
        <v>541</v>
      </c>
      <c r="C22" s="19" t="s">
        <v>35</v>
      </c>
      <c r="D22" s="43">
        <v>0</v>
      </c>
      <c r="E22" s="43">
        <v>730689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730689</v>
      </c>
      <c r="O22" s="44">
        <f t="shared" si="1"/>
        <v>70.103521059196012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989141</v>
      </c>
      <c r="E23" s="29">
        <f t="shared" si="7"/>
        <v>36565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1025706</v>
      </c>
      <c r="O23" s="41">
        <f t="shared" si="1"/>
        <v>98.407943970066199</v>
      </c>
      <c r="P23" s="9"/>
    </row>
    <row r="24" spans="1:119">
      <c r="A24" s="12"/>
      <c r="B24" s="42">
        <v>571</v>
      </c>
      <c r="C24" s="19" t="s">
        <v>37</v>
      </c>
      <c r="D24" s="43">
        <v>166140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166140</v>
      </c>
      <c r="O24" s="44">
        <f t="shared" si="1"/>
        <v>15.939748632831238</v>
      </c>
      <c r="P24" s="9"/>
    </row>
    <row r="25" spans="1:119">
      <c r="A25" s="12"/>
      <c r="B25" s="42">
        <v>572</v>
      </c>
      <c r="C25" s="19" t="s">
        <v>38</v>
      </c>
      <c r="D25" s="43">
        <v>790426</v>
      </c>
      <c r="E25" s="43">
        <v>36565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826991</v>
      </c>
      <c r="O25" s="44">
        <f t="shared" si="1"/>
        <v>79.342895519524134</v>
      </c>
      <c r="P25" s="9"/>
    </row>
    <row r="26" spans="1:119">
      <c r="A26" s="12"/>
      <c r="B26" s="42">
        <v>574</v>
      </c>
      <c r="C26" s="19" t="s">
        <v>39</v>
      </c>
      <c r="D26" s="43">
        <v>32575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32575</v>
      </c>
      <c r="O26" s="44">
        <f t="shared" si="1"/>
        <v>3.125299817710832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255410</v>
      </c>
      <c r="E27" s="29">
        <f t="shared" si="8"/>
        <v>60000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315410</v>
      </c>
      <c r="O27" s="41">
        <f t="shared" si="1"/>
        <v>30.260961335508011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255410</v>
      </c>
      <c r="E28" s="43">
        <v>60000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315410</v>
      </c>
      <c r="O28" s="44">
        <f t="shared" si="1"/>
        <v>30.260961335508011</v>
      </c>
      <c r="P28" s="9"/>
    </row>
    <row r="29" spans="1:119" ht="16.5" thickBot="1">
      <c r="A29" s="13" t="s">
        <v>10</v>
      </c>
      <c r="B29" s="21"/>
      <c r="C29" s="20"/>
      <c r="D29" s="14">
        <f>SUM(D5,D13,D17,D21,D23,D27)</f>
        <v>8052635</v>
      </c>
      <c r="E29" s="14">
        <f t="shared" ref="E29:M29" si="9">SUM(E5,E13,E17,E21,E23,E27)</f>
        <v>1049214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4459164</v>
      </c>
      <c r="J29" s="14">
        <f t="shared" si="9"/>
        <v>403652</v>
      </c>
      <c r="K29" s="14">
        <f t="shared" si="9"/>
        <v>184049</v>
      </c>
      <c r="L29" s="14">
        <f t="shared" si="9"/>
        <v>0</v>
      </c>
      <c r="M29" s="14">
        <f t="shared" si="9"/>
        <v>0</v>
      </c>
      <c r="N29" s="14">
        <f t="shared" si="4"/>
        <v>14148714</v>
      </c>
      <c r="O29" s="35">
        <f t="shared" si="1"/>
        <v>1357.4512136620936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45</v>
      </c>
      <c r="M31" s="90"/>
      <c r="N31" s="90"/>
      <c r="O31" s="39">
        <v>10423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904111</v>
      </c>
      <c r="E5" s="24">
        <f t="shared" ref="E5:M5" si="0">SUM(E6:E12)</f>
        <v>307578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461986</v>
      </c>
      <c r="K5" s="24">
        <f t="shared" si="0"/>
        <v>180104</v>
      </c>
      <c r="L5" s="24">
        <f t="shared" si="0"/>
        <v>0</v>
      </c>
      <c r="M5" s="24">
        <f t="shared" si="0"/>
        <v>0</v>
      </c>
      <c r="N5" s="25">
        <f>SUM(D5:M5)</f>
        <v>1853779</v>
      </c>
      <c r="O5" s="30">
        <f t="shared" ref="O5:O29" si="1">(N5/O$31)</f>
        <v>190.26778199733141</v>
      </c>
      <c r="P5" s="6"/>
    </row>
    <row r="6" spans="1:133">
      <c r="A6" s="12"/>
      <c r="B6" s="42">
        <v>511</v>
      </c>
      <c r="C6" s="19" t="s">
        <v>19</v>
      </c>
      <c r="D6" s="43">
        <v>80534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80534</v>
      </c>
      <c r="O6" s="44">
        <f t="shared" si="1"/>
        <v>8.2658318792979575</v>
      </c>
      <c r="P6" s="9"/>
    </row>
    <row r="7" spans="1:133">
      <c r="A7" s="12"/>
      <c r="B7" s="42">
        <v>512</v>
      </c>
      <c r="C7" s="19" t="s">
        <v>20</v>
      </c>
      <c r="D7" s="43">
        <v>139818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139818</v>
      </c>
      <c r="O7" s="44">
        <f t="shared" si="1"/>
        <v>14.350610694857847</v>
      </c>
      <c r="P7" s="9"/>
    </row>
    <row r="8" spans="1:133">
      <c r="A8" s="12"/>
      <c r="B8" s="42">
        <v>513</v>
      </c>
      <c r="C8" s="19" t="s">
        <v>21</v>
      </c>
      <c r="D8" s="43">
        <v>340855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340855</v>
      </c>
      <c r="O8" s="44">
        <f t="shared" si="1"/>
        <v>34.984604331314792</v>
      </c>
      <c r="P8" s="9"/>
    </row>
    <row r="9" spans="1:133">
      <c r="A9" s="12"/>
      <c r="B9" s="42">
        <v>514</v>
      </c>
      <c r="C9" s="19" t="s">
        <v>22</v>
      </c>
      <c r="D9" s="43">
        <v>132130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132130</v>
      </c>
      <c r="O9" s="44">
        <f t="shared" si="1"/>
        <v>13.561531355845222</v>
      </c>
      <c r="P9" s="9"/>
    </row>
    <row r="10" spans="1:133">
      <c r="A10" s="12"/>
      <c r="B10" s="42">
        <v>517</v>
      </c>
      <c r="C10" s="19" t="s">
        <v>23</v>
      </c>
      <c r="D10" s="43">
        <v>121957</v>
      </c>
      <c r="E10" s="43">
        <v>307578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429535</v>
      </c>
      <c r="O10" s="44">
        <f t="shared" si="1"/>
        <v>44.086523658010883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180104</v>
      </c>
      <c r="L11" s="43">
        <v>0</v>
      </c>
      <c r="M11" s="43">
        <v>0</v>
      </c>
      <c r="N11" s="43">
        <f t="shared" si="2"/>
        <v>180104</v>
      </c>
      <c r="O11" s="44">
        <f t="shared" si="1"/>
        <v>18.485476752540286</v>
      </c>
      <c r="P11" s="9"/>
    </row>
    <row r="12" spans="1:133">
      <c r="A12" s="12"/>
      <c r="B12" s="42">
        <v>519</v>
      </c>
      <c r="C12" s="19" t="s">
        <v>25</v>
      </c>
      <c r="D12" s="43">
        <v>88817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461986</v>
      </c>
      <c r="K12" s="43">
        <v>0</v>
      </c>
      <c r="L12" s="43">
        <v>0</v>
      </c>
      <c r="M12" s="43">
        <v>0</v>
      </c>
      <c r="N12" s="43">
        <f t="shared" si="2"/>
        <v>550803</v>
      </c>
      <c r="O12" s="44">
        <f t="shared" si="1"/>
        <v>56.533203325464434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5157319</v>
      </c>
      <c r="E13" s="29">
        <f t="shared" si="3"/>
        <v>161994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5319313</v>
      </c>
      <c r="O13" s="41">
        <f t="shared" si="1"/>
        <v>545.96253720619927</v>
      </c>
      <c r="P13" s="10"/>
    </row>
    <row r="14" spans="1:133">
      <c r="A14" s="12"/>
      <c r="B14" s="42">
        <v>521</v>
      </c>
      <c r="C14" s="19" t="s">
        <v>27</v>
      </c>
      <c r="D14" s="43">
        <v>4237366</v>
      </c>
      <c r="E14" s="43">
        <v>125299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4362665</v>
      </c>
      <c r="O14" s="44">
        <f t="shared" si="1"/>
        <v>447.77429949707482</v>
      </c>
      <c r="P14" s="9"/>
    </row>
    <row r="15" spans="1:133">
      <c r="A15" s="12"/>
      <c r="B15" s="42">
        <v>524</v>
      </c>
      <c r="C15" s="19" t="s">
        <v>28</v>
      </c>
      <c r="D15" s="43">
        <v>598520</v>
      </c>
      <c r="E15" s="43">
        <v>36695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635215</v>
      </c>
      <c r="O15" s="44">
        <f t="shared" si="1"/>
        <v>65.197064559170684</v>
      </c>
      <c r="P15" s="9"/>
    </row>
    <row r="16" spans="1:133">
      <c r="A16" s="12"/>
      <c r="B16" s="42">
        <v>529</v>
      </c>
      <c r="C16" s="19" t="s">
        <v>29</v>
      </c>
      <c r="D16" s="43">
        <v>321433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321433</v>
      </c>
      <c r="O16" s="44">
        <f t="shared" si="1"/>
        <v>32.991173149953816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1230258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4639241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5869499</v>
      </c>
      <c r="O17" s="41">
        <f t="shared" si="1"/>
        <v>602.43241301447188</v>
      </c>
      <c r="P17" s="10"/>
    </row>
    <row r="18" spans="1:119">
      <c r="A18" s="12"/>
      <c r="B18" s="42">
        <v>534</v>
      </c>
      <c r="C18" s="19" t="s">
        <v>31</v>
      </c>
      <c r="D18" s="43">
        <v>643531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643531</v>
      </c>
      <c r="O18" s="44">
        <f t="shared" si="1"/>
        <v>66.05060043107872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4639241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4639241</v>
      </c>
      <c r="O19" s="44">
        <f t="shared" si="1"/>
        <v>476.16144924561223</v>
      </c>
      <c r="P19" s="9"/>
    </row>
    <row r="20" spans="1:119">
      <c r="A20" s="12"/>
      <c r="B20" s="42">
        <v>539</v>
      </c>
      <c r="C20" s="19" t="s">
        <v>33</v>
      </c>
      <c r="D20" s="43">
        <v>586727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586727</v>
      </c>
      <c r="O20" s="44">
        <f t="shared" si="1"/>
        <v>60.220363337780974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0</v>
      </c>
      <c r="E21" s="29">
        <f t="shared" si="6"/>
        <v>271678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271678</v>
      </c>
      <c r="O21" s="41">
        <f t="shared" si="1"/>
        <v>27.88442984706969</v>
      </c>
      <c r="P21" s="10"/>
    </row>
    <row r="22" spans="1:119">
      <c r="A22" s="12"/>
      <c r="B22" s="42">
        <v>541</v>
      </c>
      <c r="C22" s="19" t="s">
        <v>35</v>
      </c>
      <c r="D22" s="43">
        <v>0</v>
      </c>
      <c r="E22" s="43">
        <v>271678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271678</v>
      </c>
      <c r="O22" s="44">
        <f t="shared" si="1"/>
        <v>27.88442984706969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2499333</v>
      </c>
      <c r="E23" s="29">
        <f t="shared" si="7"/>
        <v>3725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2503058</v>
      </c>
      <c r="O23" s="41">
        <f t="shared" si="1"/>
        <v>256.9083444524274</v>
      </c>
      <c r="P23" s="9"/>
    </row>
    <row r="24" spans="1:119">
      <c r="A24" s="12"/>
      <c r="B24" s="42">
        <v>571</v>
      </c>
      <c r="C24" s="19" t="s">
        <v>37</v>
      </c>
      <c r="D24" s="43">
        <v>177069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177069</v>
      </c>
      <c r="O24" s="44">
        <f t="shared" si="1"/>
        <v>18.173971056142872</v>
      </c>
      <c r="P24" s="9"/>
    </row>
    <row r="25" spans="1:119">
      <c r="A25" s="12"/>
      <c r="B25" s="42">
        <v>572</v>
      </c>
      <c r="C25" s="19" t="s">
        <v>38</v>
      </c>
      <c r="D25" s="43">
        <v>2273082</v>
      </c>
      <c r="E25" s="43">
        <v>3725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2276807</v>
      </c>
      <c r="O25" s="44">
        <f t="shared" si="1"/>
        <v>233.68644154777789</v>
      </c>
      <c r="P25" s="9"/>
    </row>
    <row r="26" spans="1:119">
      <c r="A26" s="12"/>
      <c r="B26" s="42">
        <v>574</v>
      </c>
      <c r="C26" s="19" t="s">
        <v>39</v>
      </c>
      <c r="D26" s="43">
        <v>49182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49182</v>
      </c>
      <c r="O26" s="44">
        <f t="shared" si="1"/>
        <v>5.0479318485066198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350000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350000</v>
      </c>
      <c r="O27" s="41">
        <f t="shared" si="1"/>
        <v>35.923226932156417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350000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350000</v>
      </c>
      <c r="O28" s="44">
        <f t="shared" si="1"/>
        <v>35.923226932156417</v>
      </c>
      <c r="P28" s="9"/>
    </row>
    <row r="29" spans="1:119" ht="16.5" thickBot="1">
      <c r="A29" s="13" t="s">
        <v>10</v>
      </c>
      <c r="B29" s="21"/>
      <c r="C29" s="20"/>
      <c r="D29" s="14">
        <f>SUM(D5,D13,D17,D21,D23,D27)</f>
        <v>10141021</v>
      </c>
      <c r="E29" s="14">
        <f t="shared" ref="E29:M29" si="9">SUM(E5,E13,E17,E21,E23,E27)</f>
        <v>744975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4639241</v>
      </c>
      <c r="J29" s="14">
        <f t="shared" si="9"/>
        <v>461986</v>
      </c>
      <c r="K29" s="14">
        <f t="shared" si="9"/>
        <v>180104</v>
      </c>
      <c r="L29" s="14">
        <f t="shared" si="9"/>
        <v>0</v>
      </c>
      <c r="M29" s="14">
        <f t="shared" si="9"/>
        <v>0</v>
      </c>
      <c r="N29" s="14">
        <f t="shared" si="4"/>
        <v>16167327</v>
      </c>
      <c r="O29" s="35">
        <f t="shared" si="1"/>
        <v>1659.3787334496562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42</v>
      </c>
      <c r="M31" s="90"/>
      <c r="N31" s="90"/>
      <c r="O31" s="39">
        <v>9743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878586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531508</v>
      </c>
      <c r="K5" s="24">
        <f t="shared" si="0"/>
        <v>179956</v>
      </c>
      <c r="L5" s="24">
        <f t="shared" si="0"/>
        <v>0</v>
      </c>
      <c r="M5" s="24">
        <f t="shared" si="0"/>
        <v>0</v>
      </c>
      <c r="N5" s="25">
        <f>SUM(D5:M5)</f>
        <v>1590050</v>
      </c>
      <c r="O5" s="30">
        <f t="shared" ref="O5:O30" si="1">(N5/O$32)</f>
        <v>161.42639593908629</v>
      </c>
      <c r="P5" s="6"/>
    </row>
    <row r="6" spans="1:133">
      <c r="A6" s="12"/>
      <c r="B6" s="42">
        <v>511</v>
      </c>
      <c r="C6" s="19" t="s">
        <v>19</v>
      </c>
      <c r="D6" s="43">
        <v>78854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78854</v>
      </c>
      <c r="O6" s="44">
        <f t="shared" si="1"/>
        <v>8.0054822335025388</v>
      </c>
      <c r="P6" s="9"/>
    </row>
    <row r="7" spans="1:133">
      <c r="A7" s="12"/>
      <c r="B7" s="42">
        <v>512</v>
      </c>
      <c r="C7" s="19" t="s">
        <v>20</v>
      </c>
      <c r="D7" s="43">
        <v>113034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113034</v>
      </c>
      <c r="O7" s="44">
        <f t="shared" si="1"/>
        <v>11.475532994923858</v>
      </c>
      <c r="P7" s="9"/>
    </row>
    <row r="8" spans="1:133">
      <c r="A8" s="12"/>
      <c r="B8" s="42">
        <v>513</v>
      </c>
      <c r="C8" s="19" t="s">
        <v>21</v>
      </c>
      <c r="D8" s="43">
        <v>278339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278339</v>
      </c>
      <c r="O8" s="44">
        <f t="shared" si="1"/>
        <v>28.25776649746193</v>
      </c>
      <c r="P8" s="9"/>
    </row>
    <row r="9" spans="1:133">
      <c r="A9" s="12"/>
      <c r="B9" s="42">
        <v>514</v>
      </c>
      <c r="C9" s="19" t="s">
        <v>22</v>
      </c>
      <c r="D9" s="43">
        <v>91456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91456</v>
      </c>
      <c r="O9" s="44">
        <f t="shared" si="1"/>
        <v>9.2848730964467006</v>
      </c>
      <c r="P9" s="9"/>
    </row>
    <row r="10" spans="1:133">
      <c r="A10" s="12"/>
      <c r="B10" s="42">
        <v>517</v>
      </c>
      <c r="C10" s="19" t="s">
        <v>23</v>
      </c>
      <c r="D10" s="43">
        <v>206324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206324</v>
      </c>
      <c r="O10" s="44">
        <f t="shared" si="1"/>
        <v>20.946598984771573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179956</v>
      </c>
      <c r="L11" s="43">
        <v>0</v>
      </c>
      <c r="M11" s="43">
        <v>0</v>
      </c>
      <c r="N11" s="43">
        <f t="shared" si="2"/>
        <v>179956</v>
      </c>
      <c r="O11" s="44">
        <f t="shared" si="1"/>
        <v>18.269644670050763</v>
      </c>
      <c r="P11" s="9"/>
    </row>
    <row r="12" spans="1:133">
      <c r="A12" s="12"/>
      <c r="B12" s="42">
        <v>519</v>
      </c>
      <c r="C12" s="19" t="s">
        <v>25</v>
      </c>
      <c r="D12" s="43">
        <v>110579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531508</v>
      </c>
      <c r="K12" s="43">
        <v>0</v>
      </c>
      <c r="L12" s="43">
        <v>0</v>
      </c>
      <c r="M12" s="43">
        <v>0</v>
      </c>
      <c r="N12" s="43">
        <f t="shared" si="2"/>
        <v>642087</v>
      </c>
      <c r="O12" s="44">
        <f t="shared" si="1"/>
        <v>65.186497461928937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8431193</v>
      </c>
      <c r="E13" s="29">
        <f t="shared" si="3"/>
        <v>95783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8526976</v>
      </c>
      <c r="O13" s="41">
        <f t="shared" si="1"/>
        <v>865.6828426395939</v>
      </c>
      <c r="P13" s="10"/>
    </row>
    <row r="14" spans="1:133">
      <c r="A14" s="12"/>
      <c r="B14" s="42">
        <v>521</v>
      </c>
      <c r="C14" s="19" t="s">
        <v>27</v>
      </c>
      <c r="D14" s="43">
        <v>4187623</v>
      </c>
      <c r="E14" s="43">
        <v>43791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4231414</v>
      </c>
      <c r="O14" s="44">
        <f t="shared" si="1"/>
        <v>429.58517766497459</v>
      </c>
      <c r="P14" s="9"/>
    </row>
    <row r="15" spans="1:133">
      <c r="A15" s="12"/>
      <c r="B15" s="42">
        <v>522</v>
      </c>
      <c r="C15" s="19" t="s">
        <v>54</v>
      </c>
      <c r="D15" s="43">
        <v>3052092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3052092</v>
      </c>
      <c r="O15" s="44">
        <f t="shared" si="1"/>
        <v>309.85705583756345</v>
      </c>
      <c r="P15" s="9"/>
    </row>
    <row r="16" spans="1:133">
      <c r="A16" s="12"/>
      <c r="B16" s="42">
        <v>524</v>
      </c>
      <c r="C16" s="19" t="s">
        <v>28</v>
      </c>
      <c r="D16" s="43">
        <v>797004</v>
      </c>
      <c r="E16" s="43">
        <v>51992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848996</v>
      </c>
      <c r="O16" s="44">
        <f t="shared" si="1"/>
        <v>86.192487309644676</v>
      </c>
      <c r="P16" s="9"/>
    </row>
    <row r="17" spans="1:119">
      <c r="A17" s="12"/>
      <c r="B17" s="42">
        <v>529</v>
      </c>
      <c r="C17" s="19" t="s">
        <v>29</v>
      </c>
      <c r="D17" s="43">
        <v>394474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394474</v>
      </c>
      <c r="O17" s="44">
        <f t="shared" si="1"/>
        <v>40.048121827411165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1235519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4807590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6043109</v>
      </c>
      <c r="O18" s="41">
        <f t="shared" si="1"/>
        <v>613.51360406091374</v>
      </c>
      <c r="P18" s="10"/>
    </row>
    <row r="19" spans="1:119">
      <c r="A19" s="12"/>
      <c r="B19" s="42">
        <v>534</v>
      </c>
      <c r="C19" s="19" t="s">
        <v>31</v>
      </c>
      <c r="D19" s="43">
        <v>775678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775678</v>
      </c>
      <c r="O19" s="44">
        <f t="shared" si="1"/>
        <v>78.749035532994924</v>
      </c>
      <c r="P19" s="9"/>
    </row>
    <row r="20" spans="1:119">
      <c r="A20" s="12"/>
      <c r="B20" s="42">
        <v>536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4807590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4807590</v>
      </c>
      <c r="O20" s="44">
        <f t="shared" si="1"/>
        <v>488.08020304568527</v>
      </c>
      <c r="P20" s="9"/>
    </row>
    <row r="21" spans="1:119">
      <c r="A21" s="12"/>
      <c r="B21" s="42">
        <v>539</v>
      </c>
      <c r="C21" s="19" t="s">
        <v>33</v>
      </c>
      <c r="D21" s="43">
        <v>459841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459841</v>
      </c>
      <c r="O21" s="44">
        <f t="shared" si="1"/>
        <v>46.684365482233503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0</v>
      </c>
      <c r="E22" s="29">
        <f t="shared" si="6"/>
        <v>546228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546228</v>
      </c>
      <c r="O22" s="41">
        <f t="shared" si="1"/>
        <v>55.454619289340101</v>
      </c>
      <c r="P22" s="10"/>
    </row>
    <row r="23" spans="1:119">
      <c r="A23" s="12"/>
      <c r="B23" s="42">
        <v>541</v>
      </c>
      <c r="C23" s="19" t="s">
        <v>35</v>
      </c>
      <c r="D23" s="43">
        <v>0</v>
      </c>
      <c r="E23" s="43">
        <v>546228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546228</v>
      </c>
      <c r="O23" s="44">
        <f t="shared" si="1"/>
        <v>55.454619289340101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SUM(D25:D27)</f>
        <v>1003609</v>
      </c>
      <c r="E24" s="29">
        <f t="shared" si="7"/>
        <v>18034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1021643</v>
      </c>
      <c r="O24" s="41">
        <f t="shared" si="1"/>
        <v>103.72010152284264</v>
      </c>
      <c r="P24" s="9"/>
    </row>
    <row r="25" spans="1:119">
      <c r="A25" s="12"/>
      <c r="B25" s="42">
        <v>571</v>
      </c>
      <c r="C25" s="19" t="s">
        <v>37</v>
      </c>
      <c r="D25" s="43">
        <v>194460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194460</v>
      </c>
      <c r="O25" s="44">
        <f t="shared" si="1"/>
        <v>19.742131979695433</v>
      </c>
      <c r="P25" s="9"/>
    </row>
    <row r="26" spans="1:119">
      <c r="A26" s="12"/>
      <c r="B26" s="42">
        <v>572</v>
      </c>
      <c r="C26" s="19" t="s">
        <v>38</v>
      </c>
      <c r="D26" s="43">
        <v>736598</v>
      </c>
      <c r="E26" s="43">
        <v>18034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754632</v>
      </c>
      <c r="O26" s="44">
        <f t="shared" si="1"/>
        <v>76.612385786802037</v>
      </c>
      <c r="P26" s="9"/>
    </row>
    <row r="27" spans="1:119">
      <c r="A27" s="12"/>
      <c r="B27" s="42">
        <v>574</v>
      </c>
      <c r="C27" s="19" t="s">
        <v>39</v>
      </c>
      <c r="D27" s="43">
        <v>72551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72551</v>
      </c>
      <c r="O27" s="44">
        <f t="shared" si="1"/>
        <v>7.3655837563451776</v>
      </c>
      <c r="P27" s="9"/>
    </row>
    <row r="28" spans="1:119" ht="15.75">
      <c r="A28" s="26" t="s">
        <v>41</v>
      </c>
      <c r="B28" s="27"/>
      <c r="C28" s="28"/>
      <c r="D28" s="29">
        <f t="shared" ref="D28:M28" si="8">SUM(D29:D29)</f>
        <v>566528</v>
      </c>
      <c r="E28" s="29">
        <f t="shared" si="8"/>
        <v>7018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573546</v>
      </c>
      <c r="O28" s="41">
        <f t="shared" si="1"/>
        <v>58.228020304568531</v>
      </c>
      <c r="P28" s="9"/>
    </row>
    <row r="29" spans="1:119" ht="15.75" thickBot="1">
      <c r="A29" s="12"/>
      <c r="B29" s="42">
        <v>581</v>
      </c>
      <c r="C29" s="19" t="s">
        <v>40</v>
      </c>
      <c r="D29" s="43">
        <v>566528</v>
      </c>
      <c r="E29" s="43">
        <v>7018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573546</v>
      </c>
      <c r="O29" s="44">
        <f t="shared" si="1"/>
        <v>58.228020304568531</v>
      </c>
      <c r="P29" s="9"/>
    </row>
    <row r="30" spans="1:119" ht="16.5" thickBot="1">
      <c r="A30" s="13" t="s">
        <v>10</v>
      </c>
      <c r="B30" s="21"/>
      <c r="C30" s="20"/>
      <c r="D30" s="14">
        <f>SUM(D5,D13,D18,D22,D24,D28)</f>
        <v>12115435</v>
      </c>
      <c r="E30" s="14">
        <f t="shared" ref="E30:M30" si="9">SUM(E5,E13,E18,E22,E24,E28)</f>
        <v>667063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4807590</v>
      </c>
      <c r="J30" s="14">
        <f t="shared" si="9"/>
        <v>531508</v>
      </c>
      <c r="K30" s="14">
        <f t="shared" si="9"/>
        <v>179956</v>
      </c>
      <c r="L30" s="14">
        <f t="shared" si="9"/>
        <v>0</v>
      </c>
      <c r="M30" s="14">
        <f t="shared" si="9"/>
        <v>0</v>
      </c>
      <c r="N30" s="14">
        <f t="shared" si="4"/>
        <v>18301552</v>
      </c>
      <c r="O30" s="35">
        <f t="shared" si="1"/>
        <v>1858.0255837563452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55</v>
      </c>
      <c r="M32" s="90"/>
      <c r="N32" s="90"/>
      <c r="O32" s="39">
        <v>9850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944373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602552</v>
      </c>
      <c r="K5" s="24">
        <f t="shared" si="0"/>
        <v>119431</v>
      </c>
      <c r="L5" s="24">
        <f t="shared" si="0"/>
        <v>0</v>
      </c>
      <c r="M5" s="24">
        <f t="shared" si="0"/>
        <v>0</v>
      </c>
      <c r="N5" s="25">
        <f>SUM(D5:M5)</f>
        <v>1666356</v>
      </c>
      <c r="O5" s="30">
        <f t="shared" ref="O5:O30" si="1">(N5/O$32)</f>
        <v>167.28802329083425</v>
      </c>
      <c r="P5" s="6"/>
    </row>
    <row r="6" spans="1:133">
      <c r="A6" s="12"/>
      <c r="B6" s="42">
        <v>511</v>
      </c>
      <c r="C6" s="19" t="s">
        <v>19</v>
      </c>
      <c r="D6" s="43">
        <v>65186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65186</v>
      </c>
      <c r="O6" s="44">
        <f t="shared" si="1"/>
        <v>6.5441220760967775</v>
      </c>
      <c r="P6" s="9"/>
    </row>
    <row r="7" spans="1:133">
      <c r="A7" s="12"/>
      <c r="B7" s="42">
        <v>512</v>
      </c>
      <c r="C7" s="19" t="s">
        <v>20</v>
      </c>
      <c r="D7" s="43">
        <v>125882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125882</v>
      </c>
      <c r="O7" s="44">
        <f t="shared" si="1"/>
        <v>12.637486196165044</v>
      </c>
      <c r="P7" s="9"/>
    </row>
    <row r="8" spans="1:133">
      <c r="A8" s="12"/>
      <c r="B8" s="42">
        <v>513</v>
      </c>
      <c r="C8" s="19" t="s">
        <v>21</v>
      </c>
      <c r="D8" s="43">
        <v>287818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287818</v>
      </c>
      <c r="O8" s="44">
        <f t="shared" si="1"/>
        <v>28.894488505170163</v>
      </c>
      <c r="P8" s="9"/>
    </row>
    <row r="9" spans="1:133">
      <c r="A9" s="12"/>
      <c r="B9" s="42">
        <v>514</v>
      </c>
      <c r="C9" s="19" t="s">
        <v>22</v>
      </c>
      <c r="D9" s="43">
        <v>79896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79896</v>
      </c>
      <c r="O9" s="44">
        <f t="shared" si="1"/>
        <v>8.0208814376066666</v>
      </c>
      <c r="P9" s="9"/>
    </row>
    <row r="10" spans="1:133">
      <c r="A10" s="12"/>
      <c r="B10" s="42">
        <v>517</v>
      </c>
      <c r="C10" s="19" t="s">
        <v>23</v>
      </c>
      <c r="D10" s="43">
        <v>206325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206325</v>
      </c>
      <c r="O10" s="44">
        <f t="shared" si="1"/>
        <v>20.713281799016162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119431</v>
      </c>
      <c r="L11" s="43">
        <v>0</v>
      </c>
      <c r="M11" s="43">
        <v>0</v>
      </c>
      <c r="N11" s="43">
        <f t="shared" si="2"/>
        <v>119431</v>
      </c>
      <c r="O11" s="44">
        <f t="shared" si="1"/>
        <v>11.989860455777533</v>
      </c>
      <c r="P11" s="9"/>
    </row>
    <row r="12" spans="1:133">
      <c r="A12" s="12"/>
      <c r="B12" s="42">
        <v>519</v>
      </c>
      <c r="C12" s="19" t="s">
        <v>25</v>
      </c>
      <c r="D12" s="43">
        <v>179266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602552</v>
      </c>
      <c r="K12" s="43">
        <v>0</v>
      </c>
      <c r="L12" s="43">
        <v>0</v>
      </c>
      <c r="M12" s="43">
        <v>0</v>
      </c>
      <c r="N12" s="43">
        <f t="shared" si="2"/>
        <v>781818</v>
      </c>
      <c r="O12" s="44">
        <f t="shared" si="1"/>
        <v>78.48790282100191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8053969</v>
      </c>
      <c r="E13" s="29">
        <f t="shared" si="3"/>
        <v>163269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8217238</v>
      </c>
      <c r="O13" s="41">
        <f t="shared" si="1"/>
        <v>824.9410701736773</v>
      </c>
      <c r="P13" s="10"/>
    </row>
    <row r="14" spans="1:133">
      <c r="A14" s="12"/>
      <c r="B14" s="42">
        <v>521</v>
      </c>
      <c r="C14" s="19" t="s">
        <v>27</v>
      </c>
      <c r="D14" s="43">
        <v>3977868</v>
      </c>
      <c r="E14" s="43">
        <v>71961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4049829</v>
      </c>
      <c r="O14" s="44">
        <f t="shared" si="1"/>
        <v>406.56851721714685</v>
      </c>
      <c r="P14" s="9"/>
    </row>
    <row r="15" spans="1:133">
      <c r="A15" s="12"/>
      <c r="B15" s="42">
        <v>522</v>
      </c>
      <c r="C15" s="19" t="s">
        <v>54</v>
      </c>
      <c r="D15" s="43">
        <v>3000563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3000563</v>
      </c>
      <c r="O15" s="44">
        <f t="shared" si="1"/>
        <v>301.23110129505068</v>
      </c>
      <c r="P15" s="9"/>
    </row>
    <row r="16" spans="1:133">
      <c r="A16" s="12"/>
      <c r="B16" s="42">
        <v>524</v>
      </c>
      <c r="C16" s="19" t="s">
        <v>28</v>
      </c>
      <c r="D16" s="43">
        <v>702978</v>
      </c>
      <c r="E16" s="43">
        <v>91308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794286</v>
      </c>
      <c r="O16" s="44">
        <f t="shared" si="1"/>
        <v>79.739584379078408</v>
      </c>
      <c r="P16" s="9"/>
    </row>
    <row r="17" spans="1:119">
      <c r="A17" s="12"/>
      <c r="B17" s="42">
        <v>529</v>
      </c>
      <c r="C17" s="19" t="s">
        <v>29</v>
      </c>
      <c r="D17" s="43">
        <v>372560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372560</v>
      </c>
      <c r="O17" s="44">
        <f t="shared" si="1"/>
        <v>37.401867282401362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1665651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4761331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6426982</v>
      </c>
      <c r="O18" s="41">
        <f t="shared" si="1"/>
        <v>645.21453669310313</v>
      </c>
      <c r="P18" s="10"/>
    </row>
    <row r="19" spans="1:119">
      <c r="A19" s="12"/>
      <c r="B19" s="42">
        <v>534</v>
      </c>
      <c r="C19" s="19" t="s">
        <v>31</v>
      </c>
      <c r="D19" s="43">
        <v>1061452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1061452</v>
      </c>
      <c r="O19" s="44">
        <f t="shared" si="1"/>
        <v>106.56078706957133</v>
      </c>
      <c r="P19" s="9"/>
    </row>
    <row r="20" spans="1:119">
      <c r="A20" s="12"/>
      <c r="B20" s="42">
        <v>536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4761331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4761331</v>
      </c>
      <c r="O20" s="44">
        <f t="shared" si="1"/>
        <v>477.99728942877221</v>
      </c>
      <c r="P20" s="9"/>
    </row>
    <row r="21" spans="1:119">
      <c r="A21" s="12"/>
      <c r="B21" s="42">
        <v>539</v>
      </c>
      <c r="C21" s="19" t="s">
        <v>33</v>
      </c>
      <c r="D21" s="43">
        <v>604199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604199</v>
      </c>
      <c r="O21" s="44">
        <f t="shared" si="1"/>
        <v>60.656460194759561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0</v>
      </c>
      <c r="E22" s="29">
        <f t="shared" si="6"/>
        <v>544222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544222</v>
      </c>
      <c r="O22" s="41">
        <f t="shared" si="1"/>
        <v>54.63527758257203</v>
      </c>
      <c r="P22" s="10"/>
    </row>
    <row r="23" spans="1:119">
      <c r="A23" s="12"/>
      <c r="B23" s="42">
        <v>541</v>
      </c>
      <c r="C23" s="19" t="s">
        <v>35</v>
      </c>
      <c r="D23" s="43">
        <v>0</v>
      </c>
      <c r="E23" s="43">
        <v>544222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544222</v>
      </c>
      <c r="O23" s="44">
        <f t="shared" si="1"/>
        <v>54.63527758257203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SUM(D25:D27)</f>
        <v>1190212</v>
      </c>
      <c r="E24" s="29">
        <f t="shared" si="7"/>
        <v>69380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1259592</v>
      </c>
      <c r="O24" s="41">
        <f t="shared" si="1"/>
        <v>126.4523642204598</v>
      </c>
      <c r="P24" s="9"/>
    </row>
    <row r="25" spans="1:119">
      <c r="A25" s="12"/>
      <c r="B25" s="42">
        <v>571</v>
      </c>
      <c r="C25" s="19" t="s">
        <v>37</v>
      </c>
      <c r="D25" s="43">
        <v>207414</v>
      </c>
      <c r="E25" s="43">
        <v>2988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210402</v>
      </c>
      <c r="O25" s="44">
        <f t="shared" si="1"/>
        <v>21.122578054412209</v>
      </c>
      <c r="P25" s="9"/>
    </row>
    <row r="26" spans="1:119">
      <c r="A26" s="12"/>
      <c r="B26" s="42">
        <v>572</v>
      </c>
      <c r="C26" s="19" t="s">
        <v>38</v>
      </c>
      <c r="D26" s="43">
        <v>911635</v>
      </c>
      <c r="E26" s="43">
        <v>58880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970515</v>
      </c>
      <c r="O26" s="44">
        <f t="shared" si="1"/>
        <v>97.431482782853124</v>
      </c>
      <c r="P26" s="9"/>
    </row>
    <row r="27" spans="1:119">
      <c r="A27" s="12"/>
      <c r="B27" s="42">
        <v>574</v>
      </c>
      <c r="C27" s="19" t="s">
        <v>39</v>
      </c>
      <c r="D27" s="43">
        <v>71163</v>
      </c>
      <c r="E27" s="43">
        <v>7512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78675</v>
      </c>
      <c r="O27" s="44">
        <f t="shared" si="1"/>
        <v>7.8983033831944587</v>
      </c>
      <c r="P27" s="9"/>
    </row>
    <row r="28" spans="1:119" ht="15.75">
      <c r="A28" s="26" t="s">
        <v>41</v>
      </c>
      <c r="B28" s="27"/>
      <c r="C28" s="28"/>
      <c r="D28" s="29">
        <f t="shared" ref="D28:M28" si="8">SUM(D29:D29)</f>
        <v>325000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325000</v>
      </c>
      <c r="O28" s="41">
        <f t="shared" si="1"/>
        <v>32.627246260415617</v>
      </c>
      <c r="P28" s="9"/>
    </row>
    <row r="29" spans="1:119" ht="15.75" thickBot="1">
      <c r="A29" s="12"/>
      <c r="B29" s="42">
        <v>581</v>
      </c>
      <c r="C29" s="19" t="s">
        <v>40</v>
      </c>
      <c r="D29" s="43">
        <v>325000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325000</v>
      </c>
      <c r="O29" s="44">
        <f t="shared" si="1"/>
        <v>32.627246260415617</v>
      </c>
      <c r="P29" s="9"/>
    </row>
    <row r="30" spans="1:119" ht="16.5" thickBot="1">
      <c r="A30" s="13" t="s">
        <v>10</v>
      </c>
      <c r="B30" s="21"/>
      <c r="C30" s="20"/>
      <c r="D30" s="14">
        <f>SUM(D5,D13,D18,D22,D24,D28)</f>
        <v>12179205</v>
      </c>
      <c r="E30" s="14">
        <f t="shared" ref="E30:M30" si="9">SUM(E5,E13,E18,E22,E24,E28)</f>
        <v>776871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4761331</v>
      </c>
      <c r="J30" s="14">
        <f t="shared" si="9"/>
        <v>602552</v>
      </c>
      <c r="K30" s="14">
        <f t="shared" si="9"/>
        <v>119431</v>
      </c>
      <c r="L30" s="14">
        <f t="shared" si="9"/>
        <v>0</v>
      </c>
      <c r="M30" s="14">
        <f t="shared" si="9"/>
        <v>0</v>
      </c>
      <c r="N30" s="14">
        <f t="shared" si="4"/>
        <v>18439390</v>
      </c>
      <c r="O30" s="35">
        <f t="shared" si="1"/>
        <v>1851.1585182210622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65</v>
      </c>
      <c r="M32" s="90"/>
      <c r="N32" s="90"/>
      <c r="O32" s="39">
        <v>9961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1319191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588374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1907565</v>
      </c>
      <c r="P5" s="30">
        <f t="shared" ref="P5:P22" si="2">(O5/P$24)</f>
        <v>164.74350116590378</v>
      </c>
      <c r="Q5" s="6"/>
    </row>
    <row r="6" spans="1:134">
      <c r="A6" s="12"/>
      <c r="B6" s="42">
        <v>511</v>
      </c>
      <c r="C6" s="19" t="s">
        <v>19</v>
      </c>
      <c r="D6" s="43">
        <v>339288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339288</v>
      </c>
      <c r="P6" s="44">
        <f t="shared" si="2"/>
        <v>29.302012263580622</v>
      </c>
      <c r="Q6" s="9"/>
    </row>
    <row r="7" spans="1:134">
      <c r="A7" s="12"/>
      <c r="B7" s="42">
        <v>512</v>
      </c>
      <c r="C7" s="19" t="s">
        <v>20</v>
      </c>
      <c r="D7" s="43">
        <v>307031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307031</v>
      </c>
      <c r="P7" s="44">
        <f t="shared" si="2"/>
        <v>26.516193108213145</v>
      </c>
      <c r="Q7" s="9"/>
    </row>
    <row r="8" spans="1:134">
      <c r="A8" s="12"/>
      <c r="B8" s="42">
        <v>513</v>
      </c>
      <c r="C8" s="19" t="s">
        <v>21</v>
      </c>
      <c r="D8" s="43">
        <v>502404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502404</v>
      </c>
      <c r="P8" s="44">
        <f t="shared" si="2"/>
        <v>43.389239139822095</v>
      </c>
      <c r="Q8" s="9"/>
    </row>
    <row r="9" spans="1:134">
      <c r="A9" s="12"/>
      <c r="B9" s="42">
        <v>519</v>
      </c>
      <c r="C9" s="19" t="s">
        <v>25</v>
      </c>
      <c r="D9" s="43">
        <v>170468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588374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758842</v>
      </c>
      <c r="P9" s="44">
        <f t="shared" si="2"/>
        <v>65.536056654287933</v>
      </c>
      <c r="Q9" s="9"/>
    </row>
    <row r="10" spans="1:134" ht="15.75">
      <c r="A10" s="26" t="s">
        <v>26</v>
      </c>
      <c r="B10" s="27"/>
      <c r="C10" s="28"/>
      <c r="D10" s="29">
        <f t="shared" ref="D10:N10" si="3">SUM(D11:D13)</f>
        <v>7261294</v>
      </c>
      <c r="E10" s="29">
        <f t="shared" si="3"/>
        <v>215183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811917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8288394</v>
      </c>
      <c r="P10" s="41">
        <f t="shared" si="2"/>
        <v>715.81259176094659</v>
      </c>
      <c r="Q10" s="10"/>
    </row>
    <row r="11" spans="1:134">
      <c r="A11" s="12"/>
      <c r="B11" s="42">
        <v>521</v>
      </c>
      <c r="C11" s="19" t="s">
        <v>27</v>
      </c>
      <c r="D11" s="43">
        <v>5979193</v>
      </c>
      <c r="E11" s="43">
        <v>141238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811917</v>
      </c>
      <c r="L11" s="43">
        <v>0</v>
      </c>
      <c r="M11" s="43">
        <v>0</v>
      </c>
      <c r="N11" s="43">
        <v>0</v>
      </c>
      <c r="O11" s="43">
        <f t="shared" si="1"/>
        <v>6932348</v>
      </c>
      <c r="P11" s="44">
        <f t="shared" si="2"/>
        <v>598.70006045427067</v>
      </c>
      <c r="Q11" s="9"/>
    </row>
    <row r="12" spans="1:134">
      <c r="A12" s="12"/>
      <c r="B12" s="42">
        <v>524</v>
      </c>
      <c r="C12" s="19" t="s">
        <v>28</v>
      </c>
      <c r="D12" s="43">
        <v>1030485</v>
      </c>
      <c r="E12" s="43">
        <v>73945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1104430</v>
      </c>
      <c r="P12" s="44">
        <f t="shared" si="2"/>
        <v>95.382157353830209</v>
      </c>
      <c r="Q12" s="9"/>
    </row>
    <row r="13" spans="1:134">
      <c r="A13" s="12"/>
      <c r="B13" s="42">
        <v>529</v>
      </c>
      <c r="C13" s="19" t="s">
        <v>29</v>
      </c>
      <c r="D13" s="43">
        <v>251616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251616</v>
      </c>
      <c r="P13" s="44">
        <f t="shared" si="2"/>
        <v>21.730373952845667</v>
      </c>
      <c r="Q13" s="9"/>
    </row>
    <row r="14" spans="1:134" ht="15.75">
      <c r="A14" s="26" t="s">
        <v>30</v>
      </c>
      <c r="B14" s="27"/>
      <c r="C14" s="28"/>
      <c r="D14" s="29">
        <f t="shared" ref="D14:N14" si="4">SUM(D15:D16)</f>
        <v>834955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6149312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6984267</v>
      </c>
      <c r="P14" s="41">
        <f t="shared" si="2"/>
        <v>603.18395370930136</v>
      </c>
      <c r="Q14" s="10"/>
    </row>
    <row r="15" spans="1:134">
      <c r="A15" s="12"/>
      <c r="B15" s="42">
        <v>536</v>
      </c>
      <c r="C15" s="19" t="s">
        <v>32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6149312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6149312</v>
      </c>
      <c r="P15" s="44">
        <f t="shared" si="2"/>
        <v>531.07453147940237</v>
      </c>
      <c r="Q15" s="9"/>
    </row>
    <row r="16" spans="1:134">
      <c r="A16" s="12"/>
      <c r="B16" s="42">
        <v>539</v>
      </c>
      <c r="C16" s="19" t="s">
        <v>33</v>
      </c>
      <c r="D16" s="43">
        <v>834955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834955</v>
      </c>
      <c r="P16" s="44">
        <f t="shared" si="2"/>
        <v>72.109422229898954</v>
      </c>
      <c r="Q16" s="9"/>
    </row>
    <row r="17" spans="1:120" ht="15.75">
      <c r="A17" s="26" t="s">
        <v>36</v>
      </c>
      <c r="B17" s="27"/>
      <c r="C17" s="28"/>
      <c r="D17" s="29">
        <f t="shared" ref="D17:N17" si="5">SUM(D18:D19)</f>
        <v>2822955</v>
      </c>
      <c r="E17" s="29">
        <f t="shared" si="5"/>
        <v>1142887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3965842</v>
      </c>
      <c r="P17" s="41">
        <f t="shared" si="2"/>
        <v>342.50297953191119</v>
      </c>
      <c r="Q17" s="9"/>
    </row>
    <row r="18" spans="1:120">
      <c r="A18" s="12"/>
      <c r="B18" s="42">
        <v>571</v>
      </c>
      <c r="C18" s="19" t="s">
        <v>37</v>
      </c>
      <c r="D18" s="43">
        <v>220696</v>
      </c>
      <c r="E18" s="43">
        <v>369553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590249</v>
      </c>
      <c r="P18" s="44">
        <f t="shared" si="2"/>
        <v>50.975818291735038</v>
      </c>
      <c r="Q18" s="9"/>
    </row>
    <row r="19" spans="1:120">
      <c r="A19" s="12"/>
      <c r="B19" s="42">
        <v>572</v>
      </c>
      <c r="C19" s="19" t="s">
        <v>38</v>
      </c>
      <c r="D19" s="43">
        <v>2602259</v>
      </c>
      <c r="E19" s="43">
        <v>773334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3375593</v>
      </c>
      <c r="P19" s="44">
        <f t="shared" si="2"/>
        <v>291.52716124017616</v>
      </c>
      <c r="Q19" s="9"/>
    </row>
    <row r="20" spans="1:120" ht="15.75">
      <c r="A20" s="26" t="s">
        <v>41</v>
      </c>
      <c r="B20" s="27"/>
      <c r="C20" s="28"/>
      <c r="D20" s="29">
        <f t="shared" ref="D20:N20" si="6">SUM(D21:D21)</f>
        <v>0</v>
      </c>
      <c r="E20" s="29">
        <f t="shared" si="6"/>
        <v>28352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28352</v>
      </c>
      <c r="P20" s="41">
        <f t="shared" si="2"/>
        <v>2.4485706883150531</v>
      </c>
      <c r="Q20" s="9"/>
    </row>
    <row r="21" spans="1:120" ht="15.75" thickBot="1">
      <c r="A21" s="12"/>
      <c r="B21" s="42">
        <v>581</v>
      </c>
      <c r="C21" s="19" t="s">
        <v>82</v>
      </c>
      <c r="D21" s="43">
        <v>0</v>
      </c>
      <c r="E21" s="43">
        <v>28352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28352</v>
      </c>
      <c r="P21" s="44">
        <f t="shared" si="2"/>
        <v>2.4485706883150531</v>
      </c>
      <c r="Q21" s="9"/>
    </row>
    <row r="22" spans="1:120" ht="16.5" thickBot="1">
      <c r="A22" s="13" t="s">
        <v>10</v>
      </c>
      <c r="B22" s="21"/>
      <c r="C22" s="20"/>
      <c r="D22" s="14">
        <f>SUM(D5,D10,D14,D17,D20)</f>
        <v>12238395</v>
      </c>
      <c r="E22" s="14">
        <f t="shared" ref="E22:N22" si="7">SUM(E5,E10,E14,E17,E20)</f>
        <v>1386422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6149312</v>
      </c>
      <c r="J22" s="14">
        <f t="shared" si="7"/>
        <v>588374</v>
      </c>
      <c r="K22" s="14">
        <f t="shared" si="7"/>
        <v>811917</v>
      </c>
      <c r="L22" s="14">
        <f t="shared" si="7"/>
        <v>0</v>
      </c>
      <c r="M22" s="14">
        <f t="shared" si="7"/>
        <v>0</v>
      </c>
      <c r="N22" s="14">
        <f t="shared" si="7"/>
        <v>0</v>
      </c>
      <c r="O22" s="14">
        <f t="shared" si="1"/>
        <v>21174420</v>
      </c>
      <c r="P22" s="35">
        <f t="shared" si="2"/>
        <v>1828.6915968563778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83</v>
      </c>
      <c r="N24" s="90"/>
      <c r="O24" s="90"/>
      <c r="P24" s="39">
        <v>11579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1028065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529725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1557790</v>
      </c>
      <c r="O5" s="30">
        <f t="shared" ref="O5:O23" si="2">(N5/O$25)</f>
        <v>128.94545153546892</v>
      </c>
      <c r="P5" s="6"/>
    </row>
    <row r="6" spans="1:133">
      <c r="A6" s="12"/>
      <c r="B6" s="42">
        <v>511</v>
      </c>
      <c r="C6" s="19" t="s">
        <v>19</v>
      </c>
      <c r="D6" s="43">
        <v>95365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95365</v>
      </c>
      <c r="O6" s="44">
        <f t="shared" si="2"/>
        <v>7.8938001821041306</v>
      </c>
      <c r="P6" s="9"/>
    </row>
    <row r="7" spans="1:133">
      <c r="A7" s="12"/>
      <c r="B7" s="42">
        <v>512</v>
      </c>
      <c r="C7" s="19" t="s">
        <v>20</v>
      </c>
      <c r="D7" s="43">
        <v>289092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289092</v>
      </c>
      <c r="O7" s="44">
        <f t="shared" si="2"/>
        <v>23.929476036751925</v>
      </c>
      <c r="P7" s="9"/>
    </row>
    <row r="8" spans="1:133">
      <c r="A8" s="12"/>
      <c r="B8" s="42">
        <v>513</v>
      </c>
      <c r="C8" s="19" t="s">
        <v>21</v>
      </c>
      <c r="D8" s="43">
        <v>446131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446131</v>
      </c>
      <c r="O8" s="44">
        <f t="shared" si="2"/>
        <v>36.928317192285405</v>
      </c>
      <c r="P8" s="9"/>
    </row>
    <row r="9" spans="1:133">
      <c r="A9" s="12"/>
      <c r="B9" s="42">
        <v>519</v>
      </c>
      <c r="C9" s="19" t="s">
        <v>57</v>
      </c>
      <c r="D9" s="43">
        <v>197477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529725</v>
      </c>
      <c r="K9" s="43">
        <v>0</v>
      </c>
      <c r="L9" s="43">
        <v>0</v>
      </c>
      <c r="M9" s="43">
        <v>0</v>
      </c>
      <c r="N9" s="43">
        <f t="shared" si="1"/>
        <v>727202</v>
      </c>
      <c r="O9" s="44">
        <f t="shared" si="2"/>
        <v>60.193858124327456</v>
      </c>
      <c r="P9" s="9"/>
    </row>
    <row r="10" spans="1:133" ht="15.75">
      <c r="A10" s="26" t="s">
        <v>26</v>
      </c>
      <c r="B10" s="27"/>
      <c r="C10" s="28"/>
      <c r="D10" s="29">
        <f t="shared" ref="D10:M10" si="3">SUM(D11:D13)</f>
        <v>6809185</v>
      </c>
      <c r="E10" s="29">
        <f t="shared" si="3"/>
        <v>1018215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987796</v>
      </c>
      <c r="L10" s="29">
        <f t="shared" si="3"/>
        <v>0</v>
      </c>
      <c r="M10" s="29">
        <f t="shared" si="3"/>
        <v>0</v>
      </c>
      <c r="N10" s="40">
        <f t="shared" si="1"/>
        <v>8815196</v>
      </c>
      <c r="O10" s="41">
        <f t="shared" si="2"/>
        <v>729.6743647049085</v>
      </c>
      <c r="P10" s="10"/>
    </row>
    <row r="11" spans="1:133">
      <c r="A11" s="12"/>
      <c r="B11" s="42">
        <v>521</v>
      </c>
      <c r="C11" s="19" t="s">
        <v>27</v>
      </c>
      <c r="D11" s="43">
        <v>5590902</v>
      </c>
      <c r="E11" s="43">
        <v>884208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987796</v>
      </c>
      <c r="L11" s="43">
        <v>0</v>
      </c>
      <c r="M11" s="43">
        <v>0</v>
      </c>
      <c r="N11" s="43">
        <f t="shared" si="1"/>
        <v>7462906</v>
      </c>
      <c r="O11" s="44">
        <f t="shared" si="2"/>
        <v>617.73909444582398</v>
      </c>
      <c r="P11" s="9"/>
    </row>
    <row r="12" spans="1:133">
      <c r="A12" s="12"/>
      <c r="B12" s="42">
        <v>524</v>
      </c>
      <c r="C12" s="19" t="s">
        <v>28</v>
      </c>
      <c r="D12" s="43">
        <v>870033</v>
      </c>
      <c r="E12" s="43">
        <v>134007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1004040</v>
      </c>
      <c r="O12" s="44">
        <f t="shared" si="2"/>
        <v>83.109014154457412</v>
      </c>
      <c r="P12" s="9"/>
    </row>
    <row r="13" spans="1:133">
      <c r="A13" s="12"/>
      <c r="B13" s="42">
        <v>529</v>
      </c>
      <c r="C13" s="19" t="s">
        <v>29</v>
      </c>
      <c r="D13" s="43">
        <v>348250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348250</v>
      </c>
      <c r="O13" s="44">
        <f t="shared" si="2"/>
        <v>28.826256104627099</v>
      </c>
      <c r="P13" s="9"/>
    </row>
    <row r="14" spans="1:133" ht="15.75">
      <c r="A14" s="26" t="s">
        <v>30</v>
      </c>
      <c r="B14" s="27"/>
      <c r="C14" s="28"/>
      <c r="D14" s="29">
        <f t="shared" ref="D14:M14" si="4">SUM(D15:D16)</f>
        <v>645289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5511293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6156582</v>
      </c>
      <c r="O14" s="41">
        <f t="shared" si="2"/>
        <v>509.60864166873603</v>
      </c>
      <c r="P14" s="10"/>
    </row>
    <row r="15" spans="1:133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5511293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5511293</v>
      </c>
      <c r="O15" s="44">
        <f t="shared" si="2"/>
        <v>456.19509974339871</v>
      </c>
      <c r="P15" s="9"/>
    </row>
    <row r="16" spans="1:133">
      <c r="A16" s="12"/>
      <c r="B16" s="42">
        <v>539</v>
      </c>
      <c r="C16" s="19" t="s">
        <v>33</v>
      </c>
      <c r="D16" s="43">
        <v>645289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645289</v>
      </c>
      <c r="O16" s="44">
        <f t="shared" si="2"/>
        <v>53.413541925337306</v>
      </c>
      <c r="P16" s="9"/>
    </row>
    <row r="17" spans="1:119" ht="15.75">
      <c r="A17" s="26" t="s">
        <v>36</v>
      </c>
      <c r="B17" s="27"/>
      <c r="C17" s="28"/>
      <c r="D17" s="29">
        <f t="shared" ref="D17:M17" si="5">SUM(D18:D20)</f>
        <v>2564991</v>
      </c>
      <c r="E17" s="29">
        <f t="shared" si="5"/>
        <v>460455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3025446</v>
      </c>
      <c r="O17" s="41">
        <f t="shared" si="2"/>
        <v>250.43009684628757</v>
      </c>
      <c r="P17" s="9"/>
    </row>
    <row r="18" spans="1:119">
      <c r="A18" s="12"/>
      <c r="B18" s="42">
        <v>571</v>
      </c>
      <c r="C18" s="19" t="s">
        <v>37</v>
      </c>
      <c r="D18" s="43">
        <v>190580</v>
      </c>
      <c r="E18" s="43">
        <v>81082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271662</v>
      </c>
      <c r="O18" s="44">
        <f t="shared" si="2"/>
        <v>22.486714675937421</v>
      </c>
      <c r="P18" s="9"/>
    </row>
    <row r="19" spans="1:119">
      <c r="A19" s="12"/>
      <c r="B19" s="42">
        <v>572</v>
      </c>
      <c r="C19" s="19" t="s">
        <v>60</v>
      </c>
      <c r="D19" s="43">
        <v>2374363</v>
      </c>
      <c r="E19" s="43">
        <v>379373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2753736</v>
      </c>
      <c r="O19" s="44">
        <f t="shared" si="2"/>
        <v>227.93940898932209</v>
      </c>
      <c r="P19" s="9"/>
    </row>
    <row r="20" spans="1:119">
      <c r="A20" s="12"/>
      <c r="B20" s="42">
        <v>574</v>
      </c>
      <c r="C20" s="19" t="s">
        <v>39</v>
      </c>
      <c r="D20" s="43">
        <v>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</v>
      </c>
      <c r="O20" s="44">
        <f t="shared" si="2"/>
        <v>3.9731810280605913E-3</v>
      </c>
      <c r="P20" s="9"/>
    </row>
    <row r="21" spans="1:119" ht="15.75">
      <c r="A21" s="26" t="s">
        <v>67</v>
      </c>
      <c r="B21" s="27"/>
      <c r="C21" s="28"/>
      <c r="D21" s="29">
        <f t="shared" ref="D21:M21" si="6">SUM(D22:D22)</f>
        <v>35</v>
      </c>
      <c r="E21" s="29">
        <f t="shared" si="6"/>
        <v>246607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246642</v>
      </c>
      <c r="O21" s="41">
        <f t="shared" si="2"/>
        <v>20.415694065060841</v>
      </c>
      <c r="P21" s="9"/>
    </row>
    <row r="22" spans="1:119" ht="15.75" thickBot="1">
      <c r="A22" s="12"/>
      <c r="B22" s="42">
        <v>581</v>
      </c>
      <c r="C22" s="19" t="s">
        <v>68</v>
      </c>
      <c r="D22" s="43">
        <v>35</v>
      </c>
      <c r="E22" s="43">
        <v>246607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246642</v>
      </c>
      <c r="O22" s="44">
        <f t="shared" si="2"/>
        <v>20.415694065060841</v>
      </c>
      <c r="P22" s="9"/>
    </row>
    <row r="23" spans="1:119" ht="16.5" thickBot="1">
      <c r="A23" s="13" t="s">
        <v>10</v>
      </c>
      <c r="B23" s="21"/>
      <c r="C23" s="20"/>
      <c r="D23" s="14">
        <f>SUM(D5,D10,D14,D17,D21)</f>
        <v>11047565</v>
      </c>
      <c r="E23" s="14">
        <f t="shared" ref="E23:M23" si="7">SUM(E5,E10,E14,E17,E21)</f>
        <v>1725277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5511293</v>
      </c>
      <c r="J23" s="14">
        <f t="shared" si="7"/>
        <v>529725</v>
      </c>
      <c r="K23" s="14">
        <f t="shared" si="7"/>
        <v>987796</v>
      </c>
      <c r="L23" s="14">
        <f t="shared" si="7"/>
        <v>0</v>
      </c>
      <c r="M23" s="14">
        <f t="shared" si="7"/>
        <v>0</v>
      </c>
      <c r="N23" s="14">
        <f t="shared" si="1"/>
        <v>19801656</v>
      </c>
      <c r="O23" s="35">
        <f t="shared" si="2"/>
        <v>1639.0742488204619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77</v>
      </c>
      <c r="M25" s="90"/>
      <c r="N25" s="90"/>
      <c r="O25" s="39">
        <v>12081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999764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498445</v>
      </c>
      <c r="K5" s="24">
        <f t="shared" si="0"/>
        <v>1164750</v>
      </c>
      <c r="L5" s="24">
        <f t="shared" si="0"/>
        <v>0</v>
      </c>
      <c r="M5" s="24">
        <f t="shared" si="0"/>
        <v>0</v>
      </c>
      <c r="N5" s="25">
        <f t="shared" ref="N5:N23" si="1">SUM(D5:M5)</f>
        <v>2662959</v>
      </c>
      <c r="O5" s="30">
        <f t="shared" ref="O5:O23" si="2">(N5/O$25)</f>
        <v>233.20422103511692</v>
      </c>
      <c r="P5" s="6"/>
    </row>
    <row r="6" spans="1:133">
      <c r="A6" s="12"/>
      <c r="B6" s="42">
        <v>511</v>
      </c>
      <c r="C6" s="19" t="s">
        <v>19</v>
      </c>
      <c r="D6" s="43">
        <v>89625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89625</v>
      </c>
      <c r="O6" s="44">
        <f t="shared" si="2"/>
        <v>7.8487608372011559</v>
      </c>
      <c r="P6" s="9"/>
    </row>
    <row r="7" spans="1:133">
      <c r="A7" s="12"/>
      <c r="B7" s="42">
        <v>512</v>
      </c>
      <c r="C7" s="19" t="s">
        <v>20</v>
      </c>
      <c r="D7" s="43">
        <v>161301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161301</v>
      </c>
      <c r="O7" s="44">
        <f t="shared" si="2"/>
        <v>14.125667746737893</v>
      </c>
      <c r="P7" s="9"/>
    </row>
    <row r="8" spans="1:133">
      <c r="A8" s="12"/>
      <c r="B8" s="42">
        <v>513</v>
      </c>
      <c r="C8" s="19" t="s">
        <v>21</v>
      </c>
      <c r="D8" s="43">
        <v>421598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421598</v>
      </c>
      <c r="O8" s="44">
        <f t="shared" si="2"/>
        <v>36.920746124879585</v>
      </c>
      <c r="P8" s="9"/>
    </row>
    <row r="9" spans="1:133">
      <c r="A9" s="12"/>
      <c r="B9" s="42">
        <v>514</v>
      </c>
      <c r="C9" s="19" t="s">
        <v>22</v>
      </c>
      <c r="D9" s="43">
        <v>167232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167232</v>
      </c>
      <c r="O9" s="44">
        <f t="shared" si="2"/>
        <v>14.645065242140292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1164750</v>
      </c>
      <c r="L10" s="43">
        <v>0</v>
      </c>
      <c r="M10" s="43">
        <v>0</v>
      </c>
      <c r="N10" s="43">
        <f t="shared" si="1"/>
        <v>1164750</v>
      </c>
      <c r="O10" s="44">
        <f t="shared" si="2"/>
        <v>102.00105088011209</v>
      </c>
      <c r="P10" s="9"/>
    </row>
    <row r="11" spans="1:133">
      <c r="A11" s="12"/>
      <c r="B11" s="42">
        <v>519</v>
      </c>
      <c r="C11" s="19" t="s">
        <v>57</v>
      </c>
      <c r="D11" s="43">
        <v>160008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498445</v>
      </c>
      <c r="K11" s="43">
        <v>0</v>
      </c>
      <c r="L11" s="43">
        <v>0</v>
      </c>
      <c r="M11" s="43">
        <v>0</v>
      </c>
      <c r="N11" s="43">
        <f t="shared" si="1"/>
        <v>658453</v>
      </c>
      <c r="O11" s="44">
        <f t="shared" si="2"/>
        <v>57.662930204045885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6862095</v>
      </c>
      <c r="E12" s="29">
        <f t="shared" si="3"/>
        <v>81292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6943387</v>
      </c>
      <c r="O12" s="41">
        <f t="shared" si="2"/>
        <v>608.05560907259826</v>
      </c>
      <c r="P12" s="10"/>
    </row>
    <row r="13" spans="1:133">
      <c r="A13" s="12"/>
      <c r="B13" s="42">
        <v>521</v>
      </c>
      <c r="C13" s="19" t="s">
        <v>27</v>
      </c>
      <c r="D13" s="43">
        <v>5795200</v>
      </c>
      <c r="E13" s="43">
        <v>47092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5842292</v>
      </c>
      <c r="O13" s="44">
        <f t="shared" si="2"/>
        <v>511.62903932043088</v>
      </c>
      <c r="P13" s="9"/>
    </row>
    <row r="14" spans="1:133">
      <c r="A14" s="12"/>
      <c r="B14" s="42">
        <v>524</v>
      </c>
      <c r="C14" s="19" t="s">
        <v>28</v>
      </c>
      <c r="D14" s="43">
        <v>741728</v>
      </c>
      <c r="E14" s="43">
        <v>34200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775928</v>
      </c>
      <c r="O14" s="44">
        <f t="shared" si="2"/>
        <v>67.950608634731594</v>
      </c>
      <c r="P14" s="9"/>
    </row>
    <row r="15" spans="1:133">
      <c r="A15" s="12"/>
      <c r="B15" s="42">
        <v>529</v>
      </c>
      <c r="C15" s="19" t="s">
        <v>29</v>
      </c>
      <c r="D15" s="43">
        <v>325167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325167</v>
      </c>
      <c r="O15" s="44">
        <f t="shared" si="2"/>
        <v>28.475961117435851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SUM(D17:D18)</f>
        <v>677565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5287676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5965241</v>
      </c>
      <c r="O16" s="41">
        <f t="shared" si="2"/>
        <v>522.3960942289167</v>
      </c>
      <c r="P16" s="10"/>
    </row>
    <row r="17" spans="1:119">
      <c r="A17" s="12"/>
      <c r="B17" s="42">
        <v>536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5287676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5287676</v>
      </c>
      <c r="O17" s="44">
        <f t="shared" si="2"/>
        <v>463.059462299676</v>
      </c>
      <c r="P17" s="9"/>
    </row>
    <row r="18" spans="1:119">
      <c r="A18" s="12"/>
      <c r="B18" s="42">
        <v>539</v>
      </c>
      <c r="C18" s="19" t="s">
        <v>33</v>
      </c>
      <c r="D18" s="43">
        <v>677565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677565</v>
      </c>
      <c r="O18" s="44">
        <f t="shared" si="2"/>
        <v>59.336631929240738</v>
      </c>
      <c r="P18" s="9"/>
    </row>
    <row r="19" spans="1:119" ht="15.75">
      <c r="A19" s="26" t="s">
        <v>36</v>
      </c>
      <c r="B19" s="27"/>
      <c r="C19" s="28"/>
      <c r="D19" s="29">
        <f t="shared" ref="D19:M19" si="5">SUM(D20:D22)</f>
        <v>2528301</v>
      </c>
      <c r="E19" s="29">
        <f t="shared" si="5"/>
        <v>624070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3152371</v>
      </c>
      <c r="O19" s="41">
        <f t="shared" si="2"/>
        <v>276.06366582012436</v>
      </c>
      <c r="P19" s="9"/>
    </row>
    <row r="20" spans="1:119">
      <c r="A20" s="12"/>
      <c r="B20" s="42">
        <v>571</v>
      </c>
      <c r="C20" s="19" t="s">
        <v>37</v>
      </c>
      <c r="D20" s="43">
        <v>183097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183097</v>
      </c>
      <c r="O20" s="44">
        <f t="shared" si="2"/>
        <v>16.034416323671074</v>
      </c>
      <c r="P20" s="9"/>
    </row>
    <row r="21" spans="1:119">
      <c r="A21" s="12"/>
      <c r="B21" s="42">
        <v>572</v>
      </c>
      <c r="C21" s="19" t="s">
        <v>60</v>
      </c>
      <c r="D21" s="43">
        <v>2302334</v>
      </c>
      <c r="E21" s="43">
        <v>624070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2926404</v>
      </c>
      <c r="O21" s="44">
        <f t="shared" si="2"/>
        <v>256.27498029599792</v>
      </c>
      <c r="P21" s="9"/>
    </row>
    <row r="22" spans="1:119" ht="15.75" thickBot="1">
      <c r="A22" s="12"/>
      <c r="B22" s="42">
        <v>574</v>
      </c>
      <c r="C22" s="19" t="s">
        <v>39</v>
      </c>
      <c r="D22" s="43">
        <v>42870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42870</v>
      </c>
      <c r="O22" s="44">
        <f t="shared" si="2"/>
        <v>3.7542692004553815</v>
      </c>
      <c r="P22" s="9"/>
    </row>
    <row r="23" spans="1:119" ht="16.5" thickBot="1">
      <c r="A23" s="13" t="s">
        <v>10</v>
      </c>
      <c r="B23" s="21"/>
      <c r="C23" s="20"/>
      <c r="D23" s="14">
        <f>SUM(D5,D12,D16,D19)</f>
        <v>11067725</v>
      </c>
      <c r="E23" s="14">
        <f t="shared" ref="E23:M23" si="6">SUM(E5,E12,E16,E19)</f>
        <v>705362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5287676</v>
      </c>
      <c r="J23" s="14">
        <f t="shared" si="6"/>
        <v>498445</v>
      </c>
      <c r="K23" s="14">
        <f t="shared" si="6"/>
        <v>1164750</v>
      </c>
      <c r="L23" s="14">
        <f t="shared" si="6"/>
        <v>0</v>
      </c>
      <c r="M23" s="14">
        <f t="shared" si="6"/>
        <v>0</v>
      </c>
      <c r="N23" s="14">
        <f t="shared" si="1"/>
        <v>18723958</v>
      </c>
      <c r="O23" s="35">
        <f t="shared" si="2"/>
        <v>1639.7195901567563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75</v>
      </c>
      <c r="M25" s="90"/>
      <c r="N25" s="90"/>
      <c r="O25" s="39">
        <v>11419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1048796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432672</v>
      </c>
      <c r="K5" s="24">
        <f t="shared" si="0"/>
        <v>524607</v>
      </c>
      <c r="L5" s="24">
        <f t="shared" si="0"/>
        <v>0</v>
      </c>
      <c r="M5" s="24">
        <f t="shared" si="0"/>
        <v>0</v>
      </c>
      <c r="N5" s="25">
        <f>SUM(D5:M5)</f>
        <v>2006075</v>
      </c>
      <c r="O5" s="30">
        <f t="shared" ref="O5:O26" si="1">(N5/O$28)</f>
        <v>176.0178117048346</v>
      </c>
      <c r="P5" s="6"/>
    </row>
    <row r="6" spans="1:133">
      <c r="A6" s="12"/>
      <c r="B6" s="42">
        <v>511</v>
      </c>
      <c r="C6" s="19" t="s">
        <v>19</v>
      </c>
      <c r="D6" s="43">
        <v>78009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78009</v>
      </c>
      <c r="O6" s="44">
        <f t="shared" si="1"/>
        <v>6.8446959726243746</v>
      </c>
      <c r="P6" s="9"/>
    </row>
    <row r="7" spans="1:133">
      <c r="A7" s="12"/>
      <c r="B7" s="42">
        <v>512</v>
      </c>
      <c r="C7" s="19" t="s">
        <v>20</v>
      </c>
      <c r="D7" s="43">
        <v>144420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144420</v>
      </c>
      <c r="O7" s="44">
        <f t="shared" si="1"/>
        <v>12.67175572519084</v>
      </c>
      <c r="P7" s="9"/>
    </row>
    <row r="8" spans="1:133">
      <c r="A8" s="12"/>
      <c r="B8" s="42">
        <v>513</v>
      </c>
      <c r="C8" s="19" t="s">
        <v>21</v>
      </c>
      <c r="D8" s="43">
        <v>396449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396449</v>
      </c>
      <c r="O8" s="44">
        <f t="shared" si="1"/>
        <v>34.785382118101253</v>
      </c>
      <c r="P8" s="9"/>
    </row>
    <row r="9" spans="1:133">
      <c r="A9" s="12"/>
      <c r="B9" s="42">
        <v>514</v>
      </c>
      <c r="C9" s="19" t="s">
        <v>22</v>
      </c>
      <c r="D9" s="43">
        <v>95577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95577</v>
      </c>
      <c r="O9" s="44">
        <f t="shared" si="1"/>
        <v>8.3861542511187146</v>
      </c>
      <c r="P9" s="9"/>
    </row>
    <row r="10" spans="1:133">
      <c r="A10" s="12"/>
      <c r="B10" s="42">
        <v>517</v>
      </c>
      <c r="C10" s="19" t="s">
        <v>23</v>
      </c>
      <c r="D10" s="43">
        <v>98880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98880</v>
      </c>
      <c r="O10" s="44">
        <f t="shared" si="1"/>
        <v>8.6759673598315352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524607</v>
      </c>
      <c r="L11" s="43">
        <v>0</v>
      </c>
      <c r="M11" s="43">
        <v>0</v>
      </c>
      <c r="N11" s="43">
        <f t="shared" si="2"/>
        <v>524607</v>
      </c>
      <c r="O11" s="44">
        <f t="shared" si="1"/>
        <v>46.030271123979993</v>
      </c>
      <c r="P11" s="9"/>
    </row>
    <row r="12" spans="1:133">
      <c r="A12" s="12"/>
      <c r="B12" s="42">
        <v>519</v>
      </c>
      <c r="C12" s="19" t="s">
        <v>57</v>
      </c>
      <c r="D12" s="43">
        <v>235461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432672</v>
      </c>
      <c r="K12" s="43">
        <v>0</v>
      </c>
      <c r="L12" s="43">
        <v>0</v>
      </c>
      <c r="M12" s="43">
        <v>0</v>
      </c>
      <c r="N12" s="43">
        <f t="shared" si="2"/>
        <v>668133</v>
      </c>
      <c r="O12" s="44">
        <f t="shared" si="1"/>
        <v>58.623585153987889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6186490</v>
      </c>
      <c r="E13" s="29">
        <f t="shared" si="3"/>
        <v>481355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6667845</v>
      </c>
      <c r="O13" s="41">
        <f t="shared" si="1"/>
        <v>585.05264543300871</v>
      </c>
      <c r="P13" s="10"/>
    </row>
    <row r="14" spans="1:133">
      <c r="A14" s="12"/>
      <c r="B14" s="42">
        <v>521</v>
      </c>
      <c r="C14" s="19" t="s">
        <v>27</v>
      </c>
      <c r="D14" s="43">
        <v>5191588</v>
      </c>
      <c r="E14" s="43">
        <v>20115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5211703</v>
      </c>
      <c r="O14" s="44">
        <f t="shared" si="1"/>
        <v>457.28726857945071</v>
      </c>
      <c r="P14" s="9"/>
    </row>
    <row r="15" spans="1:133">
      <c r="A15" s="12"/>
      <c r="B15" s="42">
        <v>524</v>
      </c>
      <c r="C15" s="19" t="s">
        <v>28</v>
      </c>
      <c r="D15" s="43">
        <v>705914</v>
      </c>
      <c r="E15" s="43">
        <v>461240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1167154</v>
      </c>
      <c r="O15" s="44">
        <f t="shared" si="1"/>
        <v>102.4088795297008</v>
      </c>
      <c r="P15" s="9"/>
    </row>
    <row r="16" spans="1:133">
      <c r="A16" s="12"/>
      <c r="B16" s="42">
        <v>529</v>
      </c>
      <c r="C16" s="19" t="s">
        <v>29</v>
      </c>
      <c r="D16" s="43">
        <v>288988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288988</v>
      </c>
      <c r="O16" s="44">
        <f t="shared" si="1"/>
        <v>25.356497323857155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728355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5161735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5890090</v>
      </c>
      <c r="O17" s="41">
        <f t="shared" si="1"/>
        <v>516.81056418355706</v>
      </c>
      <c r="P17" s="10"/>
    </row>
    <row r="18" spans="1:119">
      <c r="A18" s="12"/>
      <c r="B18" s="42">
        <v>536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5161735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5161735</v>
      </c>
      <c r="O18" s="44">
        <f t="shared" si="1"/>
        <v>452.90295691848735</v>
      </c>
      <c r="P18" s="9"/>
    </row>
    <row r="19" spans="1:119">
      <c r="A19" s="12"/>
      <c r="B19" s="42">
        <v>539</v>
      </c>
      <c r="C19" s="19" t="s">
        <v>33</v>
      </c>
      <c r="D19" s="43">
        <v>728355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728355</v>
      </c>
      <c r="O19" s="44">
        <f t="shared" si="1"/>
        <v>63.907607265069757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SUM(D21:D23)</f>
        <v>2024377</v>
      </c>
      <c r="E20" s="29">
        <f t="shared" si="6"/>
        <v>507983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2532360</v>
      </c>
      <c r="O20" s="41">
        <f t="shared" si="1"/>
        <v>222.19531455646222</v>
      </c>
      <c r="P20" s="9"/>
    </row>
    <row r="21" spans="1:119">
      <c r="A21" s="12"/>
      <c r="B21" s="42">
        <v>571</v>
      </c>
      <c r="C21" s="19" t="s">
        <v>37</v>
      </c>
      <c r="D21" s="43">
        <v>192212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192212</v>
      </c>
      <c r="O21" s="44">
        <f t="shared" si="1"/>
        <v>16.865139949109416</v>
      </c>
      <c r="P21" s="9"/>
    </row>
    <row r="22" spans="1:119">
      <c r="A22" s="12"/>
      <c r="B22" s="42">
        <v>572</v>
      </c>
      <c r="C22" s="19" t="s">
        <v>60</v>
      </c>
      <c r="D22" s="43">
        <v>1787856</v>
      </c>
      <c r="E22" s="43">
        <v>507983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2295839</v>
      </c>
      <c r="O22" s="44">
        <f t="shared" si="1"/>
        <v>201.44239712204967</v>
      </c>
      <c r="P22" s="9"/>
    </row>
    <row r="23" spans="1:119">
      <c r="A23" s="12"/>
      <c r="B23" s="42">
        <v>574</v>
      </c>
      <c r="C23" s="19" t="s">
        <v>39</v>
      </c>
      <c r="D23" s="43">
        <v>44309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44309</v>
      </c>
      <c r="O23" s="44">
        <f t="shared" si="1"/>
        <v>3.8877774853031499</v>
      </c>
      <c r="P23" s="9"/>
    </row>
    <row r="24" spans="1:119" ht="15.75">
      <c r="A24" s="26" t="s">
        <v>67</v>
      </c>
      <c r="B24" s="27"/>
      <c r="C24" s="28"/>
      <c r="D24" s="29">
        <f t="shared" ref="D24:M24" si="7">SUM(D25:D25)</f>
        <v>4069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100000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104069</v>
      </c>
      <c r="O24" s="41">
        <f t="shared" si="1"/>
        <v>9.1312626129683245</v>
      </c>
      <c r="P24" s="9"/>
    </row>
    <row r="25" spans="1:119" ht="15.75" thickBot="1">
      <c r="A25" s="12"/>
      <c r="B25" s="42">
        <v>581</v>
      </c>
      <c r="C25" s="19" t="s">
        <v>68</v>
      </c>
      <c r="D25" s="43">
        <v>4069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100000</v>
      </c>
      <c r="K25" s="43">
        <v>0</v>
      </c>
      <c r="L25" s="43">
        <v>0</v>
      </c>
      <c r="M25" s="43">
        <v>0</v>
      </c>
      <c r="N25" s="43">
        <f t="shared" si="4"/>
        <v>104069</v>
      </c>
      <c r="O25" s="44">
        <f t="shared" si="1"/>
        <v>9.1312626129683245</v>
      </c>
      <c r="P25" s="9"/>
    </row>
    <row r="26" spans="1:119" ht="16.5" thickBot="1">
      <c r="A26" s="13" t="s">
        <v>10</v>
      </c>
      <c r="B26" s="21"/>
      <c r="C26" s="20"/>
      <c r="D26" s="14">
        <f>SUM(D5,D13,D17,D20,D24)</f>
        <v>9992087</v>
      </c>
      <c r="E26" s="14">
        <f t="shared" ref="E26:M26" si="8">SUM(E5,E13,E17,E20,E24)</f>
        <v>989338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5161735</v>
      </c>
      <c r="J26" s="14">
        <f t="shared" si="8"/>
        <v>532672</v>
      </c>
      <c r="K26" s="14">
        <f t="shared" si="8"/>
        <v>524607</v>
      </c>
      <c r="L26" s="14">
        <f t="shared" si="8"/>
        <v>0</v>
      </c>
      <c r="M26" s="14">
        <f t="shared" si="8"/>
        <v>0</v>
      </c>
      <c r="N26" s="14">
        <f t="shared" si="4"/>
        <v>17200439</v>
      </c>
      <c r="O26" s="35">
        <f t="shared" si="1"/>
        <v>1509.2075984908308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73</v>
      </c>
      <c r="M28" s="90"/>
      <c r="N28" s="90"/>
      <c r="O28" s="39">
        <v>11397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1247254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389012</v>
      </c>
      <c r="K5" s="24">
        <f t="shared" si="0"/>
        <v>467911</v>
      </c>
      <c r="L5" s="24">
        <f t="shared" si="0"/>
        <v>0</v>
      </c>
      <c r="M5" s="24">
        <f t="shared" si="0"/>
        <v>0</v>
      </c>
      <c r="N5" s="25">
        <f>SUM(D5:M5)</f>
        <v>2104177</v>
      </c>
      <c r="O5" s="30">
        <f t="shared" ref="O5:O26" si="1">(N5/O$28)</f>
        <v>194.88533851995925</v>
      </c>
      <c r="P5" s="6"/>
    </row>
    <row r="6" spans="1:133">
      <c r="A6" s="12"/>
      <c r="B6" s="42">
        <v>511</v>
      </c>
      <c r="C6" s="19" t="s">
        <v>19</v>
      </c>
      <c r="D6" s="43">
        <v>113351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113351</v>
      </c>
      <c r="O6" s="44">
        <f t="shared" si="1"/>
        <v>10.498379179401686</v>
      </c>
      <c r="P6" s="9"/>
    </row>
    <row r="7" spans="1:133">
      <c r="A7" s="12"/>
      <c r="B7" s="42">
        <v>512</v>
      </c>
      <c r="C7" s="19" t="s">
        <v>20</v>
      </c>
      <c r="D7" s="43">
        <v>135349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135349</v>
      </c>
      <c r="O7" s="44">
        <f t="shared" si="1"/>
        <v>12.535796980642772</v>
      </c>
      <c r="P7" s="9"/>
    </row>
    <row r="8" spans="1:133">
      <c r="A8" s="12"/>
      <c r="B8" s="42">
        <v>513</v>
      </c>
      <c r="C8" s="19" t="s">
        <v>21</v>
      </c>
      <c r="D8" s="43">
        <v>349998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349998</v>
      </c>
      <c r="O8" s="44">
        <f t="shared" si="1"/>
        <v>32.416226729647121</v>
      </c>
      <c r="P8" s="9"/>
    </row>
    <row r="9" spans="1:133">
      <c r="A9" s="12"/>
      <c r="B9" s="42">
        <v>514</v>
      </c>
      <c r="C9" s="19" t="s">
        <v>22</v>
      </c>
      <c r="D9" s="43">
        <v>100315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100315</v>
      </c>
      <c r="O9" s="44">
        <f t="shared" si="1"/>
        <v>9.2910067611373535</v>
      </c>
      <c r="P9" s="9"/>
    </row>
    <row r="10" spans="1:133">
      <c r="A10" s="12"/>
      <c r="B10" s="42">
        <v>517</v>
      </c>
      <c r="C10" s="19" t="s">
        <v>23</v>
      </c>
      <c r="D10" s="43">
        <v>307578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307578</v>
      </c>
      <c r="O10" s="44">
        <f t="shared" si="1"/>
        <v>28.487357599333148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467911</v>
      </c>
      <c r="L11" s="43">
        <v>0</v>
      </c>
      <c r="M11" s="43">
        <v>0</v>
      </c>
      <c r="N11" s="43">
        <f t="shared" si="2"/>
        <v>467911</v>
      </c>
      <c r="O11" s="44">
        <f t="shared" si="1"/>
        <v>43.337130684449384</v>
      </c>
      <c r="P11" s="9"/>
    </row>
    <row r="12" spans="1:133">
      <c r="A12" s="12"/>
      <c r="B12" s="42">
        <v>519</v>
      </c>
      <c r="C12" s="19" t="s">
        <v>57</v>
      </c>
      <c r="D12" s="43">
        <v>240663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389012</v>
      </c>
      <c r="K12" s="43">
        <v>0</v>
      </c>
      <c r="L12" s="43">
        <v>0</v>
      </c>
      <c r="M12" s="43">
        <v>0</v>
      </c>
      <c r="N12" s="43">
        <f t="shared" si="2"/>
        <v>629675</v>
      </c>
      <c r="O12" s="44">
        <f t="shared" si="1"/>
        <v>58.319440585347785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6222670</v>
      </c>
      <c r="E13" s="29">
        <f t="shared" si="3"/>
        <v>351064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6573734</v>
      </c>
      <c r="O13" s="41">
        <f t="shared" si="1"/>
        <v>608.84819857367791</v>
      </c>
      <c r="P13" s="10"/>
    </row>
    <row r="14" spans="1:133">
      <c r="A14" s="12"/>
      <c r="B14" s="42">
        <v>521</v>
      </c>
      <c r="C14" s="19" t="s">
        <v>27</v>
      </c>
      <c r="D14" s="43">
        <v>5324521</v>
      </c>
      <c r="E14" s="43">
        <v>258269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5582790</v>
      </c>
      <c r="O14" s="44">
        <f t="shared" si="1"/>
        <v>517.06863017504861</v>
      </c>
      <c r="P14" s="9"/>
    </row>
    <row r="15" spans="1:133">
      <c r="A15" s="12"/>
      <c r="B15" s="42">
        <v>524</v>
      </c>
      <c r="C15" s="19" t="s">
        <v>28</v>
      </c>
      <c r="D15" s="43">
        <v>638505</v>
      </c>
      <c r="E15" s="43">
        <v>92795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731300</v>
      </c>
      <c r="O15" s="44">
        <f t="shared" si="1"/>
        <v>67.731777345558953</v>
      </c>
      <c r="P15" s="9"/>
    </row>
    <row r="16" spans="1:133">
      <c r="A16" s="12"/>
      <c r="B16" s="42">
        <v>529</v>
      </c>
      <c r="C16" s="19" t="s">
        <v>29</v>
      </c>
      <c r="D16" s="43">
        <v>259644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259644</v>
      </c>
      <c r="O16" s="44">
        <f t="shared" si="1"/>
        <v>24.047791053070299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587037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5283975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5871012</v>
      </c>
      <c r="O17" s="41">
        <f t="shared" si="1"/>
        <v>543.76326757432616</v>
      </c>
      <c r="P17" s="10"/>
    </row>
    <row r="18" spans="1:119">
      <c r="A18" s="12"/>
      <c r="B18" s="42">
        <v>536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5283975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5283975</v>
      </c>
      <c r="O18" s="44">
        <f t="shared" si="1"/>
        <v>489.39288691303142</v>
      </c>
      <c r="P18" s="9"/>
    </row>
    <row r="19" spans="1:119">
      <c r="A19" s="12"/>
      <c r="B19" s="42">
        <v>539</v>
      </c>
      <c r="C19" s="19" t="s">
        <v>33</v>
      </c>
      <c r="D19" s="43">
        <v>587037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587037</v>
      </c>
      <c r="O19" s="44">
        <f t="shared" si="1"/>
        <v>54.370380661294803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SUM(D21:D23)</f>
        <v>1956357</v>
      </c>
      <c r="E20" s="29">
        <f t="shared" si="6"/>
        <v>79823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2036180</v>
      </c>
      <c r="O20" s="41">
        <f t="shared" si="1"/>
        <v>188.58757062146893</v>
      </c>
      <c r="P20" s="9"/>
    </row>
    <row r="21" spans="1:119">
      <c r="A21" s="12"/>
      <c r="B21" s="42">
        <v>571</v>
      </c>
      <c r="C21" s="19" t="s">
        <v>37</v>
      </c>
      <c r="D21" s="43">
        <v>163493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163493</v>
      </c>
      <c r="O21" s="44">
        <f t="shared" si="1"/>
        <v>15.142446976011856</v>
      </c>
      <c r="P21" s="9"/>
    </row>
    <row r="22" spans="1:119">
      <c r="A22" s="12"/>
      <c r="B22" s="42">
        <v>572</v>
      </c>
      <c r="C22" s="19" t="s">
        <v>60</v>
      </c>
      <c r="D22" s="43">
        <v>1750168</v>
      </c>
      <c r="E22" s="43">
        <v>79823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1829991</v>
      </c>
      <c r="O22" s="44">
        <f t="shared" si="1"/>
        <v>169.49069185884969</v>
      </c>
      <c r="P22" s="9"/>
    </row>
    <row r="23" spans="1:119">
      <c r="A23" s="12"/>
      <c r="B23" s="42">
        <v>574</v>
      </c>
      <c r="C23" s="19" t="s">
        <v>39</v>
      </c>
      <c r="D23" s="43">
        <v>42696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42696</v>
      </c>
      <c r="O23" s="44">
        <f t="shared" si="1"/>
        <v>3.9544317866073908</v>
      </c>
      <c r="P23" s="9"/>
    </row>
    <row r="24" spans="1:119" ht="15.75">
      <c r="A24" s="26" t="s">
        <v>67</v>
      </c>
      <c r="B24" s="27"/>
      <c r="C24" s="28"/>
      <c r="D24" s="29">
        <f t="shared" ref="D24:M24" si="7">SUM(D25:D25)</f>
        <v>7077</v>
      </c>
      <c r="E24" s="29">
        <f t="shared" si="7"/>
        <v>102658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109735</v>
      </c>
      <c r="O24" s="41">
        <f t="shared" si="1"/>
        <v>10.163471334629989</v>
      </c>
      <c r="P24" s="9"/>
    </row>
    <row r="25" spans="1:119" ht="15.75" thickBot="1">
      <c r="A25" s="12"/>
      <c r="B25" s="42">
        <v>581</v>
      </c>
      <c r="C25" s="19" t="s">
        <v>68</v>
      </c>
      <c r="D25" s="43">
        <v>7077</v>
      </c>
      <c r="E25" s="43">
        <v>102658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109735</v>
      </c>
      <c r="O25" s="44">
        <f t="shared" si="1"/>
        <v>10.163471334629989</v>
      </c>
      <c r="P25" s="9"/>
    </row>
    <row r="26" spans="1:119" ht="16.5" thickBot="1">
      <c r="A26" s="13" t="s">
        <v>10</v>
      </c>
      <c r="B26" s="21"/>
      <c r="C26" s="20"/>
      <c r="D26" s="14">
        <f>SUM(D5,D13,D17,D20,D24)</f>
        <v>10020395</v>
      </c>
      <c r="E26" s="14">
        <f t="shared" ref="E26:M26" si="8">SUM(E5,E13,E17,E20,E24)</f>
        <v>533545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5283975</v>
      </c>
      <c r="J26" s="14">
        <f t="shared" si="8"/>
        <v>389012</v>
      </c>
      <c r="K26" s="14">
        <f t="shared" si="8"/>
        <v>467911</v>
      </c>
      <c r="L26" s="14">
        <f t="shared" si="8"/>
        <v>0</v>
      </c>
      <c r="M26" s="14">
        <f t="shared" si="8"/>
        <v>0</v>
      </c>
      <c r="N26" s="14">
        <f t="shared" si="4"/>
        <v>16694838</v>
      </c>
      <c r="O26" s="35">
        <f t="shared" si="1"/>
        <v>1546.2478466240623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71</v>
      </c>
      <c r="M28" s="90"/>
      <c r="N28" s="90"/>
      <c r="O28" s="39">
        <v>10797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1230363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352326</v>
      </c>
      <c r="K5" s="24">
        <f t="shared" si="0"/>
        <v>524374</v>
      </c>
      <c r="L5" s="24">
        <f t="shared" si="0"/>
        <v>0</v>
      </c>
      <c r="M5" s="24">
        <f t="shared" si="0"/>
        <v>0</v>
      </c>
      <c r="N5" s="25">
        <f>SUM(D5:M5)</f>
        <v>2107063</v>
      </c>
      <c r="O5" s="30">
        <f t="shared" ref="O5:O26" si="1">(N5/O$28)</f>
        <v>196.24317779640495</v>
      </c>
      <c r="P5" s="6"/>
    </row>
    <row r="6" spans="1:133">
      <c r="A6" s="12"/>
      <c r="B6" s="42">
        <v>511</v>
      </c>
      <c r="C6" s="19" t="s">
        <v>19</v>
      </c>
      <c r="D6" s="43">
        <v>111688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111688</v>
      </c>
      <c r="O6" s="44">
        <f t="shared" si="1"/>
        <v>10.402160752537952</v>
      </c>
      <c r="P6" s="9"/>
    </row>
    <row r="7" spans="1:133">
      <c r="A7" s="12"/>
      <c r="B7" s="42">
        <v>512</v>
      </c>
      <c r="C7" s="19" t="s">
        <v>20</v>
      </c>
      <c r="D7" s="43">
        <v>122120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122120</v>
      </c>
      <c r="O7" s="44">
        <f t="shared" si="1"/>
        <v>11.373754307534693</v>
      </c>
      <c r="P7" s="9"/>
    </row>
    <row r="8" spans="1:133">
      <c r="A8" s="12"/>
      <c r="B8" s="42">
        <v>513</v>
      </c>
      <c r="C8" s="19" t="s">
        <v>21</v>
      </c>
      <c r="D8" s="43">
        <v>403440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403440</v>
      </c>
      <c r="O8" s="44">
        <f t="shared" si="1"/>
        <v>37.574741547918414</v>
      </c>
      <c r="P8" s="9"/>
    </row>
    <row r="9" spans="1:133">
      <c r="A9" s="12"/>
      <c r="B9" s="42">
        <v>514</v>
      </c>
      <c r="C9" s="19" t="s">
        <v>22</v>
      </c>
      <c r="D9" s="43">
        <v>103124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103124</v>
      </c>
      <c r="O9" s="44">
        <f t="shared" si="1"/>
        <v>9.6045450312005212</v>
      </c>
      <c r="P9" s="9"/>
    </row>
    <row r="10" spans="1:133">
      <c r="A10" s="12"/>
      <c r="B10" s="42">
        <v>517</v>
      </c>
      <c r="C10" s="19" t="s">
        <v>23</v>
      </c>
      <c r="D10" s="43">
        <v>368366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368366</v>
      </c>
      <c r="O10" s="44">
        <f t="shared" si="1"/>
        <v>34.308093508428797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524374</v>
      </c>
      <c r="L11" s="43">
        <v>0</v>
      </c>
      <c r="M11" s="43">
        <v>0</v>
      </c>
      <c r="N11" s="43">
        <f t="shared" si="2"/>
        <v>524374</v>
      </c>
      <c r="O11" s="44">
        <f t="shared" si="1"/>
        <v>48.83803669553879</v>
      </c>
      <c r="P11" s="9"/>
    </row>
    <row r="12" spans="1:133">
      <c r="A12" s="12"/>
      <c r="B12" s="42">
        <v>519</v>
      </c>
      <c r="C12" s="19" t="s">
        <v>57</v>
      </c>
      <c r="D12" s="43">
        <v>121625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352326</v>
      </c>
      <c r="K12" s="43">
        <v>0</v>
      </c>
      <c r="L12" s="43">
        <v>0</v>
      </c>
      <c r="M12" s="43">
        <v>0</v>
      </c>
      <c r="N12" s="43">
        <f t="shared" si="2"/>
        <v>473951</v>
      </c>
      <c r="O12" s="44">
        <f t="shared" si="1"/>
        <v>44.141845953245785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5219742</v>
      </c>
      <c r="E13" s="29">
        <f t="shared" si="3"/>
        <v>68695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5288437</v>
      </c>
      <c r="O13" s="41">
        <f t="shared" si="1"/>
        <v>492.54326161870171</v>
      </c>
      <c r="P13" s="10"/>
    </row>
    <row r="14" spans="1:133">
      <c r="A14" s="12"/>
      <c r="B14" s="42">
        <v>521</v>
      </c>
      <c r="C14" s="19" t="s">
        <v>27</v>
      </c>
      <c r="D14" s="43">
        <v>4366269</v>
      </c>
      <c r="E14" s="43">
        <v>19134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4385403</v>
      </c>
      <c r="O14" s="44">
        <f t="shared" si="1"/>
        <v>408.43839061190278</v>
      </c>
      <c r="P14" s="9"/>
    </row>
    <row r="15" spans="1:133">
      <c r="A15" s="12"/>
      <c r="B15" s="42">
        <v>524</v>
      </c>
      <c r="C15" s="19" t="s">
        <v>28</v>
      </c>
      <c r="D15" s="43">
        <v>586522</v>
      </c>
      <c r="E15" s="43">
        <v>49561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636083</v>
      </c>
      <c r="O15" s="44">
        <f t="shared" si="1"/>
        <v>59.24215330166713</v>
      </c>
      <c r="P15" s="9"/>
    </row>
    <row r="16" spans="1:133">
      <c r="A16" s="12"/>
      <c r="B16" s="42">
        <v>529</v>
      </c>
      <c r="C16" s="19" t="s">
        <v>29</v>
      </c>
      <c r="D16" s="43">
        <v>266951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266951</v>
      </c>
      <c r="O16" s="44">
        <f t="shared" si="1"/>
        <v>24.862717705131786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1858691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4572755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6431446</v>
      </c>
      <c r="O17" s="41">
        <f t="shared" si="1"/>
        <v>598.99841668995066</v>
      </c>
      <c r="P17" s="10"/>
    </row>
    <row r="18" spans="1:119">
      <c r="A18" s="12"/>
      <c r="B18" s="42">
        <v>536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4572755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4572755</v>
      </c>
      <c r="O18" s="44">
        <f t="shared" si="1"/>
        <v>425.88758498649531</v>
      </c>
      <c r="P18" s="9"/>
    </row>
    <row r="19" spans="1:119">
      <c r="A19" s="12"/>
      <c r="B19" s="42">
        <v>539</v>
      </c>
      <c r="C19" s="19" t="s">
        <v>33</v>
      </c>
      <c r="D19" s="43">
        <v>1858691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1858691</v>
      </c>
      <c r="O19" s="44">
        <f t="shared" si="1"/>
        <v>173.11083170345535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SUM(D21:D23)</f>
        <v>2146199</v>
      </c>
      <c r="E20" s="29">
        <f t="shared" si="6"/>
        <v>47521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2193720</v>
      </c>
      <c r="O20" s="41">
        <f t="shared" si="1"/>
        <v>204.31405420508523</v>
      </c>
      <c r="P20" s="9"/>
    </row>
    <row r="21" spans="1:119">
      <c r="A21" s="12"/>
      <c r="B21" s="42">
        <v>571</v>
      </c>
      <c r="C21" s="19" t="s">
        <v>37</v>
      </c>
      <c r="D21" s="43">
        <v>155616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155616</v>
      </c>
      <c r="O21" s="44">
        <f t="shared" si="1"/>
        <v>14.49343392008941</v>
      </c>
      <c r="P21" s="9"/>
    </row>
    <row r="22" spans="1:119">
      <c r="A22" s="12"/>
      <c r="B22" s="42">
        <v>572</v>
      </c>
      <c r="C22" s="19" t="s">
        <v>60</v>
      </c>
      <c r="D22" s="43">
        <v>1941784</v>
      </c>
      <c r="E22" s="43">
        <v>47521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1989305</v>
      </c>
      <c r="O22" s="44">
        <f t="shared" si="1"/>
        <v>185.2756822203595</v>
      </c>
      <c r="P22" s="9"/>
    </row>
    <row r="23" spans="1:119">
      <c r="A23" s="12"/>
      <c r="B23" s="42">
        <v>574</v>
      </c>
      <c r="C23" s="19" t="s">
        <v>39</v>
      </c>
      <c r="D23" s="43">
        <v>48799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48799</v>
      </c>
      <c r="O23" s="44">
        <f t="shared" si="1"/>
        <v>4.5449380646363045</v>
      </c>
      <c r="P23" s="9"/>
    </row>
    <row r="24" spans="1:119" ht="15.75">
      <c r="A24" s="26" t="s">
        <v>67</v>
      </c>
      <c r="B24" s="27"/>
      <c r="C24" s="28"/>
      <c r="D24" s="29">
        <f t="shared" ref="D24:M24" si="7">SUM(D25:D25)</f>
        <v>17161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23863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41024</v>
      </c>
      <c r="O24" s="41">
        <f t="shared" si="1"/>
        <v>3.8208065567663221</v>
      </c>
      <c r="P24" s="9"/>
    </row>
    <row r="25" spans="1:119" ht="15.75" thickBot="1">
      <c r="A25" s="12"/>
      <c r="B25" s="42">
        <v>581</v>
      </c>
      <c r="C25" s="19" t="s">
        <v>68</v>
      </c>
      <c r="D25" s="43">
        <v>17161</v>
      </c>
      <c r="E25" s="43">
        <v>0</v>
      </c>
      <c r="F25" s="43">
        <v>0</v>
      </c>
      <c r="G25" s="43">
        <v>0</v>
      </c>
      <c r="H25" s="43">
        <v>0</v>
      </c>
      <c r="I25" s="43">
        <v>23863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41024</v>
      </c>
      <c r="O25" s="44">
        <f t="shared" si="1"/>
        <v>3.8208065567663221</v>
      </c>
      <c r="P25" s="9"/>
    </row>
    <row r="26" spans="1:119" ht="16.5" thickBot="1">
      <c r="A26" s="13" t="s">
        <v>10</v>
      </c>
      <c r="B26" s="21"/>
      <c r="C26" s="20"/>
      <c r="D26" s="14">
        <f>SUM(D5,D13,D17,D20,D24)</f>
        <v>10472156</v>
      </c>
      <c r="E26" s="14">
        <f t="shared" ref="E26:M26" si="8">SUM(E5,E13,E17,E20,E24)</f>
        <v>116216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4596618</v>
      </c>
      <c r="J26" s="14">
        <f t="shared" si="8"/>
        <v>352326</v>
      </c>
      <c r="K26" s="14">
        <f t="shared" si="8"/>
        <v>524374</v>
      </c>
      <c r="L26" s="14">
        <f t="shared" si="8"/>
        <v>0</v>
      </c>
      <c r="M26" s="14">
        <f t="shared" si="8"/>
        <v>0</v>
      </c>
      <c r="N26" s="14">
        <f t="shared" si="4"/>
        <v>16061690</v>
      </c>
      <c r="O26" s="35">
        <f t="shared" si="1"/>
        <v>1495.9197168669089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69</v>
      </c>
      <c r="M28" s="90"/>
      <c r="N28" s="90"/>
      <c r="O28" s="39">
        <v>10737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1167330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347177</v>
      </c>
      <c r="K5" s="24">
        <f t="shared" si="0"/>
        <v>358993</v>
      </c>
      <c r="L5" s="24">
        <f t="shared" si="0"/>
        <v>0</v>
      </c>
      <c r="M5" s="24">
        <f t="shared" si="0"/>
        <v>0</v>
      </c>
      <c r="N5" s="25">
        <f>SUM(D5:M5)</f>
        <v>1873500</v>
      </c>
      <c r="O5" s="30">
        <f t="shared" ref="O5:O24" si="1">(N5/O$26)</f>
        <v>175.01167678654835</v>
      </c>
      <c r="P5" s="6"/>
    </row>
    <row r="6" spans="1:133">
      <c r="A6" s="12"/>
      <c r="B6" s="42">
        <v>511</v>
      </c>
      <c r="C6" s="19" t="s">
        <v>19</v>
      </c>
      <c r="D6" s="43">
        <v>108722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108722</v>
      </c>
      <c r="O6" s="44">
        <f t="shared" si="1"/>
        <v>10.156188696870622</v>
      </c>
      <c r="P6" s="9"/>
    </row>
    <row r="7" spans="1:133">
      <c r="A7" s="12"/>
      <c r="B7" s="42">
        <v>512</v>
      </c>
      <c r="C7" s="19" t="s">
        <v>20</v>
      </c>
      <c r="D7" s="43">
        <v>120738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120738</v>
      </c>
      <c r="O7" s="44">
        <f t="shared" si="1"/>
        <v>11.278654834189631</v>
      </c>
      <c r="P7" s="9"/>
    </row>
    <row r="8" spans="1:133">
      <c r="A8" s="12"/>
      <c r="B8" s="42">
        <v>513</v>
      </c>
      <c r="C8" s="19" t="s">
        <v>21</v>
      </c>
      <c r="D8" s="43">
        <v>310824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310824</v>
      </c>
      <c r="O8" s="44">
        <f t="shared" si="1"/>
        <v>29.035404016814574</v>
      </c>
      <c r="P8" s="9"/>
    </row>
    <row r="9" spans="1:133">
      <c r="A9" s="12"/>
      <c r="B9" s="42">
        <v>514</v>
      </c>
      <c r="C9" s="19" t="s">
        <v>22</v>
      </c>
      <c r="D9" s="43">
        <v>102975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102975</v>
      </c>
      <c r="O9" s="44">
        <f t="shared" si="1"/>
        <v>9.6193367585240548</v>
      </c>
      <c r="P9" s="9"/>
    </row>
    <row r="10" spans="1:133">
      <c r="A10" s="12"/>
      <c r="B10" s="42">
        <v>517</v>
      </c>
      <c r="C10" s="19" t="s">
        <v>23</v>
      </c>
      <c r="D10" s="43">
        <v>429535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429535</v>
      </c>
      <c r="O10" s="44">
        <f t="shared" si="1"/>
        <v>40.124708080336291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358993</v>
      </c>
      <c r="L11" s="43">
        <v>0</v>
      </c>
      <c r="M11" s="43">
        <v>0</v>
      </c>
      <c r="N11" s="43">
        <f t="shared" si="2"/>
        <v>358993</v>
      </c>
      <c r="O11" s="44">
        <f t="shared" si="1"/>
        <v>33.535077066791217</v>
      </c>
      <c r="P11" s="9"/>
    </row>
    <row r="12" spans="1:133">
      <c r="A12" s="12"/>
      <c r="B12" s="42">
        <v>519</v>
      </c>
      <c r="C12" s="19" t="s">
        <v>57</v>
      </c>
      <c r="D12" s="43">
        <v>94536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347177</v>
      </c>
      <c r="K12" s="43">
        <v>0</v>
      </c>
      <c r="L12" s="43">
        <v>0</v>
      </c>
      <c r="M12" s="43">
        <v>0</v>
      </c>
      <c r="N12" s="43">
        <f t="shared" si="2"/>
        <v>441713</v>
      </c>
      <c r="O12" s="44">
        <f t="shared" si="1"/>
        <v>41.262307333021951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4986808</v>
      </c>
      <c r="E13" s="29">
        <f t="shared" si="3"/>
        <v>46656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5033464</v>
      </c>
      <c r="O13" s="41">
        <f t="shared" si="1"/>
        <v>470.19747781410558</v>
      </c>
      <c r="P13" s="10"/>
    </row>
    <row r="14" spans="1:133">
      <c r="A14" s="12"/>
      <c r="B14" s="42">
        <v>521</v>
      </c>
      <c r="C14" s="19" t="s">
        <v>27</v>
      </c>
      <c r="D14" s="43">
        <v>4110128</v>
      </c>
      <c r="E14" s="43">
        <v>14256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4124384</v>
      </c>
      <c r="O14" s="44">
        <f t="shared" si="1"/>
        <v>385.27641289117236</v>
      </c>
      <c r="P14" s="9"/>
    </row>
    <row r="15" spans="1:133">
      <c r="A15" s="12"/>
      <c r="B15" s="42">
        <v>524</v>
      </c>
      <c r="C15" s="19" t="s">
        <v>28</v>
      </c>
      <c r="D15" s="43">
        <v>583579</v>
      </c>
      <c r="E15" s="43">
        <v>32400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615979</v>
      </c>
      <c r="O15" s="44">
        <f t="shared" si="1"/>
        <v>57.541242410088742</v>
      </c>
      <c r="P15" s="9"/>
    </row>
    <row r="16" spans="1:133">
      <c r="A16" s="12"/>
      <c r="B16" s="42">
        <v>529</v>
      </c>
      <c r="C16" s="19" t="s">
        <v>29</v>
      </c>
      <c r="D16" s="43">
        <v>293101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293101</v>
      </c>
      <c r="O16" s="44">
        <f t="shared" si="1"/>
        <v>27.379822512844466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2958445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4563238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7521683</v>
      </c>
      <c r="O17" s="41">
        <f t="shared" si="1"/>
        <v>702.63269500233537</v>
      </c>
      <c r="P17" s="10"/>
    </row>
    <row r="18" spans="1:119">
      <c r="A18" s="12"/>
      <c r="B18" s="42">
        <v>536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4563238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4563238</v>
      </c>
      <c r="O18" s="44">
        <f t="shared" si="1"/>
        <v>426.27164876226061</v>
      </c>
      <c r="P18" s="9"/>
    </row>
    <row r="19" spans="1:119">
      <c r="A19" s="12"/>
      <c r="B19" s="42">
        <v>539</v>
      </c>
      <c r="C19" s="19" t="s">
        <v>33</v>
      </c>
      <c r="D19" s="43">
        <v>2958445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2958445</v>
      </c>
      <c r="O19" s="44">
        <f t="shared" si="1"/>
        <v>276.36104624007476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SUM(D21:D23)</f>
        <v>1855883</v>
      </c>
      <c r="E20" s="29">
        <f t="shared" si="6"/>
        <v>214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1856097</v>
      </c>
      <c r="O20" s="41">
        <f t="shared" si="1"/>
        <v>173.38598785614198</v>
      </c>
      <c r="P20" s="9"/>
    </row>
    <row r="21" spans="1:119">
      <c r="A21" s="12"/>
      <c r="B21" s="42">
        <v>571</v>
      </c>
      <c r="C21" s="19" t="s">
        <v>37</v>
      </c>
      <c r="D21" s="43">
        <v>155980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155980</v>
      </c>
      <c r="O21" s="44">
        <f t="shared" si="1"/>
        <v>14.570761326482952</v>
      </c>
      <c r="P21" s="9"/>
    </row>
    <row r="22" spans="1:119">
      <c r="A22" s="12"/>
      <c r="B22" s="42">
        <v>572</v>
      </c>
      <c r="C22" s="19" t="s">
        <v>60</v>
      </c>
      <c r="D22" s="43">
        <v>1661478</v>
      </c>
      <c r="E22" s="43">
        <v>214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1661692</v>
      </c>
      <c r="O22" s="44">
        <f t="shared" si="1"/>
        <v>155.22578234469873</v>
      </c>
      <c r="P22" s="9"/>
    </row>
    <row r="23" spans="1:119" ht="15.75" thickBot="1">
      <c r="A23" s="12"/>
      <c r="B23" s="42">
        <v>574</v>
      </c>
      <c r="C23" s="19" t="s">
        <v>39</v>
      </c>
      <c r="D23" s="43">
        <v>38425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38425</v>
      </c>
      <c r="O23" s="44">
        <f t="shared" si="1"/>
        <v>3.5894441849602989</v>
      </c>
      <c r="P23" s="9"/>
    </row>
    <row r="24" spans="1:119" ht="16.5" thickBot="1">
      <c r="A24" s="13" t="s">
        <v>10</v>
      </c>
      <c r="B24" s="21"/>
      <c r="C24" s="20"/>
      <c r="D24" s="14">
        <f>SUM(D5,D13,D17,D20)</f>
        <v>10968466</v>
      </c>
      <c r="E24" s="14">
        <f t="shared" ref="E24:M24" si="7">SUM(E5,E13,E17,E20)</f>
        <v>46870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4563238</v>
      </c>
      <c r="J24" s="14">
        <f t="shared" si="7"/>
        <v>347177</v>
      </c>
      <c r="K24" s="14">
        <f t="shared" si="7"/>
        <v>358993</v>
      </c>
      <c r="L24" s="14">
        <f t="shared" si="7"/>
        <v>0</v>
      </c>
      <c r="M24" s="14">
        <f t="shared" si="7"/>
        <v>0</v>
      </c>
      <c r="N24" s="14">
        <f t="shared" si="4"/>
        <v>16284744</v>
      </c>
      <c r="O24" s="35">
        <f t="shared" si="1"/>
        <v>1521.2278374591313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63</v>
      </c>
      <c r="M26" s="90"/>
      <c r="N26" s="90"/>
      <c r="O26" s="39">
        <v>10705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1857430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322521</v>
      </c>
      <c r="K5" s="56">
        <f t="shared" si="0"/>
        <v>309307</v>
      </c>
      <c r="L5" s="56">
        <f t="shared" si="0"/>
        <v>0</v>
      </c>
      <c r="M5" s="56">
        <f t="shared" si="0"/>
        <v>0</v>
      </c>
      <c r="N5" s="57">
        <f>SUM(D5:M5)</f>
        <v>2489258</v>
      </c>
      <c r="O5" s="58">
        <f t="shared" ref="O5:O26" si="1">(N5/O$28)</f>
        <v>233.05477015260743</v>
      </c>
      <c r="P5" s="59"/>
    </row>
    <row r="6" spans="1:133">
      <c r="A6" s="61"/>
      <c r="B6" s="62">
        <v>511</v>
      </c>
      <c r="C6" s="63" t="s">
        <v>19</v>
      </c>
      <c r="D6" s="64">
        <v>104405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104405</v>
      </c>
      <c r="O6" s="65">
        <f t="shared" si="1"/>
        <v>9.7748338170583278</v>
      </c>
      <c r="P6" s="66"/>
    </row>
    <row r="7" spans="1:133">
      <c r="A7" s="61"/>
      <c r="B7" s="62">
        <v>512</v>
      </c>
      <c r="C7" s="63" t="s">
        <v>20</v>
      </c>
      <c r="D7" s="64">
        <v>118462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118462</v>
      </c>
      <c r="O7" s="65">
        <f t="shared" si="1"/>
        <v>11.090909090909092</v>
      </c>
      <c r="P7" s="66"/>
    </row>
    <row r="8" spans="1:133">
      <c r="A8" s="61"/>
      <c r="B8" s="62">
        <v>513</v>
      </c>
      <c r="C8" s="63" t="s">
        <v>21</v>
      </c>
      <c r="D8" s="64">
        <v>372632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372632</v>
      </c>
      <c r="O8" s="65">
        <f t="shared" si="1"/>
        <v>34.887370096432917</v>
      </c>
      <c r="P8" s="66"/>
    </row>
    <row r="9" spans="1:133">
      <c r="A9" s="61"/>
      <c r="B9" s="62">
        <v>514</v>
      </c>
      <c r="C9" s="63" t="s">
        <v>22</v>
      </c>
      <c r="D9" s="64">
        <v>120025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120025</v>
      </c>
      <c r="O9" s="65">
        <f t="shared" si="1"/>
        <v>11.237243703773055</v>
      </c>
      <c r="P9" s="66"/>
    </row>
    <row r="10" spans="1:133">
      <c r="A10" s="61"/>
      <c r="B10" s="62">
        <v>517</v>
      </c>
      <c r="C10" s="63" t="s">
        <v>23</v>
      </c>
      <c r="D10" s="64">
        <v>429535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429535</v>
      </c>
      <c r="O10" s="65">
        <f t="shared" si="1"/>
        <v>40.214867521767623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309307</v>
      </c>
      <c r="L11" s="64">
        <v>0</v>
      </c>
      <c r="M11" s="64">
        <v>0</v>
      </c>
      <c r="N11" s="64">
        <f t="shared" si="2"/>
        <v>309307</v>
      </c>
      <c r="O11" s="65">
        <f t="shared" si="1"/>
        <v>28.958618106918827</v>
      </c>
      <c r="P11" s="66"/>
    </row>
    <row r="12" spans="1:133">
      <c r="A12" s="61"/>
      <c r="B12" s="62">
        <v>519</v>
      </c>
      <c r="C12" s="63" t="s">
        <v>57</v>
      </c>
      <c r="D12" s="64">
        <v>712371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322521</v>
      </c>
      <c r="K12" s="64">
        <v>0</v>
      </c>
      <c r="L12" s="64">
        <v>0</v>
      </c>
      <c r="M12" s="64">
        <v>0</v>
      </c>
      <c r="N12" s="64">
        <f t="shared" si="2"/>
        <v>1034892</v>
      </c>
      <c r="O12" s="65">
        <f t="shared" si="1"/>
        <v>96.890927815747588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4815863</v>
      </c>
      <c r="E13" s="70">
        <f t="shared" si="3"/>
        <v>62241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6" si="4">SUM(D13:M13)</f>
        <v>4878104</v>
      </c>
      <c r="O13" s="72">
        <f t="shared" si="1"/>
        <v>456.70854788877443</v>
      </c>
      <c r="P13" s="73"/>
    </row>
    <row r="14" spans="1:133">
      <c r="A14" s="61"/>
      <c r="B14" s="62">
        <v>521</v>
      </c>
      <c r="C14" s="63" t="s">
        <v>27</v>
      </c>
      <c r="D14" s="64">
        <v>3971569</v>
      </c>
      <c r="E14" s="64">
        <v>28041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3999610</v>
      </c>
      <c r="O14" s="65">
        <f t="shared" si="1"/>
        <v>374.46025653028744</v>
      </c>
      <c r="P14" s="66"/>
    </row>
    <row r="15" spans="1:133">
      <c r="A15" s="61"/>
      <c r="B15" s="62">
        <v>524</v>
      </c>
      <c r="C15" s="63" t="s">
        <v>28</v>
      </c>
      <c r="D15" s="64">
        <v>564615</v>
      </c>
      <c r="E15" s="64">
        <v>34200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598815</v>
      </c>
      <c r="O15" s="65">
        <f t="shared" si="1"/>
        <v>56.063570826701621</v>
      </c>
      <c r="P15" s="66"/>
    </row>
    <row r="16" spans="1:133">
      <c r="A16" s="61"/>
      <c r="B16" s="62">
        <v>529</v>
      </c>
      <c r="C16" s="63" t="s">
        <v>29</v>
      </c>
      <c r="D16" s="64">
        <v>279679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279679</v>
      </c>
      <c r="O16" s="65">
        <f t="shared" si="1"/>
        <v>26.184720531785413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SUM(D18:D19)</f>
        <v>600868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4677549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5278417</v>
      </c>
      <c r="O17" s="72">
        <f t="shared" si="1"/>
        <v>494.18752925756013</v>
      </c>
      <c r="P17" s="73"/>
    </row>
    <row r="18" spans="1:119">
      <c r="A18" s="61"/>
      <c r="B18" s="62">
        <v>536</v>
      </c>
      <c r="C18" s="63" t="s">
        <v>58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4677549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4677549</v>
      </c>
      <c r="O18" s="65">
        <f t="shared" si="1"/>
        <v>437.93174796367379</v>
      </c>
      <c r="P18" s="66"/>
    </row>
    <row r="19" spans="1:119">
      <c r="A19" s="61"/>
      <c r="B19" s="62">
        <v>539</v>
      </c>
      <c r="C19" s="63" t="s">
        <v>33</v>
      </c>
      <c r="D19" s="64">
        <v>600868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600868</v>
      </c>
      <c r="O19" s="65">
        <f t="shared" si="1"/>
        <v>56.255781293886344</v>
      </c>
      <c r="P19" s="66"/>
    </row>
    <row r="20" spans="1:119" ht="15.75">
      <c r="A20" s="67" t="s">
        <v>34</v>
      </c>
      <c r="B20" s="68"/>
      <c r="C20" s="69"/>
      <c r="D20" s="70">
        <f t="shared" ref="D20:M20" si="6">SUM(D21:D21)</f>
        <v>1130749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4"/>
        <v>1130749</v>
      </c>
      <c r="O20" s="72">
        <f t="shared" si="1"/>
        <v>105.86546203538994</v>
      </c>
      <c r="P20" s="73"/>
    </row>
    <row r="21" spans="1:119">
      <c r="A21" s="61"/>
      <c r="B21" s="62">
        <v>541</v>
      </c>
      <c r="C21" s="63" t="s">
        <v>59</v>
      </c>
      <c r="D21" s="64">
        <v>1130749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1130749</v>
      </c>
      <c r="O21" s="65">
        <f t="shared" si="1"/>
        <v>105.86546203538994</v>
      </c>
      <c r="P21" s="66"/>
    </row>
    <row r="22" spans="1:119" ht="15.75">
      <c r="A22" s="67" t="s">
        <v>36</v>
      </c>
      <c r="B22" s="68"/>
      <c r="C22" s="69"/>
      <c r="D22" s="70">
        <f t="shared" ref="D22:M22" si="7">SUM(D23:D25)</f>
        <v>689208</v>
      </c>
      <c r="E22" s="70">
        <f t="shared" si="7"/>
        <v>201464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4"/>
        <v>890672</v>
      </c>
      <c r="O22" s="72">
        <f t="shared" si="1"/>
        <v>83.388446774646567</v>
      </c>
      <c r="P22" s="66"/>
    </row>
    <row r="23" spans="1:119">
      <c r="A23" s="61"/>
      <c r="B23" s="62">
        <v>571</v>
      </c>
      <c r="C23" s="63" t="s">
        <v>37</v>
      </c>
      <c r="D23" s="64">
        <v>175474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175474</v>
      </c>
      <c r="O23" s="65">
        <f t="shared" si="1"/>
        <v>16.428611553225352</v>
      </c>
      <c r="P23" s="66"/>
    </row>
    <row r="24" spans="1:119">
      <c r="A24" s="61"/>
      <c r="B24" s="62">
        <v>572</v>
      </c>
      <c r="C24" s="63" t="s">
        <v>60</v>
      </c>
      <c r="D24" s="64">
        <v>458971</v>
      </c>
      <c r="E24" s="64">
        <v>201464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660435</v>
      </c>
      <c r="O24" s="65">
        <f t="shared" si="1"/>
        <v>61.832693568017973</v>
      </c>
      <c r="P24" s="66"/>
    </row>
    <row r="25" spans="1:119" ht="15.75" thickBot="1">
      <c r="A25" s="61"/>
      <c r="B25" s="62">
        <v>574</v>
      </c>
      <c r="C25" s="63" t="s">
        <v>39</v>
      </c>
      <c r="D25" s="64">
        <v>54763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54763</v>
      </c>
      <c r="O25" s="65">
        <f t="shared" si="1"/>
        <v>5.127141653403239</v>
      </c>
      <c r="P25" s="66"/>
    </row>
    <row r="26" spans="1:119" ht="16.5" thickBot="1">
      <c r="A26" s="74" t="s">
        <v>10</v>
      </c>
      <c r="B26" s="75"/>
      <c r="C26" s="76"/>
      <c r="D26" s="77">
        <f>SUM(D5,D13,D17,D20,D22)</f>
        <v>9094118</v>
      </c>
      <c r="E26" s="77">
        <f t="shared" ref="E26:M26" si="8">SUM(E5,E13,E17,E20,E22)</f>
        <v>263705</v>
      </c>
      <c r="F26" s="77">
        <f t="shared" si="8"/>
        <v>0</v>
      </c>
      <c r="G26" s="77">
        <f t="shared" si="8"/>
        <v>0</v>
      </c>
      <c r="H26" s="77">
        <f t="shared" si="8"/>
        <v>0</v>
      </c>
      <c r="I26" s="77">
        <f t="shared" si="8"/>
        <v>4677549</v>
      </c>
      <c r="J26" s="77">
        <f t="shared" si="8"/>
        <v>322521</v>
      </c>
      <c r="K26" s="77">
        <f t="shared" si="8"/>
        <v>309307</v>
      </c>
      <c r="L26" s="77">
        <f t="shared" si="8"/>
        <v>0</v>
      </c>
      <c r="M26" s="77">
        <f t="shared" si="8"/>
        <v>0</v>
      </c>
      <c r="N26" s="77">
        <f t="shared" si="4"/>
        <v>14667200</v>
      </c>
      <c r="O26" s="78">
        <f t="shared" si="1"/>
        <v>1373.2047561089785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61</v>
      </c>
      <c r="M28" s="114"/>
      <c r="N28" s="114"/>
      <c r="O28" s="88">
        <v>10681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2023-04-24T17:18:29Z</cp:lastPrinted>
  <dcterms:created xsi:type="dcterms:W3CDTF">2000-08-31T21:26:31Z</dcterms:created>
  <dcterms:modified xsi:type="dcterms:W3CDTF">2023-05-11T19:03:05Z</dcterms:modified>
</cp:coreProperties>
</file>