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CAIN.STEVE\Documents\EDR\AFR Data\EDR Municipal Revenues\"/>
    </mc:Choice>
  </mc:AlternateContent>
  <bookViews>
    <workbookView xWindow="360" yWindow="375" windowWidth="15480" windowHeight="6030" tabRatio="786"/>
  </bookViews>
  <sheets>
    <sheet name="2022" sheetId="47" r:id="rId1"/>
    <sheet name="2021" sheetId="46" r:id="rId2"/>
    <sheet name="2020" sheetId="45" r:id="rId3"/>
    <sheet name="2019" sheetId="44" r:id="rId4"/>
    <sheet name="2018" sheetId="43" r:id="rId5"/>
    <sheet name="2017" sheetId="42" r:id="rId6"/>
    <sheet name="2016" sheetId="41" r:id="rId7"/>
    <sheet name="2015" sheetId="40" r:id="rId8"/>
    <sheet name="2014" sheetId="39" r:id="rId9"/>
    <sheet name="2013" sheetId="37" r:id="rId10"/>
    <sheet name="2012" sheetId="36" r:id="rId11"/>
    <sheet name="2011" sheetId="35" r:id="rId12"/>
    <sheet name="2010" sheetId="34" r:id="rId13"/>
    <sheet name="2009" sheetId="33" r:id="rId14"/>
    <sheet name="2008" sheetId="38" r:id="rId15"/>
  </sheets>
  <definedNames>
    <definedName name="_xlnm.Print_Area" localSheetId="14">'2008'!$A$1:$O$78</definedName>
    <definedName name="_xlnm.Print_Area" localSheetId="13">'2009'!$A$1:$O$79</definedName>
    <definedName name="_xlnm.Print_Area" localSheetId="12">'2010'!$A$1:$O$77</definedName>
    <definedName name="_xlnm.Print_Area" localSheetId="11">'2011'!$A$1:$O$75</definedName>
    <definedName name="_xlnm.Print_Area" localSheetId="10">'2012'!$A$1:$O$75</definedName>
    <definedName name="_xlnm.Print_Area" localSheetId="9">'2013'!$A$1:$O$75</definedName>
    <definedName name="_xlnm.Print_Area" localSheetId="8">'2014'!$A$1:$O$77</definedName>
    <definedName name="_xlnm.Print_Area" localSheetId="7">'2015'!$A$1:$O$78</definedName>
    <definedName name="_xlnm.Print_Area" localSheetId="6">'2016'!$A$1:$O$75</definedName>
    <definedName name="_xlnm.Print_Area" localSheetId="5">'2017'!$A$1:$O$73</definedName>
    <definedName name="_xlnm.Print_Area" localSheetId="4">'2018'!$A$1:$O$74</definedName>
    <definedName name="_xlnm.Print_Area" localSheetId="3">'2019'!$A$1:$O$76</definedName>
    <definedName name="_xlnm.Print_Area" localSheetId="2">'2020'!$A$1:$O$81</definedName>
    <definedName name="_xlnm.Print_Area" localSheetId="1">'2021'!$A$1:$P$81</definedName>
    <definedName name="_xlnm.Print_Area" localSheetId="0">'2022'!$A$1:$P$87</definedName>
    <definedName name="_xlnm.Print_Titles" localSheetId="14">'2008'!$1:$4</definedName>
    <definedName name="_xlnm.Print_Titles" localSheetId="13">'2009'!$1:$4</definedName>
    <definedName name="_xlnm.Print_Titles" localSheetId="12">'2010'!$1:$4</definedName>
    <definedName name="_xlnm.Print_Titles" localSheetId="11">'2011'!$1:$4</definedName>
    <definedName name="_xlnm.Print_Titles" localSheetId="10">'2012'!$1:$4</definedName>
    <definedName name="_xlnm.Print_Titles" localSheetId="9">'2013'!$1:$4</definedName>
    <definedName name="_xlnm.Print_Titles" localSheetId="8">'2014'!$1:$4</definedName>
    <definedName name="_xlnm.Print_Titles" localSheetId="7">'2015'!$1:$4</definedName>
    <definedName name="_xlnm.Print_Titles" localSheetId="6">'2016'!$1:$4</definedName>
    <definedName name="_xlnm.Print_Titles" localSheetId="5">'2017'!$1:$4</definedName>
    <definedName name="_xlnm.Print_Titles" localSheetId="4">'2018'!$1:$4</definedName>
    <definedName name="_xlnm.Print_Titles" localSheetId="3">'2019'!$1:$4</definedName>
    <definedName name="_xlnm.Print_Titles" localSheetId="2">'2020'!$1:$4</definedName>
    <definedName name="_xlnm.Print_Titles" localSheetId="1">'2021'!$1:$4</definedName>
    <definedName name="_xlnm.Print_Titles" localSheetId="0">'2022'!$1:$4</definedName>
  </definedNames>
  <calcPr calcId="162913"/>
</workbook>
</file>

<file path=xl/calcChain.xml><?xml version="1.0" encoding="utf-8"?>
<calcChain xmlns="http://schemas.openxmlformats.org/spreadsheetml/2006/main">
  <c r="O82" i="47" l="1"/>
  <c r="P82" i="47" s="1"/>
  <c r="O81" i="47"/>
  <c r="P81" i="47" s="1"/>
  <c r="O80" i="47"/>
  <c r="P80" i="47" s="1"/>
  <c r="N79" i="47"/>
  <c r="M79" i="47"/>
  <c r="L79" i="47"/>
  <c r="K79" i="47"/>
  <c r="J79" i="47"/>
  <c r="I79" i="47"/>
  <c r="H79" i="47"/>
  <c r="G79" i="47"/>
  <c r="F79" i="47"/>
  <c r="E79" i="47"/>
  <c r="D79" i="47"/>
  <c r="O78" i="47"/>
  <c r="P78" i="47" s="1"/>
  <c r="O77" i="47"/>
  <c r="P77" i="47" s="1"/>
  <c r="O76" i="47"/>
  <c r="P76" i="47" s="1"/>
  <c r="O75" i="47"/>
  <c r="P75" i="47" s="1"/>
  <c r="O74" i="47"/>
  <c r="P74" i="47" s="1"/>
  <c r="O73" i="47"/>
  <c r="P73" i="47" s="1"/>
  <c r="O72" i="47"/>
  <c r="P72" i="47" s="1"/>
  <c r="O71" i="47"/>
  <c r="P71" i="47" s="1"/>
  <c r="O70" i="47"/>
  <c r="P70" i="47" s="1"/>
  <c r="O69" i="47"/>
  <c r="P69" i="47" s="1"/>
  <c r="O68" i="47"/>
  <c r="P68" i="47" s="1"/>
  <c r="N67" i="47"/>
  <c r="M67" i="47"/>
  <c r="L67" i="47"/>
  <c r="K67" i="47"/>
  <c r="J67" i="47"/>
  <c r="I67" i="47"/>
  <c r="H67" i="47"/>
  <c r="G67" i="47"/>
  <c r="F67" i="47"/>
  <c r="E67" i="47"/>
  <c r="D67" i="47"/>
  <c r="O66" i="47"/>
  <c r="P66" i="47" s="1"/>
  <c r="O65" i="47"/>
  <c r="P65" i="47" s="1"/>
  <c r="O64" i="47"/>
  <c r="P64" i="47" s="1"/>
  <c r="O63" i="47"/>
  <c r="P63" i="47" s="1"/>
  <c r="N62" i="47"/>
  <c r="M62" i="47"/>
  <c r="L62" i="47"/>
  <c r="K62" i="47"/>
  <c r="J62" i="47"/>
  <c r="I62" i="47"/>
  <c r="H62" i="47"/>
  <c r="G62" i="47"/>
  <c r="F62" i="47"/>
  <c r="E62" i="47"/>
  <c r="D62" i="47"/>
  <c r="O61" i="47"/>
  <c r="P61" i="47" s="1"/>
  <c r="O60" i="47"/>
  <c r="P60" i="47" s="1"/>
  <c r="O59" i="47"/>
  <c r="P59" i="47" s="1"/>
  <c r="O58" i="47"/>
  <c r="P58" i="47" s="1"/>
  <c r="O57" i="47"/>
  <c r="P57" i="47" s="1"/>
  <c r="O56" i="47"/>
  <c r="P56" i="47" s="1"/>
  <c r="O55" i="47"/>
  <c r="P55" i="47" s="1"/>
  <c r="O54" i="47"/>
  <c r="P54" i="47" s="1"/>
  <c r="O53" i="47"/>
  <c r="P53" i="47" s="1"/>
  <c r="O52" i="47"/>
  <c r="P52" i="47" s="1"/>
  <c r="O51" i="47"/>
  <c r="P51" i="47" s="1"/>
  <c r="O50" i="47"/>
  <c r="P50" i="47" s="1"/>
  <c r="O49" i="47"/>
  <c r="P49" i="47" s="1"/>
  <c r="O48" i="47"/>
  <c r="P48" i="47" s="1"/>
  <c r="O47" i="47"/>
  <c r="P47" i="47" s="1"/>
  <c r="N46" i="47"/>
  <c r="M46" i="47"/>
  <c r="L46" i="47"/>
  <c r="K46" i="47"/>
  <c r="J46" i="47"/>
  <c r="I46" i="47"/>
  <c r="H46" i="47"/>
  <c r="G46" i="47"/>
  <c r="F46" i="47"/>
  <c r="E46" i="47"/>
  <c r="D46" i="47"/>
  <c r="O45" i="47"/>
  <c r="P45" i="47" s="1"/>
  <c r="O44" i="47"/>
  <c r="P44" i="47" s="1"/>
  <c r="O43" i="47"/>
  <c r="P43" i="47" s="1"/>
  <c r="O42" i="47"/>
  <c r="P42" i="47" s="1"/>
  <c r="O41" i="47"/>
  <c r="P41" i="47" s="1"/>
  <c r="O40" i="47"/>
  <c r="P40" i="47" s="1"/>
  <c r="O39" i="47"/>
  <c r="P39" i="47" s="1"/>
  <c r="O38" i="47"/>
  <c r="P38" i="47" s="1"/>
  <c r="O37" i="47"/>
  <c r="P37" i="47" s="1"/>
  <c r="O36" i="47"/>
  <c r="P36" i="47" s="1"/>
  <c r="O35" i="47"/>
  <c r="P35" i="47" s="1"/>
  <c r="O34" i="47"/>
  <c r="P34" i="47" s="1"/>
  <c r="O33" i="47"/>
  <c r="P33" i="47" s="1"/>
  <c r="O32" i="47"/>
  <c r="P32" i="47" s="1"/>
  <c r="O31" i="47"/>
  <c r="P31" i="47" s="1"/>
  <c r="O30" i="47"/>
  <c r="P30" i="47" s="1"/>
  <c r="O29" i="47"/>
  <c r="P29" i="47" s="1"/>
  <c r="N28" i="47"/>
  <c r="M28" i="47"/>
  <c r="L28" i="47"/>
  <c r="K28" i="47"/>
  <c r="J28" i="47"/>
  <c r="I28" i="47"/>
  <c r="H28" i="47"/>
  <c r="G28" i="47"/>
  <c r="F28" i="47"/>
  <c r="E28" i="47"/>
  <c r="D28" i="47"/>
  <c r="O27" i="47"/>
  <c r="P27" i="47" s="1"/>
  <c r="O26" i="47"/>
  <c r="P26" i="47" s="1"/>
  <c r="O25" i="47"/>
  <c r="P25" i="47" s="1"/>
  <c r="O24" i="47"/>
  <c r="P24" i="47" s="1"/>
  <c r="O23" i="47"/>
  <c r="P23" i="47" s="1"/>
  <c r="O22" i="47"/>
  <c r="P22" i="47" s="1"/>
  <c r="O21" i="47"/>
  <c r="P21" i="47" s="1"/>
  <c r="O20" i="47"/>
  <c r="P20" i="47" s="1"/>
  <c r="O19" i="47"/>
  <c r="P19" i="47" s="1"/>
  <c r="O18" i="47"/>
  <c r="P18" i="47" s="1"/>
  <c r="N17" i="47"/>
  <c r="M17" i="47"/>
  <c r="L17" i="47"/>
  <c r="K17" i="47"/>
  <c r="J17" i="47"/>
  <c r="I17" i="47"/>
  <c r="H17" i="47"/>
  <c r="G17" i="47"/>
  <c r="F17" i="47"/>
  <c r="E17" i="47"/>
  <c r="D17" i="47"/>
  <c r="O16" i="47"/>
  <c r="P16" i="47" s="1"/>
  <c r="O15" i="47"/>
  <c r="P15" i="47" s="1"/>
  <c r="O14" i="47"/>
  <c r="P14" i="47" s="1"/>
  <c r="O13" i="47"/>
  <c r="P13" i="47" s="1"/>
  <c r="O12" i="47"/>
  <c r="P12" i="47" s="1"/>
  <c r="O11" i="47"/>
  <c r="P11" i="47" s="1"/>
  <c r="O10" i="47"/>
  <c r="P10" i="47" s="1"/>
  <c r="O9" i="47"/>
  <c r="P9" i="47" s="1"/>
  <c r="O8" i="47"/>
  <c r="P8" i="47" s="1"/>
  <c r="O7" i="47"/>
  <c r="P7" i="47" s="1"/>
  <c r="O6" i="47"/>
  <c r="P6" i="47" s="1"/>
  <c r="N5" i="47"/>
  <c r="M5" i="47"/>
  <c r="L5" i="47"/>
  <c r="K5" i="47"/>
  <c r="J5" i="47"/>
  <c r="I5" i="47"/>
  <c r="H5" i="47"/>
  <c r="G5" i="47"/>
  <c r="F5" i="47"/>
  <c r="E5" i="47"/>
  <c r="D5" i="47"/>
  <c r="O79" i="47" l="1"/>
  <c r="P79" i="47" s="1"/>
  <c r="O67" i="47"/>
  <c r="P67" i="47" s="1"/>
  <c r="O62" i="47"/>
  <c r="P62" i="47" s="1"/>
  <c r="O46" i="47"/>
  <c r="P46" i="47" s="1"/>
  <c r="O28" i="47"/>
  <c r="P28" i="47" s="1"/>
  <c r="J83" i="47"/>
  <c r="K83" i="47"/>
  <c r="L83" i="47"/>
  <c r="O17" i="47"/>
  <c r="P17" i="47" s="1"/>
  <c r="M83" i="47"/>
  <c r="D83" i="47"/>
  <c r="F83" i="47"/>
  <c r="H83" i="47"/>
  <c r="I83" i="47"/>
  <c r="N83" i="47"/>
  <c r="E83" i="47"/>
  <c r="G83" i="47"/>
  <c r="O5" i="47"/>
  <c r="P5" i="47" s="1"/>
  <c r="N23" i="45"/>
  <c r="O23" i="45"/>
  <c r="N17" i="46"/>
  <c r="J17" i="46"/>
  <c r="I17" i="46"/>
  <c r="E17" i="46"/>
  <c r="O76" i="46"/>
  <c r="P76" i="46" s="1"/>
  <c r="N75" i="46"/>
  <c r="M75" i="46"/>
  <c r="L75" i="46"/>
  <c r="K75" i="46"/>
  <c r="J75" i="46"/>
  <c r="I75" i="46"/>
  <c r="H75" i="46"/>
  <c r="G75" i="46"/>
  <c r="F75" i="46"/>
  <c r="E75" i="46"/>
  <c r="D75" i="46"/>
  <c r="O74" i="46"/>
  <c r="P74" i="46"/>
  <c r="O73" i="46"/>
  <c r="P73" i="46"/>
  <c r="O72" i="46"/>
  <c r="P72" i="46" s="1"/>
  <c r="O71" i="46"/>
  <c r="P71" i="46" s="1"/>
  <c r="O70" i="46"/>
  <c r="P70" i="46" s="1"/>
  <c r="O69" i="46"/>
  <c r="P69" i="46"/>
  <c r="O68" i="46"/>
  <c r="P68" i="46"/>
  <c r="O67" i="46"/>
  <c r="P67" i="46"/>
  <c r="O66" i="46"/>
  <c r="P66" i="46" s="1"/>
  <c r="O65" i="46"/>
  <c r="P65" i="46" s="1"/>
  <c r="N64" i="46"/>
  <c r="M64" i="46"/>
  <c r="L64" i="46"/>
  <c r="K64" i="46"/>
  <c r="J64" i="46"/>
  <c r="I64" i="46"/>
  <c r="H64" i="46"/>
  <c r="G64" i="46"/>
  <c r="F64" i="46"/>
  <c r="E64" i="46"/>
  <c r="D64" i="46"/>
  <c r="O63" i="46"/>
  <c r="P63" i="46" s="1"/>
  <c r="O62" i="46"/>
  <c r="P62" i="46" s="1"/>
  <c r="O61" i="46"/>
  <c r="P61" i="46" s="1"/>
  <c r="O60" i="46"/>
  <c r="P60" i="46" s="1"/>
  <c r="N59" i="46"/>
  <c r="M59" i="46"/>
  <c r="L59" i="46"/>
  <c r="K59" i="46"/>
  <c r="J59" i="46"/>
  <c r="I59" i="46"/>
  <c r="H59" i="46"/>
  <c r="G59" i="46"/>
  <c r="F59" i="46"/>
  <c r="E59" i="46"/>
  <c r="D59" i="46"/>
  <c r="O58" i="46"/>
  <c r="P58" i="46"/>
  <c r="O57" i="46"/>
  <c r="P57" i="46" s="1"/>
  <c r="O56" i="46"/>
  <c r="P56" i="46" s="1"/>
  <c r="O55" i="46"/>
  <c r="P55" i="46" s="1"/>
  <c r="O54" i="46"/>
  <c r="P54" i="46"/>
  <c r="O53" i="46"/>
  <c r="P53" i="46"/>
  <c r="O52" i="46"/>
  <c r="P52" i="46"/>
  <c r="O51" i="46"/>
  <c r="P51" i="46" s="1"/>
  <c r="O50" i="46"/>
  <c r="P50" i="46" s="1"/>
  <c r="O49" i="46"/>
  <c r="P49" i="46" s="1"/>
  <c r="O48" i="46"/>
  <c r="P48" i="46"/>
  <c r="O47" i="46"/>
  <c r="P47" i="46"/>
  <c r="O46" i="46"/>
  <c r="P46" i="46"/>
  <c r="O45" i="46"/>
  <c r="P45" i="46" s="1"/>
  <c r="O44" i="46"/>
  <c r="P44" i="46" s="1"/>
  <c r="N43" i="46"/>
  <c r="M43" i="46"/>
  <c r="L43" i="46"/>
  <c r="K43" i="46"/>
  <c r="J43" i="46"/>
  <c r="I43" i="46"/>
  <c r="H43" i="46"/>
  <c r="G43" i="46"/>
  <c r="F43" i="46"/>
  <c r="E43" i="46"/>
  <c r="D43" i="46"/>
  <c r="O42" i="46"/>
  <c r="P42" i="46"/>
  <c r="O41" i="46"/>
  <c r="P41" i="46" s="1"/>
  <c r="O40" i="46"/>
  <c r="P40" i="46" s="1"/>
  <c r="O39" i="46"/>
  <c r="P39" i="46" s="1"/>
  <c r="O38" i="46"/>
  <c r="P38" i="46" s="1"/>
  <c r="O37" i="46"/>
  <c r="P37" i="46"/>
  <c r="O36" i="46"/>
  <c r="P36" i="46"/>
  <c r="O35" i="46"/>
  <c r="P35" i="46" s="1"/>
  <c r="O34" i="46"/>
  <c r="P34" i="46" s="1"/>
  <c r="O33" i="46"/>
  <c r="P33" i="46" s="1"/>
  <c r="O32" i="46"/>
  <c r="P32" i="46" s="1"/>
  <c r="O31" i="46"/>
  <c r="P31" i="46"/>
  <c r="O30" i="46"/>
  <c r="P30" i="46"/>
  <c r="O29" i="46"/>
  <c r="P29" i="46" s="1"/>
  <c r="O28" i="46"/>
  <c r="P28" i="46" s="1"/>
  <c r="N27" i="46"/>
  <c r="M27" i="46"/>
  <c r="L27" i="46"/>
  <c r="K27" i="46"/>
  <c r="J27" i="46"/>
  <c r="I27" i="46"/>
  <c r="H27" i="46"/>
  <c r="G27" i="46"/>
  <c r="F27" i="46"/>
  <c r="E27" i="46"/>
  <c r="D27" i="46"/>
  <c r="O26" i="46"/>
  <c r="P26" i="46"/>
  <c r="O25" i="46"/>
  <c r="P25" i="46"/>
  <c r="O24" i="46"/>
  <c r="P24" i="46" s="1"/>
  <c r="O23" i="46"/>
  <c r="P23" i="46" s="1"/>
  <c r="O22" i="46"/>
  <c r="P22" i="46" s="1"/>
  <c r="O21" i="46"/>
  <c r="P21" i="46"/>
  <c r="O19" i="46"/>
  <c r="P19" i="46"/>
  <c r="O18" i="46"/>
  <c r="P18" i="46"/>
  <c r="M17" i="46"/>
  <c r="L17" i="46"/>
  <c r="K17" i="46"/>
  <c r="H17" i="46"/>
  <c r="G17" i="46"/>
  <c r="F17" i="46"/>
  <c r="D17" i="46"/>
  <c r="O16" i="46"/>
  <c r="P16" i="46" s="1"/>
  <c r="O15" i="46"/>
  <c r="P15" i="46" s="1"/>
  <c r="O14" i="46"/>
  <c r="P14" i="46" s="1"/>
  <c r="O13" i="46"/>
  <c r="P13" i="46"/>
  <c r="O12" i="46"/>
  <c r="P12" i="46"/>
  <c r="O11" i="46"/>
  <c r="P11" i="46" s="1"/>
  <c r="O10" i="46"/>
  <c r="P10" i="46" s="1"/>
  <c r="O9" i="46"/>
  <c r="P9" i="46" s="1"/>
  <c r="O8" i="46"/>
  <c r="P8" i="46" s="1"/>
  <c r="O7" i="46"/>
  <c r="P7" i="46"/>
  <c r="O6" i="46"/>
  <c r="P6" i="46"/>
  <c r="N5" i="46"/>
  <c r="M5" i="46"/>
  <c r="L5" i="46"/>
  <c r="K5" i="46"/>
  <c r="J5" i="46"/>
  <c r="I5" i="46"/>
  <c r="H5" i="46"/>
  <c r="G5" i="46"/>
  <c r="F5" i="46"/>
  <c r="E5" i="46"/>
  <c r="D5" i="46"/>
  <c r="N76" i="45"/>
  <c r="O76" i="45" s="1"/>
  <c r="N75" i="45"/>
  <c r="O75" i="45"/>
  <c r="M74" i="45"/>
  <c r="L74" i="45"/>
  <c r="K74" i="45"/>
  <c r="J74" i="45"/>
  <c r="I74" i="45"/>
  <c r="H74" i="45"/>
  <c r="H77" i="45"/>
  <c r="G74" i="45"/>
  <c r="F74" i="45"/>
  <c r="E74" i="45"/>
  <c r="D74" i="45"/>
  <c r="N73" i="45"/>
  <c r="O73" i="45" s="1"/>
  <c r="N72" i="45"/>
  <c r="O72" i="45" s="1"/>
  <c r="N71" i="45"/>
  <c r="O71" i="45"/>
  <c r="N70" i="45"/>
  <c r="O70" i="45"/>
  <c r="N69" i="45"/>
  <c r="O69" i="45" s="1"/>
  <c r="N68" i="45"/>
  <c r="O68" i="45" s="1"/>
  <c r="N67" i="45"/>
  <c r="O67" i="45" s="1"/>
  <c r="N66" i="45"/>
  <c r="O66" i="45" s="1"/>
  <c r="N65" i="45"/>
  <c r="O65" i="45"/>
  <c r="M64" i="45"/>
  <c r="L64" i="45"/>
  <c r="K64" i="45"/>
  <c r="J64" i="45"/>
  <c r="I64" i="45"/>
  <c r="H64" i="45"/>
  <c r="G64" i="45"/>
  <c r="F64" i="45"/>
  <c r="E64" i="45"/>
  <c r="D64" i="45"/>
  <c r="N63" i="45"/>
  <c r="O63" i="45" s="1"/>
  <c r="N62" i="45"/>
  <c r="O62" i="45" s="1"/>
  <c r="N61" i="45"/>
  <c r="O61" i="45" s="1"/>
  <c r="N60" i="45"/>
  <c r="O60" i="45" s="1"/>
  <c r="M59" i="45"/>
  <c r="L59" i="45"/>
  <c r="K59" i="45"/>
  <c r="J59" i="45"/>
  <c r="I59" i="45"/>
  <c r="H59" i="45"/>
  <c r="G59" i="45"/>
  <c r="F59" i="45"/>
  <c r="E59" i="45"/>
  <c r="D59" i="45"/>
  <c r="N59" i="45" s="1"/>
  <c r="O59" i="45" s="1"/>
  <c r="N58" i="45"/>
  <c r="O58" i="45" s="1"/>
  <c r="N57" i="45"/>
  <c r="O57" i="45"/>
  <c r="N56" i="45"/>
  <c r="O56" i="45" s="1"/>
  <c r="N55" i="45"/>
  <c r="O55" i="45" s="1"/>
  <c r="N54" i="45"/>
  <c r="O54" i="45" s="1"/>
  <c r="N53" i="45"/>
  <c r="O53" i="45" s="1"/>
  <c r="N52" i="45"/>
  <c r="O52" i="45" s="1"/>
  <c r="N51" i="45"/>
  <c r="O51" i="45"/>
  <c r="N50" i="45"/>
  <c r="O50" i="45" s="1"/>
  <c r="N49" i="45"/>
  <c r="O49" i="45" s="1"/>
  <c r="N48" i="45"/>
  <c r="O48" i="45" s="1"/>
  <c r="N47" i="45"/>
  <c r="O47" i="45" s="1"/>
  <c r="N46" i="45"/>
  <c r="O46" i="45" s="1"/>
  <c r="N45" i="45"/>
  <c r="O45" i="45"/>
  <c r="N44" i="45"/>
  <c r="O44" i="45" s="1"/>
  <c r="N43" i="45"/>
  <c r="O43" i="45" s="1"/>
  <c r="N42" i="45"/>
  <c r="O42" i="45" s="1"/>
  <c r="M41" i="45"/>
  <c r="L41" i="45"/>
  <c r="K41" i="45"/>
  <c r="J41" i="45"/>
  <c r="I41" i="45"/>
  <c r="H41" i="45"/>
  <c r="G41" i="45"/>
  <c r="F41" i="45"/>
  <c r="E41" i="45"/>
  <c r="N41" i="45" s="1"/>
  <c r="O41" i="45" s="1"/>
  <c r="D41" i="45"/>
  <c r="N40" i="45"/>
  <c r="O40" i="45" s="1"/>
  <c r="N39" i="45"/>
  <c r="O39" i="45" s="1"/>
  <c r="N38" i="45"/>
  <c r="O38" i="45"/>
  <c r="N37" i="45"/>
  <c r="O37" i="45" s="1"/>
  <c r="N36" i="45"/>
  <c r="O36" i="45" s="1"/>
  <c r="N35" i="45"/>
  <c r="O35" i="45" s="1"/>
  <c r="N34" i="45"/>
  <c r="O34" i="45" s="1"/>
  <c r="N33" i="45"/>
  <c r="O33" i="45" s="1"/>
  <c r="N32" i="45"/>
  <c r="O32" i="45"/>
  <c r="N31" i="45"/>
  <c r="O31" i="45" s="1"/>
  <c r="N30" i="45"/>
  <c r="O30" i="45" s="1"/>
  <c r="N29" i="45"/>
  <c r="O29" i="45" s="1"/>
  <c r="N28" i="45"/>
  <c r="O28" i="45" s="1"/>
  <c r="N27" i="45"/>
  <c r="O27" i="45" s="1"/>
  <c r="N26" i="45"/>
  <c r="O26" i="45"/>
  <c r="M25" i="45"/>
  <c r="L25" i="45"/>
  <c r="K25" i="45"/>
  <c r="J25" i="45"/>
  <c r="I25" i="45"/>
  <c r="H25" i="45"/>
  <c r="G25" i="45"/>
  <c r="F25" i="45"/>
  <c r="F77" i="45"/>
  <c r="E25" i="45"/>
  <c r="D25" i="45"/>
  <c r="N24" i="45"/>
  <c r="O24" i="45" s="1"/>
  <c r="N22" i="45"/>
  <c r="O22" i="45"/>
  <c r="N21" i="45"/>
  <c r="O21" i="45"/>
  <c r="N20" i="45"/>
  <c r="O20" i="45"/>
  <c r="N19" i="45"/>
  <c r="O19" i="45" s="1"/>
  <c r="N18" i="45"/>
  <c r="O18" i="45" s="1"/>
  <c r="N17" i="45"/>
  <c r="O17" i="45" s="1"/>
  <c r="N16" i="45"/>
  <c r="O16" i="45"/>
  <c r="N15" i="45"/>
  <c r="O15" i="45"/>
  <c r="M14" i="45"/>
  <c r="L14" i="45"/>
  <c r="L77" i="45" s="1"/>
  <c r="K14" i="45"/>
  <c r="J14" i="45"/>
  <c r="J77" i="45"/>
  <c r="I14" i="45"/>
  <c r="H14" i="45"/>
  <c r="G14" i="45"/>
  <c r="F14" i="45"/>
  <c r="E14" i="45"/>
  <c r="D14" i="45"/>
  <c r="N14" i="45" s="1"/>
  <c r="O14" i="45" s="1"/>
  <c r="N13" i="45"/>
  <c r="O13" i="45" s="1"/>
  <c r="N12" i="45"/>
  <c r="O12" i="45"/>
  <c r="N11" i="45"/>
  <c r="O11" i="45" s="1"/>
  <c r="N10" i="45"/>
  <c r="O10" i="45" s="1"/>
  <c r="N9" i="45"/>
  <c r="O9" i="45" s="1"/>
  <c r="N8" i="45"/>
  <c r="O8" i="45" s="1"/>
  <c r="N7" i="45"/>
  <c r="O7" i="45" s="1"/>
  <c r="N6" i="45"/>
  <c r="O6" i="45"/>
  <c r="M5" i="45"/>
  <c r="L5" i="45"/>
  <c r="K5" i="45"/>
  <c r="K77" i="45"/>
  <c r="J5" i="45"/>
  <c r="I5" i="45"/>
  <c r="H5" i="45"/>
  <c r="G5" i="45"/>
  <c r="F5" i="45"/>
  <c r="E5" i="45"/>
  <c r="D5" i="45"/>
  <c r="N71" i="44"/>
  <c r="O71" i="44" s="1"/>
  <c r="M70" i="44"/>
  <c r="L70" i="44"/>
  <c r="K70" i="44"/>
  <c r="J70" i="44"/>
  <c r="I70" i="44"/>
  <c r="H70" i="44"/>
  <c r="G70" i="44"/>
  <c r="F70" i="44"/>
  <c r="E70" i="44"/>
  <c r="D70" i="44"/>
  <c r="N69" i="44"/>
  <c r="O69" i="44" s="1"/>
  <c r="N68" i="44"/>
  <c r="O68" i="44" s="1"/>
  <c r="N67" i="44"/>
  <c r="O67" i="44" s="1"/>
  <c r="N66" i="44"/>
  <c r="O66" i="44" s="1"/>
  <c r="N65" i="44"/>
  <c r="O65" i="44" s="1"/>
  <c r="N64" i="44"/>
  <c r="O64" i="44"/>
  <c r="N63" i="44"/>
  <c r="O63" i="44" s="1"/>
  <c r="N62" i="44"/>
  <c r="O62" i="44" s="1"/>
  <c r="N61" i="44"/>
  <c r="O61" i="44" s="1"/>
  <c r="M60" i="44"/>
  <c r="L60" i="44"/>
  <c r="K60" i="44"/>
  <c r="J60" i="44"/>
  <c r="I60" i="44"/>
  <c r="H60" i="44"/>
  <c r="G60" i="44"/>
  <c r="F60" i="44"/>
  <c r="E60" i="44"/>
  <c r="D60" i="44"/>
  <c r="N59" i="44"/>
  <c r="O59" i="44" s="1"/>
  <c r="N58" i="44"/>
  <c r="O58" i="44" s="1"/>
  <c r="N57" i="44"/>
  <c r="O57" i="44" s="1"/>
  <c r="N56" i="44"/>
  <c r="O56" i="44"/>
  <c r="M55" i="44"/>
  <c r="L55" i="44"/>
  <c r="K55" i="44"/>
  <c r="J55" i="44"/>
  <c r="I55" i="44"/>
  <c r="H55" i="44"/>
  <c r="G55" i="44"/>
  <c r="F55" i="44"/>
  <c r="E55" i="44"/>
  <c r="D55" i="44"/>
  <c r="N54" i="44"/>
  <c r="O54" i="44"/>
  <c r="N53" i="44"/>
  <c r="O53" i="44" s="1"/>
  <c r="N52" i="44"/>
  <c r="O52" i="44" s="1"/>
  <c r="N51" i="44"/>
  <c r="O51" i="44" s="1"/>
  <c r="N50" i="44"/>
  <c r="O50" i="44" s="1"/>
  <c r="N49" i="44"/>
  <c r="O49" i="44" s="1"/>
  <c r="N48" i="44"/>
  <c r="O48" i="44"/>
  <c r="N47" i="44"/>
  <c r="O47" i="44" s="1"/>
  <c r="N46" i="44"/>
  <c r="O46" i="44" s="1"/>
  <c r="N45" i="44"/>
  <c r="O45" i="44" s="1"/>
  <c r="N44" i="44"/>
  <c r="O44" i="44" s="1"/>
  <c r="N43" i="44"/>
  <c r="O43" i="44" s="1"/>
  <c r="N42" i="44"/>
  <c r="O42" i="44"/>
  <c r="N41" i="44"/>
  <c r="O41" i="44" s="1"/>
  <c r="N40" i="44"/>
  <c r="O40" i="44" s="1"/>
  <c r="N39" i="44"/>
  <c r="O39" i="44" s="1"/>
  <c r="N38" i="44"/>
  <c r="O38" i="44" s="1"/>
  <c r="M37" i="44"/>
  <c r="L37" i="44"/>
  <c r="K37" i="44"/>
  <c r="J37" i="44"/>
  <c r="I37" i="44"/>
  <c r="H37" i="44"/>
  <c r="G37" i="44"/>
  <c r="F37" i="44"/>
  <c r="E37" i="44"/>
  <c r="D37" i="44"/>
  <c r="N36" i="44"/>
  <c r="O36" i="44" s="1"/>
  <c r="N35" i="44"/>
  <c r="O35" i="44" s="1"/>
  <c r="N34" i="44"/>
  <c r="O34" i="44"/>
  <c r="N33" i="44"/>
  <c r="O33" i="44" s="1"/>
  <c r="N32" i="44"/>
  <c r="O32" i="44" s="1"/>
  <c r="N31" i="44"/>
  <c r="O31" i="44" s="1"/>
  <c r="N30" i="44"/>
  <c r="O30" i="44" s="1"/>
  <c r="N29" i="44"/>
  <c r="O29" i="44" s="1"/>
  <c r="N28" i="44"/>
  <c r="O28" i="44"/>
  <c r="N27" i="44"/>
  <c r="O27" i="44" s="1"/>
  <c r="N26" i="44"/>
  <c r="O26" i="44" s="1"/>
  <c r="N25" i="44"/>
  <c r="O25" i="44" s="1"/>
  <c r="N24" i="44"/>
  <c r="O24" i="44" s="1"/>
  <c r="M23" i="44"/>
  <c r="L23" i="44"/>
  <c r="K23" i="44"/>
  <c r="J23" i="44"/>
  <c r="I23" i="44"/>
  <c r="H23" i="44"/>
  <c r="G23" i="44"/>
  <c r="F23" i="44"/>
  <c r="E23" i="44"/>
  <c r="D23" i="44"/>
  <c r="N22" i="44"/>
  <c r="O22" i="44" s="1"/>
  <c r="N21" i="44"/>
  <c r="O21" i="44" s="1"/>
  <c r="N20" i="44"/>
  <c r="O20" i="44"/>
  <c r="N19" i="44"/>
  <c r="O19" i="44" s="1"/>
  <c r="N18" i="44"/>
  <c r="O18" i="44" s="1"/>
  <c r="N17" i="44"/>
  <c r="O17" i="44" s="1"/>
  <c r="N16" i="44"/>
  <c r="O16" i="44" s="1"/>
  <c r="N15" i="44"/>
  <c r="O15" i="44" s="1"/>
  <c r="M14" i="44"/>
  <c r="L14" i="44"/>
  <c r="K14" i="44"/>
  <c r="J14" i="44"/>
  <c r="I14" i="44"/>
  <c r="H14" i="44"/>
  <c r="G14" i="44"/>
  <c r="F14" i="44"/>
  <c r="E14" i="44"/>
  <c r="D14" i="44"/>
  <c r="N13" i="44"/>
  <c r="O13" i="44" s="1"/>
  <c r="N12" i="44"/>
  <c r="O12" i="44"/>
  <c r="N11" i="44"/>
  <c r="O11" i="44" s="1"/>
  <c r="N10" i="44"/>
  <c r="O10" i="44" s="1"/>
  <c r="N9" i="44"/>
  <c r="O9" i="44" s="1"/>
  <c r="N8" i="44"/>
  <c r="O8" i="44" s="1"/>
  <c r="N7" i="44"/>
  <c r="O7" i="44" s="1"/>
  <c r="N6" i="44"/>
  <c r="O6" i="44"/>
  <c r="M5" i="44"/>
  <c r="L5" i="44"/>
  <c r="K5" i="44"/>
  <c r="J5" i="44"/>
  <c r="I5" i="44"/>
  <c r="H5" i="44"/>
  <c r="G5" i="44"/>
  <c r="F5" i="44"/>
  <c r="E5" i="44"/>
  <c r="D5" i="44"/>
  <c r="N69" i="43"/>
  <c r="O69" i="43"/>
  <c r="M68" i="43"/>
  <c r="L68" i="43"/>
  <c r="K68" i="43"/>
  <c r="J68" i="43"/>
  <c r="I68" i="43"/>
  <c r="H68" i="43"/>
  <c r="G68" i="43"/>
  <c r="F68" i="43"/>
  <c r="E68" i="43"/>
  <c r="D68" i="43"/>
  <c r="N67" i="43"/>
  <c r="O67" i="43"/>
  <c r="N66" i="43"/>
  <c r="O66" i="43" s="1"/>
  <c r="N65" i="43"/>
  <c r="O65" i="43" s="1"/>
  <c r="N64" i="43"/>
  <c r="O64" i="43" s="1"/>
  <c r="N63" i="43"/>
  <c r="O63" i="43" s="1"/>
  <c r="N62" i="43"/>
  <c r="O62" i="43" s="1"/>
  <c r="N61" i="43"/>
  <c r="O61" i="43"/>
  <c r="N60" i="43"/>
  <c r="O60" i="43" s="1"/>
  <c r="N59" i="43"/>
  <c r="O59" i="43" s="1"/>
  <c r="M58" i="43"/>
  <c r="L58" i="43"/>
  <c r="K58" i="43"/>
  <c r="J58" i="43"/>
  <c r="I58" i="43"/>
  <c r="H58" i="43"/>
  <c r="G58" i="43"/>
  <c r="F58" i="43"/>
  <c r="E58" i="43"/>
  <c r="D58" i="43"/>
  <c r="N57" i="43"/>
  <c r="O57" i="43" s="1"/>
  <c r="N56" i="43"/>
  <c r="O56" i="43" s="1"/>
  <c r="N55" i="43"/>
  <c r="O55" i="43" s="1"/>
  <c r="N54" i="43"/>
  <c r="O54" i="43" s="1"/>
  <c r="M53" i="43"/>
  <c r="L53" i="43"/>
  <c r="K53" i="43"/>
  <c r="J53" i="43"/>
  <c r="I53" i="43"/>
  <c r="H53" i="43"/>
  <c r="G53" i="43"/>
  <c r="F53" i="43"/>
  <c r="E53" i="43"/>
  <c r="D53" i="43"/>
  <c r="N52" i="43"/>
  <c r="O52" i="43" s="1"/>
  <c r="N51" i="43"/>
  <c r="O51" i="43"/>
  <c r="N50" i="43"/>
  <c r="O50" i="43" s="1"/>
  <c r="N49" i="43"/>
  <c r="O49" i="43" s="1"/>
  <c r="N48" i="43"/>
  <c r="O48" i="43" s="1"/>
  <c r="N47" i="43"/>
  <c r="O47" i="43" s="1"/>
  <c r="N46" i="43"/>
  <c r="O46" i="43" s="1"/>
  <c r="N45" i="43"/>
  <c r="O45" i="43"/>
  <c r="N44" i="43"/>
  <c r="O44" i="43" s="1"/>
  <c r="N43" i="43"/>
  <c r="O43" i="43" s="1"/>
  <c r="N42" i="43"/>
  <c r="O42" i="43" s="1"/>
  <c r="N41" i="43"/>
  <c r="O41" i="43" s="1"/>
  <c r="N40" i="43"/>
  <c r="O40" i="43" s="1"/>
  <c r="N39" i="43"/>
  <c r="O39" i="43"/>
  <c r="N38" i="43"/>
  <c r="O38" i="43" s="1"/>
  <c r="M37" i="43"/>
  <c r="L37" i="43"/>
  <c r="K37" i="43"/>
  <c r="J37" i="43"/>
  <c r="I37" i="43"/>
  <c r="H37" i="43"/>
  <c r="G37" i="43"/>
  <c r="F37" i="43"/>
  <c r="E37" i="43"/>
  <c r="D37" i="43"/>
  <c r="N36" i="43"/>
  <c r="O36" i="43" s="1"/>
  <c r="N35" i="43"/>
  <c r="O35" i="43" s="1"/>
  <c r="N34" i="43"/>
  <c r="O34" i="43" s="1"/>
  <c r="N33" i="43"/>
  <c r="O33" i="43" s="1"/>
  <c r="N32" i="43"/>
  <c r="O32" i="43" s="1"/>
  <c r="N31" i="43"/>
  <c r="O31" i="43"/>
  <c r="N30" i="43"/>
  <c r="O30" i="43" s="1"/>
  <c r="N29" i="43"/>
  <c r="O29" i="43" s="1"/>
  <c r="N28" i="43"/>
  <c r="O28" i="43" s="1"/>
  <c r="N27" i="43"/>
  <c r="O27" i="43" s="1"/>
  <c r="N26" i="43"/>
  <c r="O26" i="43" s="1"/>
  <c r="M25" i="43"/>
  <c r="L25" i="43"/>
  <c r="K25" i="43"/>
  <c r="J25" i="43"/>
  <c r="I25" i="43"/>
  <c r="H25" i="43"/>
  <c r="G25" i="43"/>
  <c r="F25" i="43"/>
  <c r="E25" i="43"/>
  <c r="D25" i="43"/>
  <c r="N24" i="43"/>
  <c r="O24" i="43" s="1"/>
  <c r="N23" i="43"/>
  <c r="O23" i="43"/>
  <c r="N22" i="43"/>
  <c r="O22" i="43" s="1"/>
  <c r="N21" i="43"/>
  <c r="O21" i="43" s="1"/>
  <c r="N20" i="43"/>
  <c r="O20" i="43" s="1"/>
  <c r="N19" i="43"/>
  <c r="O19" i="43" s="1"/>
  <c r="N18" i="43"/>
  <c r="O18" i="43" s="1"/>
  <c r="N17" i="43"/>
  <c r="O17" i="43"/>
  <c r="N16" i="43"/>
  <c r="O16" i="43" s="1"/>
  <c r="N15" i="43"/>
  <c r="O15" i="43" s="1"/>
  <c r="M14" i="43"/>
  <c r="L14" i="43"/>
  <c r="K14" i="43"/>
  <c r="J14" i="43"/>
  <c r="I14" i="43"/>
  <c r="H14" i="43"/>
  <c r="G14" i="43"/>
  <c r="F14" i="43"/>
  <c r="E14" i="43"/>
  <c r="D14" i="43"/>
  <c r="N13" i="43"/>
  <c r="O13" i="43" s="1"/>
  <c r="N12" i="43"/>
  <c r="O12" i="43" s="1"/>
  <c r="N11" i="43"/>
  <c r="O11" i="43" s="1"/>
  <c r="N10" i="43"/>
  <c r="O10" i="43" s="1"/>
  <c r="N9" i="43"/>
  <c r="O9" i="43"/>
  <c r="N8" i="43"/>
  <c r="O8" i="43" s="1"/>
  <c r="N7" i="43"/>
  <c r="O7" i="43" s="1"/>
  <c r="N6" i="43"/>
  <c r="O6" i="43" s="1"/>
  <c r="M5" i="43"/>
  <c r="L5" i="43"/>
  <c r="K5" i="43"/>
  <c r="J5" i="43"/>
  <c r="I5" i="43"/>
  <c r="H5" i="43"/>
  <c r="G5" i="43"/>
  <c r="F5" i="43"/>
  <c r="E5" i="43"/>
  <c r="D5" i="43"/>
  <c r="N68" i="42"/>
  <c r="O68" i="42" s="1"/>
  <c r="N67" i="42"/>
  <c r="O67" i="42" s="1"/>
  <c r="N66" i="42"/>
  <c r="O66" i="42" s="1"/>
  <c r="N65" i="42"/>
  <c r="O65" i="42" s="1"/>
  <c r="N64" i="42"/>
  <c r="O64" i="42"/>
  <c r="N63" i="42"/>
  <c r="O63" i="42"/>
  <c r="N62" i="42"/>
  <c r="O62" i="42" s="1"/>
  <c r="N61" i="42"/>
  <c r="O61" i="42" s="1"/>
  <c r="N60" i="42"/>
  <c r="O60" i="42" s="1"/>
  <c r="M59" i="42"/>
  <c r="L59" i="42"/>
  <c r="K59" i="42"/>
  <c r="J59" i="42"/>
  <c r="I59" i="42"/>
  <c r="H59" i="42"/>
  <c r="G59" i="42"/>
  <c r="F59" i="42"/>
  <c r="E59" i="42"/>
  <c r="D59" i="42"/>
  <c r="N58" i="42"/>
  <c r="O58" i="42" s="1"/>
  <c r="N57" i="42"/>
  <c r="O57" i="42" s="1"/>
  <c r="N56" i="42"/>
  <c r="O56" i="42"/>
  <c r="N55" i="42"/>
  <c r="O55" i="42"/>
  <c r="M54" i="42"/>
  <c r="L54" i="42"/>
  <c r="K54" i="42"/>
  <c r="J54" i="42"/>
  <c r="I54" i="42"/>
  <c r="H54" i="42"/>
  <c r="G54" i="42"/>
  <c r="F54" i="42"/>
  <c r="E54" i="42"/>
  <c r="D54" i="42"/>
  <c r="N53" i="42"/>
  <c r="O53" i="42"/>
  <c r="N52" i="42"/>
  <c r="O52" i="42" s="1"/>
  <c r="N51" i="42"/>
  <c r="O51" i="42" s="1"/>
  <c r="N50" i="42"/>
  <c r="O50" i="42" s="1"/>
  <c r="N49" i="42"/>
  <c r="O49" i="42" s="1"/>
  <c r="N48" i="42"/>
  <c r="O48" i="42"/>
  <c r="N47" i="42"/>
  <c r="O47" i="42" s="1"/>
  <c r="N46" i="42"/>
  <c r="O46" i="42" s="1"/>
  <c r="N45" i="42"/>
  <c r="O45" i="42" s="1"/>
  <c r="N44" i="42"/>
  <c r="O44" i="42" s="1"/>
  <c r="N43" i="42"/>
  <c r="O43" i="42" s="1"/>
  <c r="N42" i="42"/>
  <c r="O42" i="42"/>
  <c r="N41" i="42"/>
  <c r="O41" i="42" s="1"/>
  <c r="N40" i="42"/>
  <c r="O40" i="42" s="1"/>
  <c r="M39" i="42"/>
  <c r="L39" i="42"/>
  <c r="K39" i="42"/>
  <c r="J39" i="42"/>
  <c r="I39" i="42"/>
  <c r="H39" i="42"/>
  <c r="G39" i="42"/>
  <c r="F39" i="42"/>
  <c r="E39" i="42"/>
  <c r="D39" i="42"/>
  <c r="N38" i="42"/>
  <c r="O38" i="42" s="1"/>
  <c r="N37" i="42"/>
  <c r="O37" i="42" s="1"/>
  <c r="N36" i="42"/>
  <c r="O36" i="42" s="1"/>
  <c r="N35" i="42"/>
  <c r="O35" i="42" s="1"/>
  <c r="N34" i="42"/>
  <c r="O34" i="42"/>
  <c r="N33" i="42"/>
  <c r="O33" i="42" s="1"/>
  <c r="N32" i="42"/>
  <c r="O32" i="42" s="1"/>
  <c r="N31" i="42"/>
  <c r="O31" i="42" s="1"/>
  <c r="N30" i="42"/>
  <c r="O30" i="42" s="1"/>
  <c r="N29" i="42"/>
  <c r="O29" i="42" s="1"/>
  <c r="N28" i="42"/>
  <c r="O28" i="42"/>
  <c r="N27" i="42"/>
  <c r="O27" i="42" s="1"/>
  <c r="N26" i="42"/>
  <c r="O26" i="42" s="1"/>
  <c r="N25" i="42"/>
  <c r="O25" i="42" s="1"/>
  <c r="M24" i="42"/>
  <c r="L24" i="42"/>
  <c r="K24" i="42"/>
  <c r="J24" i="42"/>
  <c r="I24" i="42"/>
  <c r="H24" i="42"/>
  <c r="G24" i="42"/>
  <c r="F24" i="42"/>
  <c r="E24" i="42"/>
  <c r="D24" i="42"/>
  <c r="N23" i="42"/>
  <c r="O23" i="42" s="1"/>
  <c r="N22" i="42"/>
  <c r="O22" i="42" s="1"/>
  <c r="N21" i="42"/>
  <c r="O21" i="42" s="1"/>
  <c r="N20" i="42"/>
  <c r="O20" i="42"/>
  <c r="N19" i="42"/>
  <c r="O19" i="42" s="1"/>
  <c r="N18" i="42"/>
  <c r="O18" i="42" s="1"/>
  <c r="N17" i="42"/>
  <c r="O17" i="42" s="1"/>
  <c r="N16" i="42"/>
  <c r="O16" i="42" s="1"/>
  <c r="N15" i="42"/>
  <c r="O15" i="42" s="1"/>
  <c r="M14" i="42"/>
  <c r="L14" i="42"/>
  <c r="L69" i="42" s="1"/>
  <c r="K14" i="42"/>
  <c r="J14" i="42"/>
  <c r="I14" i="42"/>
  <c r="H14" i="42"/>
  <c r="G14" i="42"/>
  <c r="F14" i="42"/>
  <c r="E14" i="42"/>
  <c r="E69" i="42" s="1"/>
  <c r="D14" i="42"/>
  <c r="N13" i="42"/>
  <c r="O13" i="42" s="1"/>
  <c r="N12" i="42"/>
  <c r="O12" i="42"/>
  <c r="N11" i="42"/>
  <c r="O11" i="42" s="1"/>
  <c r="N10" i="42"/>
  <c r="O10" i="42" s="1"/>
  <c r="N9" i="42"/>
  <c r="O9" i="42" s="1"/>
  <c r="N8" i="42"/>
  <c r="O8" i="42" s="1"/>
  <c r="N7" i="42"/>
  <c r="O7" i="42" s="1"/>
  <c r="N6" i="42"/>
  <c r="O6" i="42"/>
  <c r="M5" i="42"/>
  <c r="M69" i="42" s="1"/>
  <c r="L5" i="42"/>
  <c r="K5" i="42"/>
  <c r="K69" i="42" s="1"/>
  <c r="J5" i="42"/>
  <c r="J69" i="42" s="1"/>
  <c r="I5" i="42"/>
  <c r="H5" i="42"/>
  <c r="H69" i="42" s="1"/>
  <c r="G5" i="42"/>
  <c r="G69" i="42" s="1"/>
  <c r="F5" i="42"/>
  <c r="F69" i="42" s="1"/>
  <c r="E5" i="42"/>
  <c r="D5" i="42"/>
  <c r="D69" i="42" s="1"/>
  <c r="N70" i="41"/>
  <c r="O70" i="41"/>
  <c r="M69" i="41"/>
  <c r="L69" i="41"/>
  <c r="K69" i="41"/>
  <c r="J69" i="41"/>
  <c r="I69" i="41"/>
  <c r="H69" i="41"/>
  <c r="G69" i="41"/>
  <c r="G71" i="41" s="1"/>
  <c r="F69" i="41"/>
  <c r="E69" i="41"/>
  <c r="D69" i="41"/>
  <c r="N68" i="41"/>
  <c r="O68" i="41"/>
  <c r="N67" i="41"/>
  <c r="O67" i="41" s="1"/>
  <c r="N66" i="41"/>
  <c r="O66" i="41" s="1"/>
  <c r="N65" i="41"/>
  <c r="O65" i="41" s="1"/>
  <c r="N64" i="41"/>
  <c r="O64" i="41" s="1"/>
  <c r="N63" i="41"/>
  <c r="O63" i="41" s="1"/>
  <c r="N62" i="41"/>
  <c r="O62" i="41"/>
  <c r="N61" i="41"/>
  <c r="O61" i="41" s="1"/>
  <c r="N60" i="41"/>
  <c r="O60" i="41" s="1"/>
  <c r="M59" i="41"/>
  <c r="L59" i="41"/>
  <c r="K59" i="41"/>
  <c r="J59" i="41"/>
  <c r="I59" i="41"/>
  <c r="H59" i="41"/>
  <c r="G59" i="41"/>
  <c r="F59" i="41"/>
  <c r="E59" i="41"/>
  <c r="D59" i="41"/>
  <c r="N58" i="41"/>
  <c r="O58" i="41" s="1"/>
  <c r="N57" i="41"/>
  <c r="O57" i="41" s="1"/>
  <c r="N56" i="41"/>
  <c r="O56" i="41" s="1"/>
  <c r="N55" i="41"/>
  <c r="O55" i="41" s="1"/>
  <c r="M54" i="41"/>
  <c r="L54" i="41"/>
  <c r="K54" i="41"/>
  <c r="J54" i="41"/>
  <c r="I54" i="41"/>
  <c r="H54" i="41"/>
  <c r="G54" i="41"/>
  <c r="F54" i="41"/>
  <c r="E54" i="41"/>
  <c r="D54" i="41"/>
  <c r="N53" i="41"/>
  <c r="O53" i="41" s="1"/>
  <c r="N52" i="41"/>
  <c r="O52" i="41"/>
  <c r="N51" i="41"/>
  <c r="O51" i="41" s="1"/>
  <c r="N50" i="41"/>
  <c r="O50" i="41" s="1"/>
  <c r="N49" i="41"/>
  <c r="O49" i="41" s="1"/>
  <c r="N48" i="41"/>
  <c r="O48" i="41" s="1"/>
  <c r="N47" i="41"/>
  <c r="O47" i="41" s="1"/>
  <c r="N46" i="41"/>
  <c r="O46" i="41"/>
  <c r="N45" i="41"/>
  <c r="O45" i="41" s="1"/>
  <c r="N44" i="41"/>
  <c r="O44" i="41" s="1"/>
  <c r="N43" i="41"/>
  <c r="O43" i="41" s="1"/>
  <c r="N42" i="41"/>
  <c r="O42" i="41" s="1"/>
  <c r="N41" i="41"/>
  <c r="O41" i="41" s="1"/>
  <c r="N40" i="41"/>
  <c r="O40" i="41"/>
  <c r="M39" i="41"/>
  <c r="L39" i="41"/>
  <c r="K39" i="41"/>
  <c r="J39" i="41"/>
  <c r="I39" i="41"/>
  <c r="H39" i="41"/>
  <c r="G39" i="41"/>
  <c r="F39" i="41"/>
  <c r="E39" i="41"/>
  <c r="D39" i="41"/>
  <c r="N38" i="41"/>
  <c r="O38" i="41"/>
  <c r="N37" i="41"/>
  <c r="O37" i="41" s="1"/>
  <c r="N36" i="41"/>
  <c r="O36" i="41" s="1"/>
  <c r="N35" i="41"/>
  <c r="O35" i="41" s="1"/>
  <c r="N34" i="41"/>
  <c r="O34" i="41" s="1"/>
  <c r="N33" i="41"/>
  <c r="O33" i="41" s="1"/>
  <c r="N32" i="41"/>
  <c r="O32" i="41"/>
  <c r="N31" i="41"/>
  <c r="O31" i="41" s="1"/>
  <c r="N30" i="41"/>
  <c r="O30" i="41" s="1"/>
  <c r="N29" i="41"/>
  <c r="O29" i="41" s="1"/>
  <c r="N28" i="41"/>
  <c r="O28" i="41" s="1"/>
  <c r="N27" i="41"/>
  <c r="O27" i="41" s="1"/>
  <c r="N26" i="41"/>
  <c r="O26" i="41"/>
  <c r="N25" i="41"/>
  <c r="O25" i="41" s="1"/>
  <c r="N24" i="41"/>
  <c r="O24" i="41" s="1"/>
  <c r="M23" i="41"/>
  <c r="L23" i="41"/>
  <c r="K23" i="41"/>
  <c r="J23" i="41"/>
  <c r="I23" i="41"/>
  <c r="H23" i="41"/>
  <c r="G23" i="41"/>
  <c r="F23" i="41"/>
  <c r="E23" i="41"/>
  <c r="D23" i="41"/>
  <c r="N22" i="41"/>
  <c r="O22" i="41" s="1"/>
  <c r="N21" i="41"/>
  <c r="O21" i="41" s="1"/>
  <c r="N20" i="41"/>
  <c r="O20" i="41" s="1"/>
  <c r="N19" i="41"/>
  <c r="O19" i="41" s="1"/>
  <c r="N18" i="41"/>
  <c r="O18" i="41"/>
  <c r="N17" i="41"/>
  <c r="O17" i="41" s="1"/>
  <c r="N16" i="41"/>
  <c r="O16" i="41" s="1"/>
  <c r="N15" i="41"/>
  <c r="O15" i="41" s="1"/>
  <c r="M14" i="41"/>
  <c r="L14" i="41"/>
  <c r="K14" i="41"/>
  <c r="J14" i="41"/>
  <c r="I14" i="41"/>
  <c r="H14" i="41"/>
  <c r="G14" i="41"/>
  <c r="F14" i="41"/>
  <c r="E14" i="41"/>
  <c r="D14" i="41"/>
  <c r="N13" i="41"/>
  <c r="O13" i="41" s="1"/>
  <c r="N12" i="41"/>
  <c r="O12" i="41" s="1"/>
  <c r="N11" i="41"/>
  <c r="O11" i="41" s="1"/>
  <c r="N10" i="41"/>
  <c r="O10" i="41"/>
  <c r="N9" i="41"/>
  <c r="O9" i="41" s="1"/>
  <c r="N8" i="41"/>
  <c r="O8" i="41" s="1"/>
  <c r="N7" i="41"/>
  <c r="O7" i="41" s="1"/>
  <c r="N6" i="41"/>
  <c r="O6" i="41" s="1"/>
  <c r="M5" i="41"/>
  <c r="L5" i="41"/>
  <c r="K5" i="41"/>
  <c r="J5" i="41"/>
  <c r="I5" i="41"/>
  <c r="H5" i="41"/>
  <c r="G5" i="41"/>
  <c r="F5" i="41"/>
  <c r="E5" i="41"/>
  <c r="D5" i="41"/>
  <c r="N73" i="40"/>
  <c r="O73" i="40" s="1"/>
  <c r="N72" i="40"/>
  <c r="O72" i="40" s="1"/>
  <c r="M71" i="40"/>
  <c r="L71" i="40"/>
  <c r="K71" i="40"/>
  <c r="J71" i="40"/>
  <c r="I71" i="40"/>
  <c r="H71" i="40"/>
  <c r="G71" i="40"/>
  <c r="F71" i="40"/>
  <c r="E71" i="40"/>
  <c r="D71" i="40"/>
  <c r="N70" i="40"/>
  <c r="O70" i="40" s="1"/>
  <c r="N69" i="40"/>
  <c r="O69" i="40"/>
  <c r="N68" i="40"/>
  <c r="O68" i="40" s="1"/>
  <c r="N67" i="40"/>
  <c r="O67" i="40" s="1"/>
  <c r="N66" i="40"/>
  <c r="O66" i="40" s="1"/>
  <c r="N65" i="40"/>
  <c r="O65" i="40" s="1"/>
  <c r="N64" i="40"/>
  <c r="O64" i="40" s="1"/>
  <c r="N63" i="40"/>
  <c r="O63" i="40"/>
  <c r="N62" i="40"/>
  <c r="O62" i="40" s="1"/>
  <c r="M61" i="40"/>
  <c r="L61" i="40"/>
  <c r="K61" i="40"/>
  <c r="J61" i="40"/>
  <c r="I61" i="40"/>
  <c r="H61" i="40"/>
  <c r="G61" i="40"/>
  <c r="F61" i="40"/>
  <c r="E61" i="40"/>
  <c r="D61" i="40"/>
  <c r="N61" i="40" s="1"/>
  <c r="O61" i="40" s="1"/>
  <c r="N60" i="40"/>
  <c r="O60" i="40" s="1"/>
  <c r="N59" i="40"/>
  <c r="O59" i="40" s="1"/>
  <c r="N58" i="40"/>
  <c r="O58" i="40" s="1"/>
  <c r="N57" i="40"/>
  <c r="O57" i="40" s="1"/>
  <c r="M56" i="40"/>
  <c r="L56" i="40"/>
  <c r="K56" i="40"/>
  <c r="J56" i="40"/>
  <c r="I56" i="40"/>
  <c r="H56" i="40"/>
  <c r="G56" i="40"/>
  <c r="F56" i="40"/>
  <c r="E56" i="40"/>
  <c r="D56" i="40"/>
  <c r="N55" i="40"/>
  <c r="O55" i="40" s="1"/>
  <c r="N54" i="40"/>
  <c r="O54" i="40" s="1"/>
  <c r="N53" i="40"/>
  <c r="O53" i="40"/>
  <c r="N52" i="40"/>
  <c r="O52" i="40"/>
  <c r="N51" i="40"/>
  <c r="O51" i="40"/>
  <c r="N50" i="40"/>
  <c r="O50" i="40"/>
  <c r="N49" i="40"/>
  <c r="O49" i="40" s="1"/>
  <c r="N48" i="40"/>
  <c r="O48" i="40" s="1"/>
  <c r="N47" i="40"/>
  <c r="O47" i="40"/>
  <c r="N46" i="40"/>
  <c r="O46" i="40"/>
  <c r="N45" i="40"/>
  <c r="O45" i="40"/>
  <c r="N44" i="40"/>
  <c r="O44" i="40"/>
  <c r="N43" i="40"/>
  <c r="O43" i="40" s="1"/>
  <c r="N42" i="40"/>
  <c r="O42" i="40" s="1"/>
  <c r="M41" i="40"/>
  <c r="L41" i="40"/>
  <c r="K41" i="40"/>
  <c r="J41" i="40"/>
  <c r="N41" i="40" s="1"/>
  <c r="O41" i="40" s="1"/>
  <c r="I41" i="40"/>
  <c r="H41" i="40"/>
  <c r="G41" i="40"/>
  <c r="F41" i="40"/>
  <c r="E41" i="40"/>
  <c r="D41" i="40"/>
  <c r="N40" i="40"/>
  <c r="O40" i="40" s="1"/>
  <c r="N39" i="40"/>
  <c r="O39" i="40" s="1"/>
  <c r="N38" i="40"/>
  <c r="O38" i="40" s="1"/>
  <c r="N37" i="40"/>
  <c r="O37" i="40" s="1"/>
  <c r="N36" i="40"/>
  <c r="O36" i="40"/>
  <c r="N35" i="40"/>
  <c r="O35" i="40" s="1"/>
  <c r="N34" i="40"/>
  <c r="O34" i="40" s="1"/>
  <c r="N33" i="40"/>
  <c r="O33" i="40" s="1"/>
  <c r="N32" i="40"/>
  <c r="O32" i="40" s="1"/>
  <c r="N31" i="40"/>
  <c r="O31" i="40" s="1"/>
  <c r="N30" i="40"/>
  <c r="O30" i="40"/>
  <c r="N29" i="40"/>
  <c r="O29" i="40" s="1"/>
  <c r="N28" i="40"/>
  <c r="O28" i="40" s="1"/>
  <c r="N27" i="40"/>
  <c r="O27" i="40" s="1"/>
  <c r="N26" i="40"/>
  <c r="O26" i="40" s="1"/>
  <c r="N25" i="40"/>
  <c r="O25" i="40" s="1"/>
  <c r="M24" i="40"/>
  <c r="L24" i="40"/>
  <c r="K24" i="40"/>
  <c r="J24" i="40"/>
  <c r="I24" i="40"/>
  <c r="H24" i="40"/>
  <c r="G24" i="40"/>
  <c r="F24" i="40"/>
  <c r="E24" i="40"/>
  <c r="D24" i="40"/>
  <c r="N23" i="40"/>
  <c r="O23" i="40" s="1"/>
  <c r="N22" i="40"/>
  <c r="O22" i="40"/>
  <c r="N21" i="40"/>
  <c r="O21" i="40" s="1"/>
  <c r="N20" i="40"/>
  <c r="O20" i="40" s="1"/>
  <c r="N19" i="40"/>
  <c r="O19" i="40" s="1"/>
  <c r="N18" i="40"/>
  <c r="O18" i="40" s="1"/>
  <c r="N17" i="40"/>
  <c r="O17" i="40" s="1"/>
  <c r="N16" i="40"/>
  <c r="O16" i="40"/>
  <c r="N15" i="40"/>
  <c r="O15" i="40" s="1"/>
  <c r="M14" i="40"/>
  <c r="L14" i="40"/>
  <c r="K14" i="40"/>
  <c r="J14" i="40"/>
  <c r="I14" i="40"/>
  <c r="H14" i="40"/>
  <c r="G14" i="40"/>
  <c r="F14" i="40"/>
  <c r="E14" i="40"/>
  <c r="D14" i="40"/>
  <c r="N13" i="40"/>
  <c r="O13" i="40" s="1"/>
  <c r="N12" i="40"/>
  <c r="O12" i="40" s="1"/>
  <c r="N11" i="40"/>
  <c r="O11" i="40" s="1"/>
  <c r="N10" i="40"/>
  <c r="O10" i="40" s="1"/>
  <c r="N9" i="40"/>
  <c r="O9" i="40" s="1"/>
  <c r="N8" i="40"/>
  <c r="O8" i="40"/>
  <c r="N7" i="40"/>
  <c r="O7" i="40" s="1"/>
  <c r="N6" i="40"/>
  <c r="O6" i="40" s="1"/>
  <c r="M5" i="40"/>
  <c r="L5" i="40"/>
  <c r="L74" i="40" s="1"/>
  <c r="K5" i="40"/>
  <c r="J5" i="40"/>
  <c r="I5" i="40"/>
  <c r="H5" i="40"/>
  <c r="H74" i="40" s="1"/>
  <c r="G5" i="40"/>
  <c r="F5" i="40"/>
  <c r="F74" i="40" s="1"/>
  <c r="N74" i="40" s="1"/>
  <c r="O74" i="40" s="1"/>
  <c r="E5" i="40"/>
  <c r="D5" i="40"/>
  <c r="D74" i="40" s="1"/>
  <c r="N72" i="39"/>
  <c r="O72" i="39" s="1"/>
  <c r="N71" i="39"/>
  <c r="O71" i="39" s="1"/>
  <c r="M70" i="39"/>
  <c r="L70" i="39"/>
  <c r="K70" i="39"/>
  <c r="J70" i="39"/>
  <c r="I70" i="39"/>
  <c r="H70" i="39"/>
  <c r="G70" i="39"/>
  <c r="F70" i="39"/>
  <c r="E70" i="39"/>
  <c r="D70" i="39"/>
  <c r="N69" i="39"/>
  <c r="O69" i="39" s="1"/>
  <c r="N68" i="39"/>
  <c r="O68" i="39" s="1"/>
  <c r="N67" i="39"/>
  <c r="O67" i="39" s="1"/>
  <c r="N66" i="39"/>
  <c r="O66" i="39" s="1"/>
  <c r="N65" i="39"/>
  <c r="O65" i="39" s="1"/>
  <c r="N64" i="39"/>
  <c r="O64" i="39" s="1"/>
  <c r="N63" i="39"/>
  <c r="O63" i="39" s="1"/>
  <c r="N62" i="39"/>
  <c r="O62" i="39" s="1"/>
  <c r="N61" i="39"/>
  <c r="O61" i="39" s="1"/>
  <c r="M60" i="39"/>
  <c r="L60" i="39"/>
  <c r="K60" i="39"/>
  <c r="J60" i="39"/>
  <c r="I60" i="39"/>
  <c r="H60" i="39"/>
  <c r="G60" i="39"/>
  <c r="F60" i="39"/>
  <c r="E60" i="39"/>
  <c r="D60" i="39"/>
  <c r="N59" i="39"/>
  <c r="O59" i="39" s="1"/>
  <c r="N58" i="39"/>
  <c r="O58" i="39" s="1"/>
  <c r="N57" i="39"/>
  <c r="O57" i="39" s="1"/>
  <c r="N56" i="39"/>
  <c r="O56" i="39" s="1"/>
  <c r="M55" i="39"/>
  <c r="L55" i="39"/>
  <c r="K55" i="39"/>
  <c r="J55" i="39"/>
  <c r="I55" i="39"/>
  <c r="H55" i="39"/>
  <c r="G55" i="39"/>
  <c r="F55" i="39"/>
  <c r="E55" i="39"/>
  <c r="D55" i="39"/>
  <c r="N54" i="39"/>
  <c r="O54" i="39" s="1"/>
  <c r="N53" i="39"/>
  <c r="O53" i="39" s="1"/>
  <c r="N52" i="39"/>
  <c r="O52" i="39" s="1"/>
  <c r="N51" i="39"/>
  <c r="O51" i="39" s="1"/>
  <c r="N50" i="39"/>
  <c r="O50" i="39"/>
  <c r="N49" i="39"/>
  <c r="O49" i="39" s="1"/>
  <c r="N48" i="39"/>
  <c r="O48" i="39" s="1"/>
  <c r="N47" i="39"/>
  <c r="O47" i="39" s="1"/>
  <c r="N46" i="39"/>
  <c r="O46" i="39" s="1"/>
  <c r="N45" i="39"/>
  <c r="O45" i="39" s="1"/>
  <c r="N44" i="39"/>
  <c r="O44" i="39"/>
  <c r="N43" i="39"/>
  <c r="O43" i="39" s="1"/>
  <c r="N42" i="39"/>
  <c r="O42" i="39" s="1"/>
  <c r="N41" i="39"/>
  <c r="O41" i="39" s="1"/>
  <c r="M40" i="39"/>
  <c r="L40" i="39"/>
  <c r="K40" i="39"/>
  <c r="J40" i="39"/>
  <c r="I40" i="39"/>
  <c r="H40" i="39"/>
  <c r="G40" i="39"/>
  <c r="F40" i="39"/>
  <c r="E40" i="39"/>
  <c r="D40" i="39"/>
  <c r="N39" i="39"/>
  <c r="O39" i="39" s="1"/>
  <c r="N38" i="39"/>
  <c r="O38" i="39" s="1"/>
  <c r="N37" i="39"/>
  <c r="O37" i="39" s="1"/>
  <c r="N36" i="39"/>
  <c r="O36" i="39"/>
  <c r="N35" i="39"/>
  <c r="O35" i="39" s="1"/>
  <c r="N34" i="39"/>
  <c r="O34" i="39" s="1"/>
  <c r="N33" i="39"/>
  <c r="O33" i="39" s="1"/>
  <c r="N32" i="39"/>
  <c r="O32" i="39" s="1"/>
  <c r="N31" i="39"/>
  <c r="O31" i="39" s="1"/>
  <c r="N30" i="39"/>
  <c r="O30" i="39"/>
  <c r="N29" i="39"/>
  <c r="O29" i="39" s="1"/>
  <c r="N28" i="39"/>
  <c r="O28" i="39" s="1"/>
  <c r="N27" i="39"/>
  <c r="O27" i="39" s="1"/>
  <c r="N26" i="39"/>
  <c r="O26" i="39" s="1"/>
  <c r="N25" i="39"/>
  <c r="O25" i="39" s="1"/>
  <c r="M24" i="39"/>
  <c r="L24" i="39"/>
  <c r="K24" i="39"/>
  <c r="J24" i="39"/>
  <c r="I24" i="39"/>
  <c r="H24" i="39"/>
  <c r="G24" i="39"/>
  <c r="F24" i="39"/>
  <c r="E24" i="39"/>
  <c r="D24" i="39"/>
  <c r="N23" i="39"/>
  <c r="O23" i="39" s="1"/>
  <c r="N22" i="39"/>
  <c r="O22" i="39"/>
  <c r="N21" i="39"/>
  <c r="O21" i="39" s="1"/>
  <c r="N20" i="39"/>
  <c r="O20" i="39" s="1"/>
  <c r="N19" i="39"/>
  <c r="O19" i="39" s="1"/>
  <c r="N18" i="39"/>
  <c r="O18" i="39" s="1"/>
  <c r="N17" i="39"/>
  <c r="O17" i="39" s="1"/>
  <c r="N16" i="39"/>
  <c r="O16" i="39"/>
  <c r="N15" i="39"/>
  <c r="O15" i="39" s="1"/>
  <c r="M14" i="39"/>
  <c r="L14" i="39"/>
  <c r="K14" i="39"/>
  <c r="J14" i="39"/>
  <c r="I14" i="39"/>
  <c r="H14" i="39"/>
  <c r="G14" i="39"/>
  <c r="F14" i="39"/>
  <c r="E14" i="39"/>
  <c r="D14" i="39"/>
  <c r="N13" i="39"/>
  <c r="O13" i="39" s="1"/>
  <c r="N12" i="39"/>
  <c r="O12" i="39" s="1"/>
  <c r="N11" i="39"/>
  <c r="O11" i="39" s="1"/>
  <c r="N10" i="39"/>
  <c r="O10" i="39" s="1"/>
  <c r="N9" i="39"/>
  <c r="O9" i="39" s="1"/>
  <c r="N8" i="39"/>
  <c r="O8" i="39" s="1"/>
  <c r="N7" i="39"/>
  <c r="O7" i="39" s="1"/>
  <c r="N6" i="39"/>
  <c r="O6" i="39" s="1"/>
  <c r="M5" i="39"/>
  <c r="M73" i="39" s="1"/>
  <c r="L5" i="39"/>
  <c r="K5" i="39"/>
  <c r="J5" i="39"/>
  <c r="I5" i="39"/>
  <c r="I73" i="39" s="1"/>
  <c r="H5" i="39"/>
  <c r="G5" i="39"/>
  <c r="F5" i="39"/>
  <c r="E5" i="39"/>
  <c r="D5" i="39"/>
  <c r="N73" i="38"/>
  <c r="O73" i="38" s="1"/>
  <c r="N72" i="38"/>
  <c r="O72" i="38"/>
  <c r="N71" i="38"/>
  <c r="O71" i="38" s="1"/>
  <c r="N70" i="38"/>
  <c r="O70" i="38" s="1"/>
  <c r="N69" i="38"/>
  <c r="O69" i="38"/>
  <c r="N68" i="38"/>
  <c r="O68" i="38"/>
  <c r="N67" i="38"/>
  <c r="O67" i="38" s="1"/>
  <c r="N66" i="38"/>
  <c r="O66" i="38"/>
  <c r="N65" i="38"/>
  <c r="O65" i="38" s="1"/>
  <c r="N64" i="38"/>
  <c r="O64" i="38" s="1"/>
  <c r="N63" i="38"/>
  <c r="O63" i="38"/>
  <c r="N62" i="38"/>
  <c r="O62" i="38"/>
  <c r="N61" i="38"/>
  <c r="O61" i="38" s="1"/>
  <c r="M60" i="38"/>
  <c r="L60" i="38"/>
  <c r="K60" i="38"/>
  <c r="J60" i="38"/>
  <c r="I60" i="38"/>
  <c r="H60" i="38"/>
  <c r="G60" i="38"/>
  <c r="F60" i="38"/>
  <c r="E60" i="38"/>
  <c r="D60" i="38"/>
  <c r="N60" i="38" s="1"/>
  <c r="O60" i="38" s="1"/>
  <c r="N59" i="38"/>
  <c r="O59" i="38" s="1"/>
  <c r="N58" i="38"/>
  <c r="O58" i="38" s="1"/>
  <c r="N57" i="38"/>
  <c r="O57" i="38" s="1"/>
  <c r="N56" i="38"/>
  <c r="O56" i="38" s="1"/>
  <c r="M55" i="38"/>
  <c r="L55" i="38"/>
  <c r="K55" i="38"/>
  <c r="J55" i="38"/>
  <c r="I55" i="38"/>
  <c r="H55" i="38"/>
  <c r="G55" i="38"/>
  <c r="F55" i="38"/>
  <c r="E55" i="38"/>
  <c r="D55" i="38"/>
  <c r="N54" i="38"/>
  <c r="O54" i="38" s="1"/>
  <c r="N53" i="38"/>
  <c r="O53" i="38" s="1"/>
  <c r="N52" i="38"/>
  <c r="O52" i="38"/>
  <c r="N51" i="38"/>
  <c r="O51" i="38" s="1"/>
  <c r="N50" i="38"/>
  <c r="O50" i="38" s="1"/>
  <c r="N49" i="38"/>
  <c r="O49" i="38" s="1"/>
  <c r="N48" i="38"/>
  <c r="O48" i="38" s="1"/>
  <c r="N47" i="38"/>
  <c r="O47" i="38" s="1"/>
  <c r="N46" i="38"/>
  <c r="O46" i="38"/>
  <c r="N45" i="38"/>
  <c r="O45" i="38" s="1"/>
  <c r="N44" i="38"/>
  <c r="O44" i="38" s="1"/>
  <c r="N43" i="38"/>
  <c r="O43" i="38" s="1"/>
  <c r="N42" i="38"/>
  <c r="O42" i="38" s="1"/>
  <c r="N41" i="38"/>
  <c r="O41" i="38" s="1"/>
  <c r="N40" i="38"/>
  <c r="O40" i="38"/>
  <c r="M39" i="38"/>
  <c r="L39" i="38"/>
  <c r="K39" i="38"/>
  <c r="J39" i="38"/>
  <c r="I39" i="38"/>
  <c r="H39" i="38"/>
  <c r="G39" i="38"/>
  <c r="G74" i="38" s="1"/>
  <c r="F39" i="38"/>
  <c r="E39" i="38"/>
  <c r="D39" i="38"/>
  <c r="N38" i="38"/>
  <c r="O38" i="38" s="1"/>
  <c r="N37" i="38"/>
  <c r="O37" i="38" s="1"/>
  <c r="N36" i="38"/>
  <c r="O36" i="38" s="1"/>
  <c r="N35" i="38"/>
  <c r="O35" i="38" s="1"/>
  <c r="N34" i="38"/>
  <c r="O34" i="38" s="1"/>
  <c r="N33" i="38"/>
  <c r="O33" i="38" s="1"/>
  <c r="N32" i="38"/>
  <c r="O32" i="38" s="1"/>
  <c r="N31" i="38"/>
  <c r="O31" i="38" s="1"/>
  <c r="N30" i="38"/>
  <c r="O30" i="38" s="1"/>
  <c r="N29" i="38"/>
  <c r="O29" i="38" s="1"/>
  <c r="N28" i="38"/>
  <c r="O28" i="38" s="1"/>
  <c r="N27" i="38"/>
  <c r="O27" i="38" s="1"/>
  <c r="N26" i="38"/>
  <c r="O26" i="38" s="1"/>
  <c r="N25" i="38"/>
  <c r="O25" i="38" s="1"/>
  <c r="N24" i="38"/>
  <c r="O24" i="38" s="1"/>
  <c r="N23" i="38"/>
  <c r="O23" i="38" s="1"/>
  <c r="N22" i="38"/>
  <c r="O22" i="38" s="1"/>
  <c r="M21" i="38"/>
  <c r="L21" i="38"/>
  <c r="K21" i="38"/>
  <c r="J21" i="38"/>
  <c r="I21" i="38"/>
  <c r="H21" i="38"/>
  <c r="G21" i="38"/>
  <c r="F21" i="38"/>
  <c r="E21" i="38"/>
  <c r="D21" i="38"/>
  <c r="N20" i="38"/>
  <c r="O20" i="38" s="1"/>
  <c r="N19" i="38"/>
  <c r="O19" i="38" s="1"/>
  <c r="N18" i="38"/>
  <c r="O18" i="38" s="1"/>
  <c r="N17" i="38"/>
  <c r="O17" i="38" s="1"/>
  <c r="N16" i="38"/>
  <c r="O16" i="38" s="1"/>
  <c r="M15" i="38"/>
  <c r="L15" i="38"/>
  <c r="K15" i="38"/>
  <c r="K74" i="38" s="1"/>
  <c r="J15" i="38"/>
  <c r="I15" i="38"/>
  <c r="H15" i="38"/>
  <c r="G15" i="38"/>
  <c r="F15" i="38"/>
  <c r="E15" i="38"/>
  <c r="D15" i="38"/>
  <c r="N14" i="38"/>
  <c r="O14" i="38" s="1"/>
  <c r="N13" i="38"/>
  <c r="O13" i="38" s="1"/>
  <c r="N12" i="38"/>
  <c r="O12" i="38" s="1"/>
  <c r="N11" i="38"/>
  <c r="O11" i="38" s="1"/>
  <c r="N10" i="38"/>
  <c r="O10" i="38" s="1"/>
  <c r="N9" i="38"/>
  <c r="O9" i="38" s="1"/>
  <c r="N8" i="38"/>
  <c r="O8" i="38" s="1"/>
  <c r="N7" i="38"/>
  <c r="O7" i="38" s="1"/>
  <c r="N6" i="38"/>
  <c r="O6" i="38" s="1"/>
  <c r="M5" i="38"/>
  <c r="M74" i="38" s="1"/>
  <c r="L5" i="38"/>
  <c r="K5" i="38"/>
  <c r="J5" i="38"/>
  <c r="J74" i="38"/>
  <c r="I5" i="38"/>
  <c r="I74" i="38" s="1"/>
  <c r="H5" i="38"/>
  <c r="G5" i="38"/>
  <c r="F5" i="38"/>
  <c r="F74" i="38"/>
  <c r="E5" i="38"/>
  <c r="D5" i="38"/>
  <c r="D74" i="38" s="1"/>
  <c r="N70" i="37"/>
  <c r="O70" i="37" s="1"/>
  <c r="N69" i="37"/>
  <c r="O69" i="37" s="1"/>
  <c r="M68" i="37"/>
  <c r="L68" i="37"/>
  <c r="K68" i="37"/>
  <c r="J68" i="37"/>
  <c r="I68" i="37"/>
  <c r="H68" i="37"/>
  <c r="G68" i="37"/>
  <c r="F68" i="37"/>
  <c r="E68" i="37"/>
  <c r="D68" i="37"/>
  <c r="N68" i="37"/>
  <c r="O68" i="37" s="1"/>
  <c r="N67" i="37"/>
  <c r="O67" i="37"/>
  <c r="N66" i="37"/>
  <c r="O66" i="37" s="1"/>
  <c r="N65" i="37"/>
  <c r="O65" i="37" s="1"/>
  <c r="N64" i="37"/>
  <c r="O64" i="37"/>
  <c r="N63" i="37"/>
  <c r="O63" i="37"/>
  <c r="N62" i="37"/>
  <c r="O62" i="37" s="1"/>
  <c r="N61" i="37"/>
  <c r="O61" i="37"/>
  <c r="N60" i="37"/>
  <c r="O60" i="37" s="1"/>
  <c r="N59" i="37"/>
  <c r="O59" i="37" s="1"/>
  <c r="M58" i="37"/>
  <c r="L58" i="37"/>
  <c r="K58" i="37"/>
  <c r="J58" i="37"/>
  <c r="I58" i="37"/>
  <c r="N58" i="37" s="1"/>
  <c r="O58" i="37" s="1"/>
  <c r="H58" i="37"/>
  <c r="G58" i="37"/>
  <c r="F58" i="37"/>
  <c r="E58" i="37"/>
  <c r="D58" i="37"/>
  <c r="N57" i="37"/>
  <c r="O57" i="37" s="1"/>
  <c r="N56" i="37"/>
  <c r="O56" i="37"/>
  <c r="N55" i="37"/>
  <c r="O55" i="37"/>
  <c r="N54" i="37"/>
  <c r="O54" i="37" s="1"/>
  <c r="M53" i="37"/>
  <c r="L53" i="37"/>
  <c r="K53" i="37"/>
  <c r="J53" i="37"/>
  <c r="I53" i="37"/>
  <c r="I71" i="37" s="1"/>
  <c r="H53" i="37"/>
  <c r="G53" i="37"/>
  <c r="F53" i="37"/>
  <c r="E53" i="37"/>
  <c r="D53" i="37"/>
  <c r="N52" i="37"/>
  <c r="O52" i="37" s="1"/>
  <c r="N51" i="37"/>
  <c r="O51" i="37"/>
  <c r="N50" i="37"/>
  <c r="O50" i="37" s="1"/>
  <c r="N49" i="37"/>
  <c r="O49" i="37" s="1"/>
  <c r="N48" i="37"/>
  <c r="O48" i="37"/>
  <c r="N47" i="37"/>
  <c r="O47" i="37"/>
  <c r="N46" i="37"/>
  <c r="O46" i="37" s="1"/>
  <c r="N45" i="37"/>
  <c r="O45" i="37"/>
  <c r="N44" i="37"/>
  <c r="O44" i="37" s="1"/>
  <c r="N43" i="37"/>
  <c r="O43" i="37" s="1"/>
  <c r="N42" i="37"/>
  <c r="O42" i="37"/>
  <c r="N41" i="37"/>
  <c r="O41" i="37"/>
  <c r="N40" i="37"/>
  <c r="O40" i="37" s="1"/>
  <c r="N39" i="37"/>
  <c r="O39" i="37"/>
  <c r="M38" i="37"/>
  <c r="L38" i="37"/>
  <c r="K38" i="37"/>
  <c r="J38" i="37"/>
  <c r="I38" i="37"/>
  <c r="H38" i="37"/>
  <c r="G38" i="37"/>
  <c r="F38" i="37"/>
  <c r="E38" i="37"/>
  <c r="N38" i="37" s="1"/>
  <c r="O38" i="37" s="1"/>
  <c r="D38" i="37"/>
  <c r="N37" i="37"/>
  <c r="O37" i="37"/>
  <c r="N36" i="37"/>
  <c r="O36" i="37" s="1"/>
  <c r="N35" i="37"/>
  <c r="O35" i="37" s="1"/>
  <c r="N34" i="37"/>
  <c r="O34" i="37"/>
  <c r="N33" i="37"/>
  <c r="O33" i="37"/>
  <c r="N32" i="37"/>
  <c r="O32" i="37" s="1"/>
  <c r="N31" i="37"/>
  <c r="O31" i="37"/>
  <c r="N30" i="37"/>
  <c r="O30" i="37" s="1"/>
  <c r="N29" i="37"/>
  <c r="O29" i="37" s="1"/>
  <c r="N28" i="37"/>
  <c r="O28" i="37"/>
  <c r="N27" i="37"/>
  <c r="O27" i="37"/>
  <c r="N26" i="37"/>
  <c r="O26" i="37" s="1"/>
  <c r="N25" i="37"/>
  <c r="O25" i="37"/>
  <c r="M24" i="37"/>
  <c r="L24" i="37"/>
  <c r="K24" i="37"/>
  <c r="J24" i="37"/>
  <c r="I24" i="37"/>
  <c r="H24" i="37"/>
  <c r="G24" i="37"/>
  <c r="F24" i="37"/>
  <c r="E24" i="37"/>
  <c r="D24" i="37"/>
  <c r="N24" i="37" s="1"/>
  <c r="O24" i="37" s="1"/>
  <c r="N23" i="37"/>
  <c r="O23" i="37" s="1"/>
  <c r="N22" i="37"/>
  <c r="O22" i="37" s="1"/>
  <c r="N21" i="37"/>
  <c r="O21" i="37"/>
  <c r="N20" i="37"/>
  <c r="O20" i="37"/>
  <c r="N19" i="37"/>
  <c r="O19" i="37" s="1"/>
  <c r="N18" i="37"/>
  <c r="O18" i="37"/>
  <c r="N17" i="37"/>
  <c r="O17" i="37" s="1"/>
  <c r="N16" i="37"/>
  <c r="O16" i="37" s="1"/>
  <c r="N15" i="37"/>
  <c r="O15" i="37"/>
  <c r="M14" i="37"/>
  <c r="L14" i="37"/>
  <c r="K14" i="37"/>
  <c r="K71" i="37" s="1"/>
  <c r="J14" i="37"/>
  <c r="I14" i="37"/>
  <c r="H14" i="37"/>
  <c r="G14" i="37"/>
  <c r="F14" i="37"/>
  <c r="E14" i="37"/>
  <c r="D14" i="37"/>
  <c r="N14" i="37" s="1"/>
  <c r="O14" i="37" s="1"/>
  <c r="N13" i="37"/>
  <c r="O13" i="37"/>
  <c r="N12" i="37"/>
  <c r="O12" i="37" s="1"/>
  <c r="N11" i="37"/>
  <c r="O11" i="37"/>
  <c r="N10" i="37"/>
  <c r="O10" i="37" s="1"/>
  <c r="N9" i="37"/>
  <c r="O9" i="37" s="1"/>
  <c r="N8" i="37"/>
  <c r="O8" i="37"/>
  <c r="N7" i="37"/>
  <c r="O7" i="37"/>
  <c r="N6" i="37"/>
  <c r="O6" i="37" s="1"/>
  <c r="M5" i="37"/>
  <c r="L5" i="37"/>
  <c r="K5" i="37"/>
  <c r="J5" i="37"/>
  <c r="J71" i="37"/>
  <c r="I5" i="37"/>
  <c r="H5" i="37"/>
  <c r="G5" i="37"/>
  <c r="G71" i="37"/>
  <c r="F5" i="37"/>
  <c r="N5" i="37" s="1"/>
  <c r="O5" i="37" s="1"/>
  <c r="E5" i="37"/>
  <c r="D5" i="37"/>
  <c r="N70" i="36"/>
  <c r="O70" i="36" s="1"/>
  <c r="N69" i="36"/>
  <c r="O69" i="36" s="1"/>
  <c r="N68" i="36"/>
  <c r="O68" i="36"/>
  <c r="M67" i="36"/>
  <c r="L67" i="36"/>
  <c r="K67" i="36"/>
  <c r="N67" i="36" s="1"/>
  <c r="O67" i="36" s="1"/>
  <c r="J67" i="36"/>
  <c r="I67" i="36"/>
  <c r="H67" i="36"/>
  <c r="G67" i="36"/>
  <c r="F67" i="36"/>
  <c r="E67" i="36"/>
  <c r="D67" i="36"/>
  <c r="N66" i="36"/>
  <c r="O66" i="36"/>
  <c r="N65" i="36"/>
  <c r="O65" i="36" s="1"/>
  <c r="N64" i="36"/>
  <c r="O64" i="36"/>
  <c r="N63" i="36"/>
  <c r="O63" i="36" s="1"/>
  <c r="N62" i="36"/>
  <c r="O62" i="36" s="1"/>
  <c r="N61" i="36"/>
  <c r="O61" i="36"/>
  <c r="N60" i="36"/>
  <c r="O60" i="36"/>
  <c r="N59" i="36"/>
  <c r="O59" i="36" s="1"/>
  <c r="N58" i="36"/>
  <c r="O58" i="36"/>
  <c r="M57" i="36"/>
  <c r="L57" i="36"/>
  <c r="K57" i="36"/>
  <c r="J57" i="36"/>
  <c r="I57" i="36"/>
  <c r="H57" i="36"/>
  <c r="G57" i="36"/>
  <c r="F57" i="36"/>
  <c r="E57" i="36"/>
  <c r="E71" i="36" s="1"/>
  <c r="D57" i="36"/>
  <c r="N56" i="36"/>
  <c r="O56" i="36"/>
  <c r="N55" i="36"/>
  <c r="O55" i="36" s="1"/>
  <c r="N54" i="36"/>
  <c r="O54" i="36" s="1"/>
  <c r="N53" i="36"/>
  <c r="O53" i="36"/>
  <c r="M52" i="36"/>
  <c r="L52" i="36"/>
  <c r="K52" i="36"/>
  <c r="N52" i="36" s="1"/>
  <c r="O52" i="36" s="1"/>
  <c r="J52" i="36"/>
  <c r="I52" i="36"/>
  <c r="H52" i="36"/>
  <c r="G52" i="36"/>
  <c r="F52" i="36"/>
  <c r="E52" i="36"/>
  <c r="D52" i="36"/>
  <c r="N51" i="36"/>
  <c r="O51" i="36"/>
  <c r="N50" i="36"/>
  <c r="O50" i="36"/>
  <c r="N49" i="36"/>
  <c r="O49" i="36" s="1"/>
  <c r="N48" i="36"/>
  <c r="O48" i="36"/>
  <c r="N47" i="36"/>
  <c r="O47" i="36" s="1"/>
  <c r="N46" i="36"/>
  <c r="O46" i="36" s="1"/>
  <c r="N45" i="36"/>
  <c r="O45" i="36"/>
  <c r="N44" i="36"/>
  <c r="O44" i="36"/>
  <c r="N43" i="36"/>
  <c r="O43" i="36" s="1"/>
  <c r="N42" i="36"/>
  <c r="O42" i="36"/>
  <c r="N41" i="36"/>
  <c r="O41" i="36" s="1"/>
  <c r="N40" i="36"/>
  <c r="O40" i="36" s="1"/>
  <c r="N39" i="36"/>
  <c r="O39" i="36"/>
  <c r="N38" i="36"/>
  <c r="O38" i="36"/>
  <c r="M37" i="36"/>
  <c r="N37" i="36" s="1"/>
  <c r="O37" i="36" s="1"/>
  <c r="L37" i="36"/>
  <c r="K37" i="36"/>
  <c r="J37" i="36"/>
  <c r="I37" i="36"/>
  <c r="H37" i="36"/>
  <c r="G37" i="36"/>
  <c r="F37" i="36"/>
  <c r="E37" i="36"/>
  <c r="D37" i="36"/>
  <c r="N36" i="36"/>
  <c r="O36" i="36"/>
  <c r="N35" i="36"/>
  <c r="O35" i="36" s="1"/>
  <c r="N34" i="36"/>
  <c r="O34" i="36"/>
  <c r="N33" i="36"/>
  <c r="O33" i="36"/>
  <c r="N32" i="36"/>
  <c r="O32" i="36"/>
  <c r="N31" i="36"/>
  <c r="O31" i="36" s="1"/>
  <c r="N30" i="36"/>
  <c r="O30" i="36"/>
  <c r="N29" i="36"/>
  <c r="O29" i="36" s="1"/>
  <c r="N28" i="36"/>
  <c r="O28" i="36"/>
  <c r="N27" i="36"/>
  <c r="O27" i="36"/>
  <c r="N26" i="36"/>
  <c r="O26" i="36"/>
  <c r="N25" i="36"/>
  <c r="O25" i="36" s="1"/>
  <c r="N24" i="36"/>
  <c r="O24" i="36"/>
  <c r="M23" i="36"/>
  <c r="M71" i="36" s="1"/>
  <c r="L23" i="36"/>
  <c r="K23" i="36"/>
  <c r="J23" i="36"/>
  <c r="I23" i="36"/>
  <c r="H23" i="36"/>
  <c r="N23" i="36" s="1"/>
  <c r="O23" i="36" s="1"/>
  <c r="G23" i="36"/>
  <c r="F23" i="36"/>
  <c r="E23" i="36"/>
  <c r="D23" i="36"/>
  <c r="N22" i="36"/>
  <c r="O22" i="36" s="1"/>
  <c r="N21" i="36"/>
  <c r="O21" i="36"/>
  <c r="N20" i="36"/>
  <c r="O20" i="36"/>
  <c r="N19" i="36"/>
  <c r="O19" i="36"/>
  <c r="N18" i="36"/>
  <c r="O18" i="36" s="1"/>
  <c r="N17" i="36"/>
  <c r="O17" i="36"/>
  <c r="N16" i="36"/>
  <c r="O16" i="36" s="1"/>
  <c r="M15" i="36"/>
  <c r="L15" i="36"/>
  <c r="K15" i="36"/>
  <c r="J15" i="36"/>
  <c r="I15" i="36"/>
  <c r="H15" i="36"/>
  <c r="G15" i="36"/>
  <c r="F15" i="36"/>
  <c r="E15" i="36"/>
  <c r="D15" i="36"/>
  <c r="N15" i="36" s="1"/>
  <c r="O15" i="36" s="1"/>
  <c r="N14" i="36"/>
  <c r="O14" i="36" s="1"/>
  <c r="N13" i="36"/>
  <c r="O13" i="36"/>
  <c r="N12" i="36"/>
  <c r="O12" i="36"/>
  <c r="N11" i="36"/>
  <c r="O11" i="36"/>
  <c r="N10" i="36"/>
  <c r="O10" i="36" s="1"/>
  <c r="N9" i="36"/>
  <c r="O9" i="36"/>
  <c r="N8" i="36"/>
  <c r="O8" i="36" s="1"/>
  <c r="N7" i="36"/>
  <c r="O7" i="36"/>
  <c r="N6" i="36"/>
  <c r="O6" i="36"/>
  <c r="M5" i="36"/>
  <c r="L5" i="36"/>
  <c r="K5" i="36"/>
  <c r="K71" i="36" s="1"/>
  <c r="J5" i="36"/>
  <c r="I5" i="36"/>
  <c r="N5" i="36" s="1"/>
  <c r="O5" i="36" s="1"/>
  <c r="H5" i="36"/>
  <c r="G5" i="36"/>
  <c r="F5" i="36"/>
  <c r="E5" i="36"/>
  <c r="D5" i="36"/>
  <c r="N70" i="35"/>
  <c r="O70" i="35" s="1"/>
  <c r="N69" i="35"/>
  <c r="O69" i="35"/>
  <c r="N68" i="35"/>
  <c r="O68" i="35"/>
  <c r="M67" i="35"/>
  <c r="N67" i="35" s="1"/>
  <c r="O67" i="35" s="1"/>
  <c r="L67" i="35"/>
  <c r="K67" i="35"/>
  <c r="J67" i="35"/>
  <c r="I67" i="35"/>
  <c r="H67" i="35"/>
  <c r="G67" i="35"/>
  <c r="F67" i="35"/>
  <c r="E67" i="35"/>
  <c r="D67" i="35"/>
  <c r="N66" i="35"/>
  <c r="O66" i="35"/>
  <c r="N65" i="35"/>
  <c r="O65" i="35" s="1"/>
  <c r="N64" i="35"/>
  <c r="O64" i="35"/>
  <c r="N63" i="35"/>
  <c r="O63" i="35" s="1"/>
  <c r="N62" i="35"/>
  <c r="O62" i="35" s="1"/>
  <c r="N61" i="35"/>
  <c r="O61" i="35"/>
  <c r="N60" i="35"/>
  <c r="O60" i="35"/>
  <c r="N59" i="35"/>
  <c r="O59" i="35" s="1"/>
  <c r="N58" i="35"/>
  <c r="O58" i="35"/>
  <c r="M57" i="35"/>
  <c r="L57" i="35"/>
  <c r="K57" i="35"/>
  <c r="J57" i="35"/>
  <c r="I57" i="35"/>
  <c r="H57" i="35"/>
  <c r="G57" i="35"/>
  <c r="F57" i="35"/>
  <c r="E57" i="35"/>
  <c r="N57" i="35" s="1"/>
  <c r="O57" i="35" s="1"/>
  <c r="D57" i="35"/>
  <c r="N56" i="35"/>
  <c r="O56" i="35"/>
  <c r="N55" i="35"/>
  <c r="O55" i="35" s="1"/>
  <c r="N54" i="35"/>
  <c r="O54" i="35" s="1"/>
  <c r="N53" i="35"/>
  <c r="O53" i="35"/>
  <c r="M52" i="35"/>
  <c r="L52" i="35"/>
  <c r="K52" i="35"/>
  <c r="K71" i="35" s="1"/>
  <c r="J52" i="35"/>
  <c r="I52" i="35"/>
  <c r="H52" i="35"/>
  <c r="G52" i="35"/>
  <c r="F52" i="35"/>
  <c r="E52" i="35"/>
  <c r="D52" i="35"/>
  <c r="N51" i="35"/>
  <c r="O51" i="35"/>
  <c r="N50" i="35"/>
  <c r="O50" i="35"/>
  <c r="N49" i="35"/>
  <c r="O49" i="35" s="1"/>
  <c r="N48" i="35"/>
  <c r="O48" i="35"/>
  <c r="N47" i="35"/>
  <c r="O47" i="35" s="1"/>
  <c r="N46" i="35"/>
  <c r="O46" i="35" s="1"/>
  <c r="N45" i="35"/>
  <c r="O45" i="35"/>
  <c r="N44" i="35"/>
  <c r="O44" i="35"/>
  <c r="N43" i="35"/>
  <c r="O43" i="35" s="1"/>
  <c r="N42" i="35"/>
  <c r="O42" i="35"/>
  <c r="N41" i="35"/>
  <c r="O41" i="35" s="1"/>
  <c r="N40" i="35"/>
  <c r="O40" i="35" s="1"/>
  <c r="N39" i="35"/>
  <c r="O39" i="35"/>
  <c r="N38" i="35"/>
  <c r="O38" i="35"/>
  <c r="M37" i="35"/>
  <c r="M71" i="35" s="1"/>
  <c r="L37" i="35"/>
  <c r="K37" i="35"/>
  <c r="J37" i="35"/>
  <c r="I37" i="35"/>
  <c r="H37" i="35"/>
  <c r="G37" i="35"/>
  <c r="F37" i="35"/>
  <c r="E37" i="35"/>
  <c r="D37" i="35"/>
  <c r="N36" i="35"/>
  <c r="O36" i="35" s="1"/>
  <c r="N35" i="35"/>
  <c r="O35" i="35"/>
  <c r="N34" i="35"/>
  <c r="O34" i="35" s="1"/>
  <c r="N33" i="35"/>
  <c r="O33" i="35" s="1"/>
  <c r="N32" i="35"/>
  <c r="O32" i="35"/>
  <c r="N31" i="35"/>
  <c r="O31" i="35"/>
  <c r="N30" i="35"/>
  <c r="O30" i="35" s="1"/>
  <c r="N29" i="35"/>
  <c r="O29" i="35"/>
  <c r="N28" i="35"/>
  <c r="O28" i="35" s="1"/>
  <c r="N27" i="35"/>
  <c r="O27" i="35" s="1"/>
  <c r="N26" i="35"/>
  <c r="O26" i="35"/>
  <c r="N25" i="35"/>
  <c r="O25" i="35"/>
  <c r="N24" i="35"/>
  <c r="O24" i="35" s="1"/>
  <c r="M23" i="35"/>
  <c r="L23" i="35"/>
  <c r="K23" i="35"/>
  <c r="J23" i="35"/>
  <c r="I23" i="35"/>
  <c r="H23" i="35"/>
  <c r="G23" i="35"/>
  <c r="F23" i="35"/>
  <c r="E23" i="35"/>
  <c r="D23" i="35"/>
  <c r="N22" i="35"/>
  <c r="O22" i="35" s="1"/>
  <c r="N21" i="35"/>
  <c r="O21" i="35"/>
  <c r="N20" i="35"/>
  <c r="O20" i="35" s="1"/>
  <c r="N19" i="35"/>
  <c r="O19" i="35" s="1"/>
  <c r="N18" i="35"/>
  <c r="O18" i="35"/>
  <c r="N17" i="35"/>
  <c r="O17" i="35"/>
  <c r="N16" i="35"/>
  <c r="O16" i="35" s="1"/>
  <c r="M15" i="35"/>
  <c r="L15" i="35"/>
  <c r="K15" i="35"/>
  <c r="J15" i="35"/>
  <c r="I15" i="35"/>
  <c r="H15" i="35"/>
  <c r="G15" i="35"/>
  <c r="F15" i="35"/>
  <c r="E15" i="35"/>
  <c r="N15" i="35" s="1"/>
  <c r="O15" i="35" s="1"/>
  <c r="D15" i="35"/>
  <c r="N14" i="35"/>
  <c r="O14" i="35"/>
  <c r="N13" i="35"/>
  <c r="O13" i="35" s="1"/>
  <c r="N12" i="35"/>
  <c r="O12" i="35" s="1"/>
  <c r="N11" i="35"/>
  <c r="O11" i="35"/>
  <c r="N10" i="35"/>
  <c r="O10" i="35"/>
  <c r="N9" i="35"/>
  <c r="O9" i="35" s="1"/>
  <c r="N8" i="35"/>
  <c r="O8" i="35"/>
  <c r="N7" i="35"/>
  <c r="O7" i="35" s="1"/>
  <c r="N6" i="35"/>
  <c r="O6" i="35" s="1"/>
  <c r="M5" i="35"/>
  <c r="L5" i="35"/>
  <c r="K5" i="35"/>
  <c r="J5" i="35"/>
  <c r="J71" i="35"/>
  <c r="I5" i="35"/>
  <c r="I71" i="35" s="1"/>
  <c r="H5" i="35"/>
  <c r="G5" i="35"/>
  <c r="F5" i="35"/>
  <c r="F71" i="35" s="1"/>
  <c r="E5" i="35"/>
  <c r="E71" i="35" s="1"/>
  <c r="D5" i="35"/>
  <c r="N72" i="34"/>
  <c r="O72" i="34"/>
  <c r="N71" i="34"/>
  <c r="O71" i="34"/>
  <c r="N70" i="34"/>
  <c r="O70" i="34" s="1"/>
  <c r="M69" i="34"/>
  <c r="L69" i="34"/>
  <c r="K69" i="34"/>
  <c r="J69" i="34"/>
  <c r="I69" i="34"/>
  <c r="H69" i="34"/>
  <c r="G69" i="34"/>
  <c r="F69" i="34"/>
  <c r="E69" i="34"/>
  <c r="D69" i="34"/>
  <c r="N69" i="34"/>
  <c r="O69" i="34" s="1"/>
  <c r="N68" i="34"/>
  <c r="O68" i="34" s="1"/>
  <c r="N67" i="34"/>
  <c r="O67" i="34" s="1"/>
  <c r="N66" i="34"/>
  <c r="O66" i="34" s="1"/>
  <c r="N65" i="34"/>
  <c r="O65" i="34"/>
  <c r="N64" i="34"/>
  <c r="O64" i="34"/>
  <c r="N63" i="34"/>
  <c r="O63" i="34" s="1"/>
  <c r="N62" i="34"/>
  <c r="O62" i="34" s="1"/>
  <c r="N61" i="34"/>
  <c r="O61" i="34" s="1"/>
  <c r="N60" i="34"/>
  <c r="O60" i="34" s="1"/>
  <c r="M59" i="34"/>
  <c r="L59" i="34"/>
  <c r="K59" i="34"/>
  <c r="J59" i="34"/>
  <c r="I59" i="34"/>
  <c r="H59" i="34"/>
  <c r="G59" i="34"/>
  <c r="F59" i="34"/>
  <c r="E59" i="34"/>
  <c r="N59" i="34" s="1"/>
  <c r="O59" i="34" s="1"/>
  <c r="D59" i="34"/>
  <c r="N58" i="34"/>
  <c r="O58" i="34"/>
  <c r="N57" i="34"/>
  <c r="O57" i="34"/>
  <c r="N56" i="34"/>
  <c r="O56" i="34" s="1"/>
  <c r="N55" i="34"/>
  <c r="O55" i="34" s="1"/>
  <c r="M54" i="34"/>
  <c r="L54" i="34"/>
  <c r="K54" i="34"/>
  <c r="J54" i="34"/>
  <c r="I54" i="34"/>
  <c r="H54" i="34"/>
  <c r="G54" i="34"/>
  <c r="F54" i="34"/>
  <c r="N54" i="34"/>
  <c r="O54" i="34" s="1"/>
  <c r="E54" i="34"/>
  <c r="D54" i="34"/>
  <c r="N53" i="34"/>
  <c r="O53" i="34" s="1"/>
  <c r="N52" i="34"/>
  <c r="O52" i="34" s="1"/>
  <c r="N51" i="34"/>
  <c r="O51" i="34"/>
  <c r="N50" i="34"/>
  <c r="O50" i="34"/>
  <c r="N49" i="34"/>
  <c r="O49" i="34" s="1"/>
  <c r="N48" i="34"/>
  <c r="O48" i="34" s="1"/>
  <c r="N47" i="34"/>
  <c r="O47" i="34" s="1"/>
  <c r="N46" i="34"/>
  <c r="O46" i="34" s="1"/>
  <c r="N45" i="34"/>
  <c r="O45" i="34"/>
  <c r="N44" i="34"/>
  <c r="O44" i="34"/>
  <c r="N43" i="34"/>
  <c r="O43" i="34" s="1"/>
  <c r="N42" i="34"/>
  <c r="O42" i="34" s="1"/>
  <c r="N41" i="34"/>
  <c r="O41" i="34" s="1"/>
  <c r="N40" i="34"/>
  <c r="O40" i="34" s="1"/>
  <c r="M39" i="34"/>
  <c r="L39" i="34"/>
  <c r="K39" i="34"/>
  <c r="J39" i="34"/>
  <c r="I39" i="34"/>
  <c r="I73" i="34" s="1"/>
  <c r="H39" i="34"/>
  <c r="G39" i="34"/>
  <c r="F39" i="34"/>
  <c r="E39" i="34"/>
  <c r="D39" i="34"/>
  <c r="N38" i="34"/>
  <c r="O38" i="34"/>
  <c r="N37" i="34"/>
  <c r="O37" i="34" s="1"/>
  <c r="N36" i="34"/>
  <c r="O36" i="34"/>
  <c r="N35" i="34"/>
  <c r="O35" i="34" s="1"/>
  <c r="N34" i="34"/>
  <c r="O34" i="34"/>
  <c r="N33" i="34"/>
  <c r="O33" i="34"/>
  <c r="N32" i="34"/>
  <c r="O32" i="34"/>
  <c r="N31" i="34"/>
  <c r="O31" i="34" s="1"/>
  <c r="N30" i="34"/>
  <c r="O30" i="34"/>
  <c r="N29" i="34"/>
  <c r="O29" i="34" s="1"/>
  <c r="N28" i="34"/>
  <c r="O28" i="34"/>
  <c r="N27" i="34"/>
  <c r="O27" i="34"/>
  <c r="N26" i="34"/>
  <c r="O26" i="34"/>
  <c r="N25" i="34"/>
  <c r="O25" i="34" s="1"/>
  <c r="N24" i="34"/>
  <c r="O24" i="34"/>
  <c r="M23" i="34"/>
  <c r="L23" i="34"/>
  <c r="K23" i="34"/>
  <c r="K73" i="34" s="1"/>
  <c r="J23" i="34"/>
  <c r="J73" i="34"/>
  <c r="I23" i="34"/>
  <c r="H23" i="34"/>
  <c r="G23" i="34"/>
  <c r="F23" i="34"/>
  <c r="E23" i="34"/>
  <c r="N23" i="34" s="1"/>
  <c r="O23" i="34" s="1"/>
  <c r="D23" i="34"/>
  <c r="N22" i="34"/>
  <c r="O22" i="34"/>
  <c r="N21" i="34"/>
  <c r="O21" i="34"/>
  <c r="N20" i="34"/>
  <c r="O20" i="34"/>
  <c r="N19" i="34"/>
  <c r="O19" i="34" s="1"/>
  <c r="N18" i="34"/>
  <c r="O18" i="34"/>
  <c r="N17" i="34"/>
  <c r="O17" i="34" s="1"/>
  <c r="N16" i="34"/>
  <c r="O16" i="34"/>
  <c r="M15" i="34"/>
  <c r="L15" i="34"/>
  <c r="K15" i="34"/>
  <c r="J15" i="34"/>
  <c r="I15" i="34"/>
  <c r="H15" i="34"/>
  <c r="H73" i="34"/>
  <c r="G15" i="34"/>
  <c r="N15" i="34" s="1"/>
  <c r="O15" i="34" s="1"/>
  <c r="F15" i="34"/>
  <c r="E15" i="34"/>
  <c r="D15" i="34"/>
  <c r="N14" i="34"/>
  <c r="O14" i="34" s="1"/>
  <c r="N13" i="34"/>
  <c r="O13" i="34"/>
  <c r="N12" i="34"/>
  <c r="O12" i="34"/>
  <c r="N11" i="34"/>
  <c r="O11" i="34" s="1"/>
  <c r="N10" i="34"/>
  <c r="O10" i="34"/>
  <c r="N9" i="34"/>
  <c r="O9" i="34" s="1"/>
  <c r="N8" i="34"/>
  <c r="O8" i="34" s="1"/>
  <c r="N7" i="34"/>
  <c r="O7" i="34"/>
  <c r="N6" i="34"/>
  <c r="O6" i="34"/>
  <c r="M5" i="34"/>
  <c r="M73" i="34" s="1"/>
  <c r="L5" i="34"/>
  <c r="K5" i="34"/>
  <c r="J5" i="34"/>
  <c r="I5" i="34"/>
  <c r="H5" i="34"/>
  <c r="G5" i="34"/>
  <c r="G73" i="34" s="1"/>
  <c r="F5" i="34"/>
  <c r="F73" i="34" s="1"/>
  <c r="E5" i="34"/>
  <c r="D5" i="34"/>
  <c r="D73" i="34" s="1"/>
  <c r="N45" i="33"/>
  <c r="O45" i="33"/>
  <c r="N74" i="33"/>
  <c r="O74" i="33"/>
  <c r="N46" i="33"/>
  <c r="O46" i="33"/>
  <c r="N47" i="33"/>
  <c r="O47" i="33" s="1"/>
  <c r="N48" i="33"/>
  <c r="O48" i="33"/>
  <c r="N49" i="33"/>
  <c r="O49" i="33" s="1"/>
  <c r="N50" i="33"/>
  <c r="O50" i="33"/>
  <c r="N51" i="33"/>
  <c r="O51" i="33"/>
  <c r="N52" i="33"/>
  <c r="O52" i="33"/>
  <c r="N53" i="33"/>
  <c r="O53" i="33" s="1"/>
  <c r="N54" i="33"/>
  <c r="O54" i="33"/>
  <c r="N55" i="33"/>
  <c r="O55" i="33" s="1"/>
  <c r="N56" i="33"/>
  <c r="O56" i="33"/>
  <c r="N57" i="33"/>
  <c r="O57" i="33"/>
  <c r="N58" i="33"/>
  <c r="O58" i="33"/>
  <c r="N26" i="33"/>
  <c r="O26" i="33" s="1"/>
  <c r="N27" i="33"/>
  <c r="O27" i="33"/>
  <c r="N28" i="33"/>
  <c r="O28" i="33" s="1"/>
  <c r="N29" i="33"/>
  <c r="O29" i="33"/>
  <c r="N30" i="33"/>
  <c r="O30" i="33"/>
  <c r="N31" i="33"/>
  <c r="O31" i="33"/>
  <c r="N32" i="33"/>
  <c r="O32" i="33" s="1"/>
  <c r="N33" i="33"/>
  <c r="O33" i="33"/>
  <c r="N34" i="33"/>
  <c r="O34" i="33" s="1"/>
  <c r="N35" i="33"/>
  <c r="O35" i="33"/>
  <c r="N36" i="33"/>
  <c r="O36" i="33"/>
  <c r="N37" i="33"/>
  <c r="O37" i="33"/>
  <c r="N38" i="33"/>
  <c r="O38" i="33" s="1"/>
  <c r="N39" i="33"/>
  <c r="O39" i="33"/>
  <c r="N40" i="33"/>
  <c r="O40" i="33" s="1"/>
  <c r="N41" i="33"/>
  <c r="O41" i="33"/>
  <c r="N42" i="33"/>
  <c r="O42" i="33"/>
  <c r="E43" i="33"/>
  <c r="F43" i="33"/>
  <c r="G43" i="33"/>
  <c r="N43" i="33" s="1"/>
  <c r="O43" i="33" s="1"/>
  <c r="H43" i="33"/>
  <c r="I43" i="33"/>
  <c r="J43" i="33"/>
  <c r="K43" i="33"/>
  <c r="L43" i="33"/>
  <c r="M43" i="33"/>
  <c r="D43" i="33"/>
  <c r="E25" i="33"/>
  <c r="F25" i="33"/>
  <c r="G25" i="33"/>
  <c r="H25" i="33"/>
  <c r="I25" i="33"/>
  <c r="N25" i="33" s="1"/>
  <c r="O25" i="33" s="1"/>
  <c r="J25" i="33"/>
  <c r="K25" i="33"/>
  <c r="L25" i="33"/>
  <c r="M25" i="33"/>
  <c r="D25" i="33"/>
  <c r="E15" i="33"/>
  <c r="F15" i="33"/>
  <c r="G15" i="33"/>
  <c r="H15" i="33"/>
  <c r="I15" i="33"/>
  <c r="I75" i="33" s="1"/>
  <c r="J15" i="33"/>
  <c r="K15" i="33"/>
  <c r="L15" i="33"/>
  <c r="M15" i="33"/>
  <c r="D15" i="33"/>
  <c r="N15" i="33" s="1"/>
  <c r="O15" i="33" s="1"/>
  <c r="E5" i="33"/>
  <c r="E75" i="33" s="1"/>
  <c r="F5" i="33"/>
  <c r="F75" i="33"/>
  <c r="G5" i="33"/>
  <c r="G75" i="33" s="1"/>
  <c r="H5" i="33"/>
  <c r="I5" i="33"/>
  <c r="J5" i="33"/>
  <c r="J75" i="33" s="1"/>
  <c r="K5" i="33"/>
  <c r="L5" i="33"/>
  <c r="L75" i="33" s="1"/>
  <c r="M5" i="33"/>
  <c r="D5" i="33"/>
  <c r="D75" i="33" s="1"/>
  <c r="E73" i="33"/>
  <c r="F73" i="33"/>
  <c r="G73" i="33"/>
  <c r="H73" i="33"/>
  <c r="I73" i="33"/>
  <c r="J73" i="33"/>
  <c r="K73" i="33"/>
  <c r="K75" i="33" s="1"/>
  <c r="L73" i="33"/>
  <c r="M73" i="33"/>
  <c r="D73" i="33"/>
  <c r="N73" i="33" s="1"/>
  <c r="O73" i="33" s="1"/>
  <c r="N66" i="33"/>
  <c r="O66" i="33"/>
  <c r="N67" i="33"/>
  <c r="O67" i="33"/>
  <c r="N68" i="33"/>
  <c r="O68" i="33"/>
  <c r="N69" i="33"/>
  <c r="O69" i="33" s="1"/>
  <c r="N70" i="33"/>
  <c r="O70" i="33"/>
  <c r="N71" i="33"/>
  <c r="O71" i="33" s="1"/>
  <c r="N72" i="33"/>
  <c r="O72" i="33"/>
  <c r="N65" i="33"/>
  <c r="O65" i="33"/>
  <c r="E64" i="33"/>
  <c r="F64" i="33"/>
  <c r="G64" i="33"/>
  <c r="H64" i="33"/>
  <c r="I64" i="33"/>
  <c r="J64" i="33"/>
  <c r="K64" i="33"/>
  <c r="L64" i="33"/>
  <c r="M64" i="33"/>
  <c r="D64" i="33"/>
  <c r="N64" i="33" s="1"/>
  <c r="O64" i="33" s="1"/>
  <c r="E59" i="33"/>
  <c r="F59" i="33"/>
  <c r="G59" i="33"/>
  <c r="N59" i="33" s="1"/>
  <c r="O59" i="33" s="1"/>
  <c r="H59" i="33"/>
  <c r="H75" i="33" s="1"/>
  <c r="I59" i="33"/>
  <c r="J59" i="33"/>
  <c r="K59" i="33"/>
  <c r="L59" i="33"/>
  <c r="M59" i="33"/>
  <c r="M75" i="33"/>
  <c r="D59" i="33"/>
  <c r="N61" i="33"/>
  <c r="O61" i="33"/>
  <c r="N62" i="33"/>
  <c r="O62" i="33"/>
  <c r="N63" i="33"/>
  <c r="O63" i="33" s="1"/>
  <c r="N60" i="33"/>
  <c r="O60" i="33"/>
  <c r="N20" i="33"/>
  <c r="O20" i="33" s="1"/>
  <c r="N21" i="33"/>
  <c r="O21" i="33" s="1"/>
  <c r="N22" i="33"/>
  <c r="O22" i="33"/>
  <c r="N44" i="33"/>
  <c r="O44" i="33"/>
  <c r="N17" i="33"/>
  <c r="O17" i="33" s="1"/>
  <c r="N18" i="33"/>
  <c r="O18" i="33"/>
  <c r="N19" i="33"/>
  <c r="O19" i="33" s="1"/>
  <c r="N23" i="33"/>
  <c r="O23" i="33" s="1"/>
  <c r="N24" i="33"/>
  <c r="O24" i="33"/>
  <c r="N7" i="33"/>
  <c r="O7" i="33"/>
  <c r="N8" i="33"/>
  <c r="O8" i="33" s="1"/>
  <c r="N9" i="33"/>
  <c r="O9" i="33"/>
  <c r="N10" i="33"/>
  <c r="O10" i="33" s="1"/>
  <c r="N11" i="33"/>
  <c r="O11" i="33" s="1"/>
  <c r="N12" i="33"/>
  <c r="O12" i="33"/>
  <c r="N13" i="33"/>
  <c r="O13" i="33"/>
  <c r="N14" i="33"/>
  <c r="O14" i="33" s="1"/>
  <c r="N6" i="33"/>
  <c r="O6" i="33"/>
  <c r="N16" i="33"/>
  <c r="O16" i="33" s="1"/>
  <c r="H71" i="35"/>
  <c r="L71" i="35"/>
  <c r="N23" i="35"/>
  <c r="O23" i="35"/>
  <c r="D71" i="35"/>
  <c r="L73" i="34"/>
  <c r="H71" i="36"/>
  <c r="L71" i="36"/>
  <c r="F71" i="36"/>
  <c r="J71" i="36"/>
  <c r="H71" i="37"/>
  <c r="M71" i="37"/>
  <c r="L71" i="37"/>
  <c r="N53" i="37"/>
  <c r="O53" i="37"/>
  <c r="D71" i="37"/>
  <c r="E71" i="37"/>
  <c r="N21" i="38"/>
  <c r="O21" i="38" s="1"/>
  <c r="N15" i="38"/>
  <c r="O15" i="38"/>
  <c r="N39" i="38"/>
  <c r="O39" i="38"/>
  <c r="N55" i="38"/>
  <c r="O55" i="38"/>
  <c r="K73" i="39"/>
  <c r="J73" i="39"/>
  <c r="F73" i="39"/>
  <c r="H73" i="39"/>
  <c r="G73" i="39"/>
  <c r="N5" i="39"/>
  <c r="O5" i="39"/>
  <c r="N70" i="39"/>
  <c r="O70" i="39" s="1"/>
  <c r="E73" i="39"/>
  <c r="N40" i="39"/>
  <c r="O40" i="39"/>
  <c r="N24" i="39"/>
  <c r="O24" i="39" s="1"/>
  <c r="N14" i="39"/>
  <c r="O14" i="39"/>
  <c r="E73" i="34"/>
  <c r="G71" i="36"/>
  <c r="G71" i="35"/>
  <c r="D73" i="39"/>
  <c r="H74" i="38"/>
  <c r="L74" i="38"/>
  <c r="J74" i="40"/>
  <c r="G74" i="40"/>
  <c r="M74" i="40"/>
  <c r="E74" i="40"/>
  <c r="K74" i="40"/>
  <c r="I74" i="40"/>
  <c r="N71" i="40"/>
  <c r="O71" i="40" s="1"/>
  <c r="N56" i="40"/>
  <c r="O56" i="40"/>
  <c r="N24" i="40"/>
  <c r="O24" i="40"/>
  <c r="N14" i="40"/>
  <c r="O14" i="40" s="1"/>
  <c r="N5" i="40"/>
  <c r="O5" i="40"/>
  <c r="N5" i="38"/>
  <c r="O5" i="38"/>
  <c r="I71" i="36"/>
  <c r="E74" i="38"/>
  <c r="N74" i="38" s="1"/>
  <c r="O74" i="38" s="1"/>
  <c r="N5" i="35"/>
  <c r="O5" i="35" s="1"/>
  <c r="N37" i="35"/>
  <c r="O37" i="35" s="1"/>
  <c r="N60" i="39"/>
  <c r="O60" i="39" s="1"/>
  <c r="M71" i="41"/>
  <c r="L71" i="41"/>
  <c r="N59" i="41"/>
  <c r="O59" i="41"/>
  <c r="I71" i="41"/>
  <c r="J71" i="41"/>
  <c r="K71" i="41"/>
  <c r="H71" i="41"/>
  <c r="F71" i="41"/>
  <c r="N54" i="41"/>
  <c r="O54" i="41" s="1"/>
  <c r="N39" i="41"/>
  <c r="O39" i="41"/>
  <c r="N23" i="41"/>
  <c r="O23" i="41"/>
  <c r="D71" i="41"/>
  <c r="N71" i="41" s="1"/>
  <c r="O71" i="41" s="1"/>
  <c r="N14" i="41"/>
  <c r="O14" i="41" s="1"/>
  <c r="N5" i="41"/>
  <c r="O5" i="41"/>
  <c r="E71" i="41"/>
  <c r="N59" i="42"/>
  <c r="O59" i="42"/>
  <c r="N54" i="42"/>
  <c r="O54" i="42"/>
  <c r="N39" i="42"/>
  <c r="O39" i="42" s="1"/>
  <c r="N24" i="42"/>
  <c r="O24" i="42"/>
  <c r="N14" i="42"/>
  <c r="O14" i="42" s="1"/>
  <c r="N5" i="42"/>
  <c r="O5" i="42" s="1"/>
  <c r="L70" i="43"/>
  <c r="M70" i="43"/>
  <c r="N68" i="43"/>
  <c r="O68" i="43" s="1"/>
  <c r="K70" i="43"/>
  <c r="N58" i="43"/>
  <c r="O58" i="43"/>
  <c r="G70" i="43"/>
  <c r="H70" i="43"/>
  <c r="F70" i="43"/>
  <c r="N53" i="43"/>
  <c r="O53" i="43"/>
  <c r="I70" i="43"/>
  <c r="N37" i="43"/>
  <c r="O37" i="43"/>
  <c r="J70" i="43"/>
  <c r="N25" i="43"/>
  <c r="O25" i="43"/>
  <c r="E70" i="43"/>
  <c r="D70" i="43"/>
  <c r="N70" i="43" s="1"/>
  <c r="O70" i="43" s="1"/>
  <c r="N14" i="43"/>
  <c r="O14" i="43" s="1"/>
  <c r="N5" i="43"/>
  <c r="O5" i="43"/>
  <c r="L72" i="44"/>
  <c r="N72" i="44" s="1"/>
  <c r="O72" i="44" s="1"/>
  <c r="K72" i="44"/>
  <c r="M72" i="44"/>
  <c r="N70" i="44"/>
  <c r="O70" i="44"/>
  <c r="J72" i="44"/>
  <c r="N60" i="44"/>
  <c r="O60" i="44" s="1"/>
  <c r="G72" i="44"/>
  <c r="F72" i="44"/>
  <c r="H72" i="44"/>
  <c r="N55" i="44"/>
  <c r="O55" i="44"/>
  <c r="I72" i="44"/>
  <c r="N37" i="44"/>
  <c r="O37" i="44"/>
  <c r="N23" i="44"/>
  <c r="O23" i="44" s="1"/>
  <c r="D72" i="44"/>
  <c r="N14" i="44"/>
  <c r="O14" i="44"/>
  <c r="N5" i="44"/>
  <c r="O5" i="44" s="1"/>
  <c r="E72" i="44"/>
  <c r="M77" i="45"/>
  <c r="D77" i="45"/>
  <c r="O75" i="46"/>
  <c r="P75" i="46" s="1"/>
  <c r="O64" i="46"/>
  <c r="P64" i="46" s="1"/>
  <c r="O59" i="46"/>
  <c r="P59" i="46"/>
  <c r="O43" i="46"/>
  <c r="P43" i="46"/>
  <c r="H77" i="46"/>
  <c r="O27" i="46"/>
  <c r="P27" i="46" s="1"/>
  <c r="F77" i="46"/>
  <c r="M77" i="46"/>
  <c r="O20" i="46"/>
  <c r="P20" i="46"/>
  <c r="J77" i="46"/>
  <c r="L77" i="46"/>
  <c r="N77" i="46"/>
  <c r="O17" i="46"/>
  <c r="P17" i="46"/>
  <c r="K77" i="46"/>
  <c r="D77" i="46"/>
  <c r="O77" i="46" s="1"/>
  <c r="P77" i="46" s="1"/>
  <c r="E77" i="46"/>
  <c r="G77" i="46"/>
  <c r="I77" i="46"/>
  <c r="O5" i="46"/>
  <c r="P5" i="46"/>
  <c r="N5" i="45"/>
  <c r="O5" i="45" s="1"/>
  <c r="G77" i="45"/>
  <c r="E77" i="45"/>
  <c r="N77" i="45" s="1"/>
  <c r="O77" i="45" s="1"/>
  <c r="I77" i="45"/>
  <c r="O83" i="47" l="1"/>
  <c r="P83" i="47" s="1"/>
  <c r="N69" i="42"/>
  <c r="O69" i="42" s="1"/>
  <c r="N73" i="34"/>
  <c r="O73" i="34" s="1"/>
  <c r="N71" i="37"/>
  <c r="O71" i="37" s="1"/>
  <c r="N71" i="35"/>
  <c r="O71" i="35" s="1"/>
  <c r="N75" i="33"/>
  <c r="O75" i="33" s="1"/>
  <c r="D71" i="36"/>
  <c r="N71" i="36" s="1"/>
  <c r="O71" i="36" s="1"/>
  <c r="N5" i="33"/>
  <c r="O5" i="33" s="1"/>
  <c r="N5" i="34"/>
  <c r="O5" i="34" s="1"/>
  <c r="F71" i="37"/>
  <c r="I69" i="42"/>
  <c r="N57" i="36"/>
  <c r="O57" i="36" s="1"/>
  <c r="N69" i="41"/>
  <c r="O69" i="41" s="1"/>
  <c r="N39" i="34"/>
  <c r="O39" i="34" s="1"/>
  <c r="N52" i="35"/>
  <c r="O52" i="35" s="1"/>
  <c r="N73" i="39"/>
  <c r="O73" i="39" s="1"/>
  <c r="N25" i="45"/>
  <c r="O25" i="45" s="1"/>
  <c r="N74" i="45"/>
  <c r="O74" i="45" s="1"/>
  <c r="L73" i="39"/>
  <c r="N55" i="39"/>
  <c r="O55" i="39" s="1"/>
  <c r="N64" i="45"/>
  <c r="O64" i="45" s="1"/>
</calcChain>
</file>

<file path=xl/sharedStrings.xml><?xml version="1.0" encoding="utf-8"?>
<sst xmlns="http://schemas.openxmlformats.org/spreadsheetml/2006/main" count="1343" uniqueCount="181">
  <si>
    <t>Building Permits</t>
  </si>
  <si>
    <t>Taxes</t>
  </si>
  <si>
    <t>Ad Valorem Taxes</t>
  </si>
  <si>
    <t>Miscellaneous Revenues</t>
  </si>
  <si>
    <t>General</t>
  </si>
  <si>
    <t>Permanent</t>
  </si>
  <si>
    <t>Enterprise</t>
  </si>
  <si>
    <t>Pension</t>
  </si>
  <si>
    <t>Trust</t>
  </si>
  <si>
    <t>Component Units</t>
  </si>
  <si>
    <t>Discretionary Sales Surtaxes</t>
  </si>
  <si>
    <t>Utility Service Tax - Electricity</t>
  </si>
  <si>
    <t>Utility Service Tax - Water</t>
  </si>
  <si>
    <t>Utility Service Tax - Gas</t>
  </si>
  <si>
    <t>Utility Service Tax - Fuel Oil</t>
  </si>
  <si>
    <t>Utility Service Tax - Propane</t>
  </si>
  <si>
    <t>Communications Services Taxes</t>
  </si>
  <si>
    <t>Local Business Tax</t>
  </si>
  <si>
    <t>Permits, Fees, and Special Assessments</t>
  </si>
  <si>
    <t>Franchise Fee - Electricity</t>
  </si>
  <si>
    <t>Franchise Fee - Gas</t>
  </si>
  <si>
    <t>Franchise Fee - Cable Television</t>
  </si>
  <si>
    <t>Impact Fees - Commercial - Physical Environment</t>
  </si>
  <si>
    <t>Impact Fees - Commercial - Transportation</t>
  </si>
  <si>
    <t>Impact Fees - Commercial - Culture / Recreation</t>
  </si>
  <si>
    <t>Special Assessments - Capital Improvement</t>
  </si>
  <si>
    <t>Other Permits, Fees, and Special Assessments</t>
  </si>
  <si>
    <t>Federal Grant - Public Safety</t>
  </si>
  <si>
    <t>Intergovernmental Revenue</t>
  </si>
  <si>
    <t>Federal Grant - Economic Environment</t>
  </si>
  <si>
    <t>Federal Grant - Culture / Recreation</t>
  </si>
  <si>
    <t>Federal Grant - Other Federal Grants</t>
  </si>
  <si>
    <t>Federal Grant - Physical Environment - Other Physical Environment</t>
  </si>
  <si>
    <t>State Grant - Physical Environment - Other Physical Environment</t>
  </si>
  <si>
    <t>State Grant - Culture / Recreation</t>
  </si>
  <si>
    <t>State Shared Revenues - General Gov't - Revenue Sharing Proceeds</t>
  </si>
  <si>
    <t>State Shared Revenues - General Gov't - Mobile Home License Tax</t>
  </si>
  <si>
    <t>State Shared Revenues - General Gov't - Alcoholic Beverage License Tax</t>
  </si>
  <si>
    <t>State Shared Revenues - General Gov't - Local Gov't Half-Cent Sales Tax</t>
  </si>
  <si>
    <t>State Shared Revenues - Public Safety - Firefighter Supplemental Compensation</t>
  </si>
  <si>
    <t>State Shared Revenues - Transportation - Other Transportation</t>
  </si>
  <si>
    <t>State Shared Revenues - Economic Environment</t>
  </si>
  <si>
    <t>Grants from Other Local Units - Physical Environment</t>
  </si>
  <si>
    <t>Grants from Other Local Units - Culture / Recreation</t>
  </si>
  <si>
    <t>Shared Revenue from Other Local Units</t>
  </si>
  <si>
    <t>Governmental Funds</t>
  </si>
  <si>
    <t>Proprietary Funds</t>
  </si>
  <si>
    <t>Account Total</t>
  </si>
  <si>
    <t>Fiduciary Funds</t>
  </si>
  <si>
    <t>Charges for Services</t>
  </si>
  <si>
    <t>Judgments, Fines, and Forfeits</t>
  </si>
  <si>
    <t>Other Sources</t>
  </si>
  <si>
    <t>General Gov't (Not Court-Related) - Internal Service Fund Fees and Charges</t>
  </si>
  <si>
    <t>General Gov't (Not Court-Related) - Administrative Service Fees</t>
  </si>
  <si>
    <t>General Gov't (Not Court-Related) - Other General Gov't Charges and Fees</t>
  </si>
  <si>
    <t>Public Safety - Law Enforcement Services</t>
  </si>
  <si>
    <t>Public Safety - Fire Protection</t>
  </si>
  <si>
    <t>Public Safety - Other Public Safety Charges and Fees</t>
  </si>
  <si>
    <t>Physical Environment - Garbage / Solid Waste</t>
  </si>
  <si>
    <t>Physical Environment - Sewer / Wastewater Utility</t>
  </si>
  <si>
    <t>Physical Environment - Cemetary</t>
  </si>
  <si>
    <t>Physical Environment - Other Physical Environment Charges</t>
  </si>
  <si>
    <t>Culture / Recreation - Libraries</t>
  </si>
  <si>
    <t>Culture / Recreation - Parks and Recreation</t>
  </si>
  <si>
    <t>Culture / Recreation - Cultural Services</t>
  </si>
  <si>
    <t>Culture / Recreation - Special Recreation Facilities</t>
  </si>
  <si>
    <t>Total - All Account Codes</t>
  </si>
  <si>
    <t>Local Fiscal Year Ended September 30, 2009</t>
  </si>
  <si>
    <t>Court-Ordered Judgments and Fines - As Decided by County Court Criminal</t>
  </si>
  <si>
    <t>Fines - Library</t>
  </si>
  <si>
    <t>Fines - Local Ordinance Violations</t>
  </si>
  <si>
    <t>Other Judgments, Fines, and Forfeits</t>
  </si>
  <si>
    <t>Interest and Other Earnings - Interest</t>
  </si>
  <si>
    <t>Interest and Other Earnings - Dividends</t>
  </si>
  <si>
    <t>Interest and Other Earnings - Net Increase (Decrease) in Fair Value of Investments</t>
  </si>
  <si>
    <t>Rents and Royalties</t>
  </si>
  <si>
    <t>Disposition of Fixed Assets</t>
  </si>
  <si>
    <t>Sale of Surplus Materials and Scrap</t>
  </si>
  <si>
    <t>Contributions and Donations from Private Sources</t>
  </si>
  <si>
    <t>Other Miscellaneous Revenues - Other</t>
  </si>
  <si>
    <t>Proprietary Non-Operating Sources - Capital Contributions from Private Source</t>
  </si>
  <si>
    <t>Account Code and Name</t>
  </si>
  <si>
    <t>Special Revenue</t>
  </si>
  <si>
    <t>Debt Service</t>
  </si>
  <si>
    <t>Capital Projects</t>
  </si>
  <si>
    <t>Internal Service</t>
  </si>
  <si>
    <t>Per Capita Account Total</t>
  </si>
  <si>
    <t>2009 Municipal Population:</t>
  </si>
  <si>
    <t>General Gov't (Not Court-Related) - Recording Fees</t>
  </si>
  <si>
    <t>Largo Revenues Reported by Account Code and Fund Type</t>
  </si>
  <si>
    <t>Local Fiscal Year Ended September 30, 2010</t>
  </si>
  <si>
    <t>Impact Fees - Residential - Transportation</t>
  </si>
  <si>
    <t>Impact Fees - Residential - Culture / Recreation</t>
  </si>
  <si>
    <t>State Grant - Transportation - Other Transportation</t>
  </si>
  <si>
    <t>Pension Fund Contributions</t>
  </si>
  <si>
    <t>Non-Operating - Inter-Fund Group Transfers In</t>
  </si>
  <si>
    <t>Proceeds - Debt Proceeds</t>
  </si>
  <si>
    <t>2010 Municipal Census Population:</t>
  </si>
  <si>
    <t>Compiled from data obtained from the Florida Department of Financial Services, Division of Accounting and Auditing, Bureau of Local Government.</t>
  </si>
  <si>
    <t>Local Fiscal Year Ended September 30, 2011</t>
  </si>
  <si>
    <t>Grants from Other Local Units - Transportation</t>
  </si>
  <si>
    <t>2011 Municipal Population:</t>
  </si>
  <si>
    <t>Local Fiscal Year Ended September 30, 2012</t>
  </si>
  <si>
    <t>2012 Municipal Population:</t>
  </si>
  <si>
    <t>Local Fiscal Year Ended September 30, 2013</t>
  </si>
  <si>
    <t>Communications Services Taxes (Chapter 202, F.S.)</t>
  </si>
  <si>
    <t>Local Business Tax (Chapter 205, F.S.)</t>
  </si>
  <si>
    <t>Impact Fees - Residential - Physical Environment</t>
  </si>
  <si>
    <t>State Shared Revenues - General Government - Revenue Sharing Proceeds</t>
  </si>
  <si>
    <t>State Shared Revenues - General Government - Mobile Home License Tax</t>
  </si>
  <si>
    <t>State Shared Revenues - General Government - Alcoholic Beverage License Tax</t>
  </si>
  <si>
    <t>State Shared Revenues - General Government - Local Government Half-Cent Sales Tax</t>
  </si>
  <si>
    <t>General Government - Recording Fees</t>
  </si>
  <si>
    <t>General Government - Internal Service Fund Fees and Charges</t>
  </si>
  <si>
    <t>General Government - Administrative Service Fees</t>
  </si>
  <si>
    <t>General Government - Other General Government Charges and Fees</t>
  </si>
  <si>
    <t>Sales - Disposition of Fixed Assets</t>
  </si>
  <si>
    <t>Sales - Sale of Surplus Materials and Scrap</t>
  </si>
  <si>
    <t>Proprietary Non-Operating - Capital Contributions from Private Source</t>
  </si>
  <si>
    <t>2013 Municipal Population:</t>
  </si>
  <si>
    <t>Local Fiscal Year Ended September 30, 2008</t>
  </si>
  <si>
    <t>Permits and Franchise Fees</t>
  </si>
  <si>
    <t>Other Permits and Fees</t>
  </si>
  <si>
    <t>Impact Fees - Physical Environment</t>
  </si>
  <si>
    <t>Impact Fees - Transportation</t>
  </si>
  <si>
    <t>Impact Fees - Culture / Recreation</t>
  </si>
  <si>
    <t>2008 Municipal Population:</t>
  </si>
  <si>
    <t>Local Fiscal Year Ended September 30, 2014</t>
  </si>
  <si>
    <t>2014 Municipal Population:</t>
  </si>
  <si>
    <t>Local Fiscal Year Ended September 30, 2015</t>
  </si>
  <si>
    <t>Federal Grant - General Government</t>
  </si>
  <si>
    <t>2015 Municipal Population:</t>
  </si>
  <si>
    <t>Local Fiscal Year Ended September 30, 2016</t>
  </si>
  <si>
    <t>Impact Fees - Residential - Other</t>
  </si>
  <si>
    <t>Impact Fees - Commercial - Other</t>
  </si>
  <si>
    <t>2016 Municipal Population:</t>
  </si>
  <si>
    <t>Local Fiscal Year Ended September 30, 2017</t>
  </si>
  <si>
    <t>State Grant - General Government</t>
  </si>
  <si>
    <t>2017 Municipal Population:</t>
  </si>
  <si>
    <t>Local Fiscal Year Ended September 30, 2018</t>
  </si>
  <si>
    <t>State Grant - Court-Related Grants - Child Dependency</t>
  </si>
  <si>
    <t>Culture / Recreation - Special Events</t>
  </si>
  <si>
    <t>2018 Municipal Population:</t>
  </si>
  <si>
    <t>Local Fiscal Year Ended September 30, 2019</t>
  </si>
  <si>
    <t>State Grant - Other</t>
  </si>
  <si>
    <t>Transportation - Other Transportation Charges</t>
  </si>
  <si>
    <t>2019 Municipal Population:</t>
  </si>
  <si>
    <t>Local Fiscal Year Ended September 30, 2020</t>
  </si>
  <si>
    <t>Grants from Other Local Units - General Government</t>
  </si>
  <si>
    <t>Grants from Other Local Units - Other</t>
  </si>
  <si>
    <t>2020 Municipal Population:</t>
  </si>
  <si>
    <t>Local Fiscal Year Ended September 30, 2021</t>
  </si>
  <si>
    <t>Per Capita Account</t>
  </si>
  <si>
    <t>Custodial</t>
  </si>
  <si>
    <t>Total Account</t>
  </si>
  <si>
    <t>General Government Taxes</t>
  </si>
  <si>
    <t>First Local Option Fuel Tax (1 to 6 Cents Local Option Fuel Tax)</t>
  </si>
  <si>
    <t>Insurance Premium Tax for Firefighters' Pension</t>
  </si>
  <si>
    <t>Insurance Premium Tax for Police Officers' Retirement</t>
  </si>
  <si>
    <t>Local Government Infrastructure Surtax</t>
  </si>
  <si>
    <t>State Communications Services Taxes</t>
  </si>
  <si>
    <t>Building Permits (Buildling Permit Fees)</t>
  </si>
  <si>
    <t>Permits - Other</t>
  </si>
  <si>
    <t>Intergovernmental Revenues</t>
  </si>
  <si>
    <t>Federal Grant - Transportation - Other Transportation</t>
  </si>
  <si>
    <t>Federal Grant - Human Services - Public Assistance</t>
  </si>
  <si>
    <t>State Grant - Physical Environment - Garbage / Solid Waste</t>
  </si>
  <si>
    <t>State Grant - Economic Environment</t>
  </si>
  <si>
    <t>State Shared Revenues - General Government - Municipal Revenue Sharing Program</t>
  </si>
  <si>
    <t>State Shared Revenues - General Government - Local Government Half-Cent Sales Tax Program</t>
  </si>
  <si>
    <t>State Shared Revenues - Transportation - Fuel Tax Refunds and Credits</t>
  </si>
  <si>
    <t>State Shared Revenues - Culture / Recreation</t>
  </si>
  <si>
    <t>Physical Environment - Water Utility</t>
  </si>
  <si>
    <t>Interest and Other Earnings - Gain (Loss) on Sale of Investments</t>
  </si>
  <si>
    <t>2021 Municipal Population:</t>
  </si>
  <si>
    <t>Local Fiscal Year Ended September 30, 2022</t>
  </si>
  <si>
    <t>Federal Grant - American Rescue Plan Act Funds</t>
  </si>
  <si>
    <t>Grants from Other Local Units - Public Safety</t>
  </si>
  <si>
    <t>Other Miscellaneous Revenues - Settlements</t>
  </si>
  <si>
    <t>Proceeds - Leases - Financial Agreements</t>
  </si>
  <si>
    <t>2022 Municipal Population: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</si>
</sst>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"/>
  </numFmts>
  <fonts count="11">
    <font>
      <sz val="12"/>
      <name val="Arial MT"/>
    </font>
    <font>
      <b/>
      <sz val="12"/>
      <name val="Arial MT"/>
      <family val="2"/>
    </font>
    <font>
      <b/>
      <sz val="10"/>
      <name val="Arial MT"/>
      <family val="2"/>
    </font>
    <font>
      <sz val="10"/>
      <name val="Arial MT"/>
      <family val="2"/>
    </font>
    <font>
      <b/>
      <u/>
      <sz val="10"/>
      <name val="Arial MT"/>
    </font>
    <font>
      <b/>
      <sz val="18"/>
      <name val="Arial MT"/>
    </font>
    <font>
      <b/>
      <sz val="10"/>
      <name val="Arial MT"/>
    </font>
    <font>
      <sz val="10"/>
      <name val="Arial MT"/>
    </font>
    <font>
      <b/>
      <sz val="12"/>
      <name val="Arial MT"/>
    </font>
    <font>
      <b/>
      <sz val="14"/>
      <name val="Arial MT"/>
      <family val="2"/>
    </font>
    <font>
      <b/>
      <sz val="22"/>
      <name val="Arial MT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3" fillId="0" borderId="0" xfId="0" applyFont="1" applyProtection="1"/>
    <xf numFmtId="37" fontId="3" fillId="0" borderId="0" xfId="0" applyNumberFormat="1" applyFont="1" applyProtection="1"/>
    <xf numFmtId="0" fontId="1" fillId="0" borderId="0" xfId="0" applyFont="1" applyProtection="1"/>
    <xf numFmtId="44" fontId="6" fillId="0" borderId="0" xfId="0" applyNumberFormat="1" applyFont="1" applyProtection="1"/>
    <xf numFmtId="0" fontId="5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right"/>
    </xf>
    <xf numFmtId="43" fontId="3" fillId="0" borderId="0" xfId="0" applyNumberFormat="1" applyFont="1" applyProtection="1"/>
    <xf numFmtId="43" fontId="6" fillId="0" borderId="0" xfId="0" applyNumberFormat="1" applyFont="1" applyProtection="1"/>
    <xf numFmtId="0" fontId="1" fillId="0" borderId="0" xfId="0" applyFont="1" applyAlignment="1" applyProtection="1"/>
    <xf numFmtId="0" fontId="3" fillId="0" borderId="1" xfId="0" applyFont="1" applyBorder="1" applyAlignment="1" applyProtection="1">
      <alignment vertical="center"/>
    </xf>
    <xf numFmtId="0" fontId="7" fillId="0" borderId="1" xfId="0" applyFont="1" applyBorder="1" applyAlignment="1" applyProtection="1">
      <alignment vertical="center"/>
    </xf>
    <xf numFmtId="0" fontId="1" fillId="2" borderId="2" xfId="0" applyFont="1" applyFill="1" applyBorder="1" applyAlignment="1" applyProtection="1">
      <alignment vertical="center"/>
    </xf>
    <xf numFmtId="42" fontId="1" fillId="2" borderId="3" xfId="0" applyNumberFormat="1" applyFont="1" applyFill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37" fontId="3" fillId="0" borderId="0" xfId="0" applyNumberFormat="1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5" xfId="0" applyFont="1" applyBorder="1" applyAlignment="1" applyProtection="1">
      <alignment vertical="center"/>
    </xf>
    <xf numFmtId="0" fontId="3" fillId="0" borderId="6" xfId="0" applyFont="1" applyBorder="1" applyAlignment="1" applyProtection="1">
      <alignment vertical="center"/>
    </xf>
    <xf numFmtId="0" fontId="7" fillId="0" borderId="6" xfId="0" applyFont="1" applyBorder="1" applyAlignment="1" applyProtection="1">
      <alignment vertical="center"/>
    </xf>
    <xf numFmtId="0" fontId="1" fillId="2" borderId="7" xfId="0" applyFont="1" applyFill="1" applyBorder="1" applyAlignment="1" applyProtection="1">
      <alignment vertical="center"/>
    </xf>
    <xf numFmtId="0" fontId="1" fillId="2" borderId="3" xfId="0" applyFont="1" applyFill="1" applyBorder="1" applyAlignment="1" applyProtection="1">
      <alignment vertical="center"/>
    </xf>
    <xf numFmtId="0" fontId="1" fillId="2" borderId="4" xfId="0" applyFont="1" applyFill="1" applyBorder="1" applyAlignment="1" applyProtection="1">
      <alignment vertical="center"/>
    </xf>
    <xf numFmtId="164" fontId="3" fillId="0" borderId="8" xfId="0" applyNumberFormat="1" applyFont="1" applyBorder="1" applyAlignment="1" applyProtection="1">
      <alignment horizontal="center" vertical="center"/>
    </xf>
    <xf numFmtId="0" fontId="1" fillId="2" borderId="9" xfId="0" applyFont="1" applyFill="1" applyBorder="1" applyAlignment="1" applyProtection="1">
      <alignment vertical="center"/>
    </xf>
    <xf numFmtId="42" fontId="1" fillId="2" borderId="10" xfId="0" applyNumberFormat="1" applyFont="1" applyFill="1" applyBorder="1" applyAlignment="1" applyProtection="1">
      <alignment vertical="center"/>
    </xf>
    <xf numFmtId="42" fontId="1" fillId="2" borderId="11" xfId="0" applyNumberFormat="1" applyFont="1" applyFill="1" applyBorder="1" applyAlignment="1" applyProtection="1">
      <alignment vertical="center"/>
    </xf>
    <xf numFmtId="0" fontId="1" fillId="2" borderId="1" xfId="0" applyFont="1" applyFill="1" applyBorder="1" applyAlignment="1" applyProtection="1">
      <alignment vertical="center"/>
    </xf>
    <xf numFmtId="0" fontId="1" fillId="2" borderId="12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vertical="center"/>
    </xf>
    <xf numFmtId="42" fontId="1" fillId="2" borderId="12" xfId="0" applyNumberFormat="1" applyFont="1" applyFill="1" applyBorder="1" applyAlignment="1" applyProtection="1">
      <alignment vertical="center"/>
    </xf>
    <xf numFmtId="44" fontId="1" fillId="2" borderId="5" xfId="0" applyNumberFormat="1" applyFont="1" applyFill="1" applyBorder="1" applyAlignment="1" applyProtection="1">
      <alignment vertical="center"/>
    </xf>
    <xf numFmtId="37" fontId="8" fillId="2" borderId="13" xfId="0" applyNumberFormat="1" applyFont="1" applyFill="1" applyBorder="1" applyAlignment="1" applyProtection="1">
      <alignment horizontal="center" vertical="center" wrapText="1"/>
    </xf>
    <xf numFmtId="37" fontId="8" fillId="2" borderId="14" xfId="0" applyNumberFormat="1" applyFont="1" applyFill="1" applyBorder="1" applyAlignment="1" applyProtection="1">
      <alignment horizontal="center" vertical="center" wrapText="1"/>
    </xf>
    <xf numFmtId="0" fontId="9" fillId="2" borderId="15" xfId="0" applyFont="1" applyFill="1" applyBorder="1" applyAlignment="1" applyProtection="1">
      <alignment horizontal="center" vertical="center"/>
    </xf>
    <xf numFmtId="0" fontId="9" fillId="2" borderId="16" xfId="0" applyFont="1" applyFill="1" applyBorder="1" applyAlignment="1" applyProtection="1">
      <alignment horizontal="center" vertical="center"/>
    </xf>
    <xf numFmtId="44" fontId="1" fillId="2" borderId="17" xfId="0" applyNumberFormat="1" applyFont="1" applyFill="1" applyBorder="1" applyAlignment="1" applyProtection="1">
      <alignment vertical="center"/>
    </xf>
    <xf numFmtId="164" fontId="7" fillId="0" borderId="8" xfId="0" applyNumberFormat="1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vertical="center"/>
    </xf>
    <xf numFmtId="0" fontId="3" fillId="0" borderId="19" xfId="0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vertical="center"/>
    </xf>
    <xf numFmtId="41" fontId="3" fillId="0" borderId="20" xfId="0" applyNumberFormat="1" applyFont="1" applyBorder="1" applyAlignment="1" applyProtection="1">
      <alignment vertical="center"/>
    </xf>
    <xf numFmtId="42" fontId="1" fillId="2" borderId="8" xfId="0" applyNumberFormat="1" applyFont="1" applyFill="1" applyBorder="1" applyAlignment="1" applyProtection="1">
      <alignment vertical="center"/>
    </xf>
    <xf numFmtId="44" fontId="1" fillId="2" borderId="21" xfId="0" applyNumberFormat="1" applyFont="1" applyFill="1" applyBorder="1" applyAlignment="1" applyProtection="1">
      <alignment vertical="center"/>
    </xf>
    <xf numFmtId="42" fontId="3" fillId="0" borderId="12" xfId="0" applyNumberFormat="1" applyFont="1" applyBorder="1" applyAlignment="1" applyProtection="1">
      <alignment vertical="center"/>
    </xf>
    <xf numFmtId="44" fontId="3" fillId="0" borderId="21" xfId="0" applyNumberFormat="1" applyFont="1" applyBorder="1" applyAlignment="1" applyProtection="1">
      <alignment vertical="center"/>
    </xf>
    <xf numFmtId="37" fontId="3" fillId="0" borderId="19" xfId="0" applyNumberFormat="1" applyFont="1" applyBorder="1" applyAlignment="1" applyProtection="1">
      <alignment horizontal="right" vertical="center"/>
    </xf>
    <xf numFmtId="0" fontId="3" fillId="0" borderId="22" xfId="0" applyFont="1" applyBorder="1" applyAlignment="1" applyProtection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3" fillId="0" borderId="25" xfId="0" applyFont="1" applyBorder="1" applyAlignment="1" applyProtection="1">
      <alignment horizontal="left" vertical="center" wrapText="1"/>
    </xf>
    <xf numFmtId="0" fontId="0" fillId="0" borderId="26" xfId="0" applyBorder="1" applyAlignment="1">
      <alignment horizontal="left" vertical="center" wrapText="1"/>
    </xf>
    <xf numFmtId="0" fontId="0" fillId="0" borderId="27" xfId="0" applyBorder="1" applyAlignment="1">
      <alignment horizontal="left" vertical="center" wrapText="1"/>
    </xf>
    <xf numFmtId="0" fontId="10" fillId="0" borderId="28" xfId="0" applyFont="1" applyBorder="1" applyAlignment="1" applyProtection="1">
      <alignment horizontal="center" vertical="center"/>
    </xf>
    <xf numFmtId="0" fontId="10" fillId="0" borderId="15" xfId="0" applyFont="1" applyBorder="1" applyAlignment="1" applyProtection="1">
      <alignment horizontal="center" vertical="center"/>
    </xf>
    <xf numFmtId="0" fontId="10" fillId="0" borderId="29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/>
    </xf>
    <xf numFmtId="0" fontId="8" fillId="2" borderId="28" xfId="0" applyFont="1" applyFill="1" applyBorder="1" applyAlignment="1" applyProtection="1">
      <alignment horizontal="left" vertical="center" wrapText="1"/>
    </xf>
    <xf numFmtId="0" fontId="0" fillId="0" borderId="15" xfId="0" applyBorder="1" applyAlignment="1">
      <alignment vertical="center" wrapText="1"/>
    </xf>
    <xf numFmtId="0" fontId="0" fillId="0" borderId="30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9" fillId="2" borderId="31" xfId="0" applyFont="1" applyFill="1" applyBorder="1" applyAlignment="1" applyProtection="1">
      <alignment horizontal="center" vertical="center"/>
    </xf>
    <xf numFmtId="0" fontId="9" fillId="2" borderId="9" xfId="0" applyFont="1" applyFill="1" applyBorder="1" applyAlignment="1" applyProtection="1">
      <alignment horizontal="center" vertical="center"/>
    </xf>
    <xf numFmtId="0" fontId="9" fillId="2" borderId="32" xfId="0" applyFont="1" applyFill="1" applyBorder="1" applyAlignment="1" applyProtection="1">
      <alignment horizontal="center" vertical="center"/>
    </xf>
    <xf numFmtId="37" fontId="8" fillId="2" borderId="33" xfId="0" applyNumberFormat="1" applyFont="1" applyFill="1" applyBorder="1" applyAlignment="1" applyProtection="1">
      <alignment horizontal="center" vertical="center" wrapText="1"/>
    </xf>
    <xf numFmtId="0" fontId="0" fillId="0" borderId="3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7"/>
  <sheetViews>
    <sheetView tabSelected="1"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175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>SUM(D6:D16)</f>
        <v>46729966.429999992</v>
      </c>
      <c r="E5" s="27">
        <f>SUM(E6:E16)</f>
        <v>13747709.73</v>
      </c>
      <c r="F5" s="27">
        <f>SUM(F6:F16)</f>
        <v>0</v>
      </c>
      <c r="G5" s="27">
        <f>SUM(G6:G16)</f>
        <v>0</v>
      </c>
      <c r="H5" s="27">
        <f>SUM(H6:H16)</f>
        <v>0</v>
      </c>
      <c r="I5" s="27">
        <f>SUM(I6:I16)</f>
        <v>0</v>
      </c>
      <c r="J5" s="27">
        <f>SUM(J6:J16)</f>
        <v>0</v>
      </c>
      <c r="K5" s="27">
        <f>SUM(K6:K16)</f>
        <v>1501683.84</v>
      </c>
      <c r="L5" s="27">
        <f>SUM(L6:L16)</f>
        <v>0</v>
      </c>
      <c r="M5" s="27">
        <f>SUM(M6:M16)</f>
        <v>0</v>
      </c>
      <c r="N5" s="27">
        <f>SUM(N6:N16)</f>
        <v>0</v>
      </c>
      <c r="O5" s="28">
        <f>SUM(D5:N5)</f>
        <v>61979360</v>
      </c>
      <c r="P5" s="33">
        <f>(O5/P$85)</f>
        <v>735.34584628526682</v>
      </c>
      <c r="Q5" s="6"/>
    </row>
    <row r="6" spans="1:134">
      <c r="A6" s="12"/>
      <c r="B6" s="25">
        <v>311</v>
      </c>
      <c r="C6" s="20" t="s">
        <v>2</v>
      </c>
      <c r="D6" s="46">
        <v>31382938.559999999</v>
      </c>
      <c r="E6" s="46">
        <v>767960.8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32150899.359999999</v>
      </c>
      <c r="P6" s="47">
        <f>(O6/P$85)</f>
        <v>381.45005528794815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1061123.8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0">SUM(D7:N7)</f>
        <v>1061123.8</v>
      </c>
      <c r="P7" s="47">
        <f>(O7/P$85)</f>
        <v>12.58956173029922</v>
      </c>
      <c r="Q7" s="9"/>
    </row>
    <row r="8" spans="1:134">
      <c r="A8" s="12"/>
      <c r="B8" s="25">
        <v>312.51</v>
      </c>
      <c r="C8" s="20" t="s">
        <v>157</v>
      </c>
      <c r="D8" s="46">
        <v>739098.28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739098.28</v>
      </c>
      <c r="L8" s="46">
        <v>0</v>
      </c>
      <c r="M8" s="46">
        <v>0</v>
      </c>
      <c r="N8" s="46">
        <v>0</v>
      </c>
      <c r="O8" s="46">
        <f t="shared" si="0"/>
        <v>1478196.56</v>
      </c>
      <c r="P8" s="47">
        <f>(O8/P$85)</f>
        <v>17.537865837742924</v>
      </c>
      <c r="Q8" s="9"/>
    </row>
    <row r="9" spans="1:134">
      <c r="A9" s="12"/>
      <c r="B9" s="25">
        <v>312.52</v>
      </c>
      <c r="C9" s="20" t="s">
        <v>158</v>
      </c>
      <c r="D9" s="46">
        <v>762585.56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762585.56</v>
      </c>
      <c r="L9" s="46">
        <v>0</v>
      </c>
      <c r="M9" s="46">
        <v>0</v>
      </c>
      <c r="N9" s="46">
        <v>0</v>
      </c>
      <c r="O9" s="46">
        <f t="shared" si="0"/>
        <v>1525171.12</v>
      </c>
      <c r="P9" s="47">
        <f>(O9/P$85)</f>
        <v>18.095189236646657</v>
      </c>
      <c r="Q9" s="9"/>
    </row>
    <row r="10" spans="1:134">
      <c r="A10" s="12"/>
      <c r="B10" s="25">
        <v>312.63</v>
      </c>
      <c r="C10" s="20" t="s">
        <v>159</v>
      </c>
      <c r="D10" s="46">
        <v>0</v>
      </c>
      <c r="E10" s="46">
        <v>11918625.130000001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0"/>
        <v>11918625.130000001</v>
      </c>
      <c r="P10" s="47">
        <f>(O10/P$85)</f>
        <v>141.40693745105949</v>
      </c>
      <c r="Q10" s="9"/>
    </row>
    <row r="11" spans="1:134">
      <c r="A11" s="12"/>
      <c r="B11" s="25">
        <v>314.10000000000002</v>
      </c>
      <c r="C11" s="20" t="s">
        <v>11</v>
      </c>
      <c r="D11" s="46">
        <v>8636438.7899999991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0"/>
        <v>8636438.7899999991</v>
      </c>
      <c r="P11" s="47">
        <f>(O11/P$85)</f>
        <v>102.46587559025222</v>
      </c>
      <c r="Q11" s="9"/>
    </row>
    <row r="12" spans="1:134">
      <c r="A12" s="12"/>
      <c r="B12" s="25">
        <v>314.3</v>
      </c>
      <c r="C12" s="20" t="s">
        <v>12</v>
      </c>
      <c r="D12" s="46">
        <v>1478579.8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0"/>
        <v>1478579.8</v>
      </c>
      <c r="P12" s="47">
        <f>(O12/P$85)</f>
        <v>17.542412737583941</v>
      </c>
      <c r="Q12" s="9"/>
    </row>
    <row r="13" spans="1:134">
      <c r="A13" s="12"/>
      <c r="B13" s="25">
        <v>314.39999999999998</v>
      </c>
      <c r="C13" s="20" t="s">
        <v>13</v>
      </c>
      <c r="D13" s="46">
        <v>173058.6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0"/>
        <v>173058.6</v>
      </c>
      <c r="P13" s="47">
        <f>(O13/P$85)</f>
        <v>2.053230667014688</v>
      </c>
      <c r="Q13" s="9"/>
    </row>
    <row r="14" spans="1:134">
      <c r="A14" s="12"/>
      <c r="B14" s="25">
        <v>314.8</v>
      </c>
      <c r="C14" s="20" t="s">
        <v>15</v>
      </c>
      <c r="D14" s="46">
        <v>127587.15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0"/>
        <v>127587.15</v>
      </c>
      <c r="P14" s="47">
        <f>(O14/P$85)</f>
        <v>1.5137407161331655</v>
      </c>
      <c r="Q14" s="9"/>
    </row>
    <row r="15" spans="1:134">
      <c r="A15" s="12"/>
      <c r="B15" s="25">
        <v>315.10000000000002</v>
      </c>
      <c r="C15" s="20" t="s">
        <v>160</v>
      </c>
      <c r="D15" s="46">
        <v>2819340.21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0"/>
        <v>2819340.21</v>
      </c>
      <c r="P15" s="47">
        <f>(O15/P$85)</f>
        <v>33.449685712929785</v>
      </c>
      <c r="Q15" s="9"/>
    </row>
    <row r="16" spans="1:134">
      <c r="A16" s="12"/>
      <c r="B16" s="25">
        <v>316</v>
      </c>
      <c r="C16" s="20" t="s">
        <v>106</v>
      </c>
      <c r="D16" s="46">
        <v>610339.48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0"/>
        <v>610339.48</v>
      </c>
      <c r="P16" s="47">
        <f>(O16/P$85)</f>
        <v>7.2412913176565503</v>
      </c>
      <c r="Q16" s="9"/>
    </row>
    <row r="17" spans="1:17" ht="15.75">
      <c r="A17" s="29" t="s">
        <v>18</v>
      </c>
      <c r="B17" s="30"/>
      <c r="C17" s="31"/>
      <c r="D17" s="32">
        <f>SUM(D18:D27)</f>
        <v>7022620.9399999995</v>
      </c>
      <c r="E17" s="32">
        <f>SUM(E18:E27)</f>
        <v>2723022.76</v>
      </c>
      <c r="F17" s="32">
        <f>SUM(F18:F27)</f>
        <v>0</v>
      </c>
      <c r="G17" s="32">
        <f>SUM(G18:G27)</f>
        <v>0</v>
      </c>
      <c r="H17" s="32">
        <f>SUM(H18:H27)</f>
        <v>0</v>
      </c>
      <c r="I17" s="32">
        <f>SUM(I18:I27)</f>
        <v>288234</v>
      </c>
      <c r="J17" s="32">
        <f>SUM(J18:J27)</f>
        <v>0</v>
      </c>
      <c r="K17" s="32">
        <f>SUM(K18:K27)</f>
        <v>0</v>
      </c>
      <c r="L17" s="32">
        <f>SUM(L18:L27)</f>
        <v>0</v>
      </c>
      <c r="M17" s="32">
        <f>SUM(M18:M27)</f>
        <v>0</v>
      </c>
      <c r="N17" s="32">
        <f>SUM(N18:N27)</f>
        <v>0</v>
      </c>
      <c r="O17" s="44">
        <f>SUM(D17:N17)</f>
        <v>10033877.699999999</v>
      </c>
      <c r="P17" s="45">
        <f>(O17/P$85)</f>
        <v>119.04560306575232</v>
      </c>
      <c r="Q17" s="10"/>
    </row>
    <row r="18" spans="1:17">
      <c r="A18" s="12"/>
      <c r="B18" s="25">
        <v>322</v>
      </c>
      <c r="C18" s="20" t="s">
        <v>161</v>
      </c>
      <c r="D18" s="46">
        <v>0</v>
      </c>
      <c r="E18" s="46">
        <v>2201071.7599999998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2201071.7599999998</v>
      </c>
      <c r="P18" s="47">
        <f>(O18/P$85)</f>
        <v>26.114322188738342</v>
      </c>
      <c r="Q18" s="9"/>
    </row>
    <row r="19" spans="1:17">
      <c r="A19" s="12"/>
      <c r="B19" s="25">
        <v>322.89999999999998</v>
      </c>
      <c r="C19" s="20" t="s">
        <v>162</v>
      </c>
      <c r="D19" s="46">
        <v>6482</v>
      </c>
      <c r="E19" s="46">
        <v>21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7" si="1">SUM(D19:N19)</f>
        <v>6503</v>
      </c>
      <c r="P19" s="47">
        <f>(O19/P$85)</f>
        <v>7.7153975749234743E-2</v>
      </c>
      <c r="Q19" s="9"/>
    </row>
    <row r="20" spans="1:17">
      <c r="A20" s="12"/>
      <c r="B20" s="25">
        <v>323.10000000000002</v>
      </c>
      <c r="C20" s="20" t="s">
        <v>19</v>
      </c>
      <c r="D20" s="46">
        <v>6812767.3799999999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1"/>
        <v>6812767.3799999999</v>
      </c>
      <c r="P20" s="47">
        <f>(O20/P$85)</f>
        <v>80.82916949434069</v>
      </c>
      <c r="Q20" s="9"/>
    </row>
    <row r="21" spans="1:17">
      <c r="A21" s="12"/>
      <c r="B21" s="25">
        <v>323.39999999999998</v>
      </c>
      <c r="C21" s="20" t="s">
        <v>20</v>
      </c>
      <c r="D21" s="46">
        <v>203371.56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1"/>
        <v>203371.56</v>
      </c>
      <c r="P21" s="47">
        <f>(O21/P$85)</f>
        <v>2.412874736017844</v>
      </c>
      <c r="Q21" s="9"/>
    </row>
    <row r="22" spans="1:17">
      <c r="A22" s="12"/>
      <c r="B22" s="25">
        <v>324.20999999999998</v>
      </c>
      <c r="C22" s="20" t="s">
        <v>107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109808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1"/>
        <v>109808</v>
      </c>
      <c r="P22" s="47">
        <f>(O22/P$85)</f>
        <v>1.3028023633818191</v>
      </c>
      <c r="Q22" s="9"/>
    </row>
    <row r="23" spans="1:17">
      <c r="A23" s="12"/>
      <c r="B23" s="25">
        <v>324.22000000000003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178426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1"/>
        <v>178426</v>
      </c>
      <c r="P23" s="47">
        <f>(O23/P$85)</f>
        <v>2.1169114680967183</v>
      </c>
      <c r="Q23" s="9"/>
    </row>
    <row r="24" spans="1:17">
      <c r="A24" s="12"/>
      <c r="B24" s="25">
        <v>324.31</v>
      </c>
      <c r="C24" s="20" t="s">
        <v>91</v>
      </c>
      <c r="D24" s="46">
        <v>0</v>
      </c>
      <c r="E24" s="46">
        <v>40382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1"/>
        <v>40382</v>
      </c>
      <c r="P24" s="47">
        <f>(O24/P$85)</f>
        <v>0.47910685048525259</v>
      </c>
      <c r="Q24" s="9"/>
    </row>
    <row r="25" spans="1:17">
      <c r="A25" s="12"/>
      <c r="B25" s="25">
        <v>324.32</v>
      </c>
      <c r="C25" s="20" t="s">
        <v>23</v>
      </c>
      <c r="D25" s="46">
        <v>0</v>
      </c>
      <c r="E25" s="46">
        <v>186544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1"/>
        <v>186544</v>
      </c>
      <c r="P25" s="47">
        <f>(O25/P$85)</f>
        <v>2.2132263958427258</v>
      </c>
      <c r="Q25" s="9"/>
    </row>
    <row r="26" spans="1:17">
      <c r="A26" s="12"/>
      <c r="B26" s="25">
        <v>324.61</v>
      </c>
      <c r="C26" s="20" t="s">
        <v>92</v>
      </c>
      <c r="D26" s="46">
        <v>0</v>
      </c>
      <c r="E26" s="46">
        <v>149654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1"/>
        <v>149654</v>
      </c>
      <c r="P26" s="47">
        <f>(O26/P$85)</f>
        <v>1.775549913390124</v>
      </c>
      <c r="Q26" s="9"/>
    </row>
    <row r="27" spans="1:17">
      <c r="A27" s="12"/>
      <c r="B27" s="25">
        <v>324.62</v>
      </c>
      <c r="C27" s="20" t="s">
        <v>24</v>
      </c>
      <c r="D27" s="46">
        <v>0</v>
      </c>
      <c r="E27" s="46">
        <v>145350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v>0</v>
      </c>
      <c r="O27" s="46">
        <f t="shared" si="1"/>
        <v>145350</v>
      </c>
      <c r="P27" s="47">
        <f>(O27/P$85)</f>
        <v>1.7244856797095602</v>
      </c>
      <c r="Q27" s="9"/>
    </row>
    <row r="28" spans="1:17" ht="15.75">
      <c r="A28" s="29" t="s">
        <v>163</v>
      </c>
      <c r="B28" s="30"/>
      <c r="C28" s="31"/>
      <c r="D28" s="32">
        <f>SUM(D29:D45)</f>
        <v>12624431.119999999</v>
      </c>
      <c r="E28" s="32">
        <f>SUM(E29:E45)</f>
        <v>2331260.5499999998</v>
      </c>
      <c r="F28" s="32">
        <f>SUM(F29:F45)</f>
        <v>0</v>
      </c>
      <c r="G28" s="32">
        <f>SUM(G29:G45)</f>
        <v>0</v>
      </c>
      <c r="H28" s="32">
        <f>SUM(H29:H45)</f>
        <v>0</v>
      </c>
      <c r="I28" s="32">
        <f>SUM(I29:I45)</f>
        <v>59858</v>
      </c>
      <c r="J28" s="32">
        <f>SUM(J29:J45)</f>
        <v>0</v>
      </c>
      <c r="K28" s="32">
        <f>SUM(K29:K45)</f>
        <v>0</v>
      </c>
      <c r="L28" s="32">
        <f>SUM(L29:L45)</f>
        <v>0</v>
      </c>
      <c r="M28" s="32">
        <f>SUM(M29:M45)</f>
        <v>0</v>
      </c>
      <c r="N28" s="32">
        <f>SUM(N29:N45)</f>
        <v>0</v>
      </c>
      <c r="O28" s="44">
        <f>SUM(D28:N28)</f>
        <v>15015549.669999998</v>
      </c>
      <c r="P28" s="45">
        <f>(O28/P$85)</f>
        <v>178.1499854068291</v>
      </c>
      <c r="Q28" s="10"/>
    </row>
    <row r="29" spans="1:17">
      <c r="A29" s="12"/>
      <c r="B29" s="25">
        <v>331.2</v>
      </c>
      <c r="C29" s="20" t="s">
        <v>27</v>
      </c>
      <c r="D29" s="46">
        <v>113884.77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>SUM(D29:N29)</f>
        <v>113884.77</v>
      </c>
      <c r="P29" s="47">
        <f>(O29/P$85)</f>
        <v>1.3511706570486202</v>
      </c>
      <c r="Q29" s="9"/>
    </row>
    <row r="30" spans="1:17">
      <c r="A30" s="12"/>
      <c r="B30" s="25">
        <v>331.49</v>
      </c>
      <c r="C30" s="20" t="s">
        <v>164</v>
      </c>
      <c r="D30" s="46">
        <v>0</v>
      </c>
      <c r="E30" s="46">
        <v>178685.01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ref="O30:O40" si="2">SUM(D30:N30)</f>
        <v>178685.01</v>
      </c>
      <c r="P30" s="47">
        <f>(O30/P$85)</f>
        <v>2.1199844576798044</v>
      </c>
      <c r="Q30" s="9"/>
    </row>
    <row r="31" spans="1:17">
      <c r="A31" s="12"/>
      <c r="B31" s="25">
        <v>331.5</v>
      </c>
      <c r="C31" s="20" t="s">
        <v>29</v>
      </c>
      <c r="D31" s="46">
        <v>0</v>
      </c>
      <c r="E31" s="46">
        <v>859588.55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v>0</v>
      </c>
      <c r="O31" s="46">
        <f t="shared" si="2"/>
        <v>859588.55</v>
      </c>
      <c r="P31" s="47">
        <f>(O31/P$85)</f>
        <v>10.198473649241867</v>
      </c>
      <c r="Q31" s="9"/>
    </row>
    <row r="32" spans="1:17">
      <c r="A32" s="12"/>
      <c r="B32" s="25">
        <v>331.51</v>
      </c>
      <c r="C32" s="20" t="s">
        <v>176</v>
      </c>
      <c r="D32" s="46">
        <v>0</v>
      </c>
      <c r="E32" s="46">
        <v>129535.11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2"/>
        <v>129535.11</v>
      </c>
      <c r="P32" s="47">
        <f>(O32/P$85)</f>
        <v>1.5368520276202453</v>
      </c>
      <c r="Q32" s="9"/>
    </row>
    <row r="33" spans="1:17">
      <c r="A33" s="12"/>
      <c r="B33" s="25">
        <v>331.62</v>
      </c>
      <c r="C33" s="20" t="s">
        <v>165</v>
      </c>
      <c r="D33" s="46">
        <v>0</v>
      </c>
      <c r="E33" s="46">
        <v>10104.4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2"/>
        <v>10104.4</v>
      </c>
      <c r="P33" s="47">
        <f>(O33/P$85)</f>
        <v>0.11988230548371022</v>
      </c>
      <c r="Q33" s="9"/>
    </row>
    <row r="34" spans="1:17">
      <c r="A34" s="12"/>
      <c r="B34" s="25">
        <v>334.34</v>
      </c>
      <c r="C34" s="20" t="s">
        <v>166</v>
      </c>
      <c r="D34" s="46">
        <v>0</v>
      </c>
      <c r="E34" s="46">
        <v>0</v>
      </c>
      <c r="F34" s="46">
        <v>0</v>
      </c>
      <c r="G34" s="46">
        <v>0</v>
      </c>
      <c r="H34" s="46">
        <v>0</v>
      </c>
      <c r="I34" s="46">
        <v>59858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2"/>
        <v>59858</v>
      </c>
      <c r="P34" s="47">
        <f>(O34/P$85)</f>
        <v>0.71017725363642836</v>
      </c>
      <c r="Q34" s="9"/>
    </row>
    <row r="35" spans="1:17">
      <c r="A35" s="12"/>
      <c r="B35" s="25">
        <v>334.49</v>
      </c>
      <c r="C35" s="20" t="s">
        <v>93</v>
      </c>
      <c r="D35" s="46">
        <v>101270.25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2"/>
        <v>101270.25</v>
      </c>
      <c r="P35" s="47">
        <f>(O35/P$85)</f>
        <v>1.2015073677716346</v>
      </c>
      <c r="Q35" s="9"/>
    </row>
    <row r="36" spans="1:17">
      <c r="A36" s="12"/>
      <c r="B36" s="25">
        <v>334.5</v>
      </c>
      <c r="C36" s="20" t="s">
        <v>167</v>
      </c>
      <c r="D36" s="46">
        <v>0</v>
      </c>
      <c r="E36" s="46">
        <v>433764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2"/>
        <v>433764</v>
      </c>
      <c r="P36" s="47">
        <f>(O36/P$85)</f>
        <v>5.1463350971691622</v>
      </c>
      <c r="Q36" s="9"/>
    </row>
    <row r="37" spans="1:17">
      <c r="A37" s="12"/>
      <c r="B37" s="25">
        <v>335.125</v>
      </c>
      <c r="C37" s="20" t="s">
        <v>168</v>
      </c>
      <c r="D37" s="46">
        <v>4310131.87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2"/>
        <v>4310131.87</v>
      </c>
      <c r="P37" s="47">
        <f>(O37/P$85)</f>
        <v>51.136984433951071</v>
      </c>
      <c r="Q37" s="9"/>
    </row>
    <row r="38" spans="1:17">
      <c r="A38" s="12"/>
      <c r="B38" s="25">
        <v>335.14</v>
      </c>
      <c r="C38" s="20" t="s">
        <v>109</v>
      </c>
      <c r="D38" s="46">
        <v>177920.84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2"/>
        <v>177920.84</v>
      </c>
      <c r="P38" s="47">
        <f>(O38/P$85)</f>
        <v>2.1109180646845265</v>
      </c>
      <c r="Q38" s="9"/>
    </row>
    <row r="39" spans="1:17">
      <c r="A39" s="12"/>
      <c r="B39" s="25">
        <v>335.15</v>
      </c>
      <c r="C39" s="20" t="s">
        <v>110</v>
      </c>
      <c r="D39" s="46">
        <v>66875.73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si="2"/>
        <v>66875.73</v>
      </c>
      <c r="P39" s="47">
        <f>(O39/P$85)</f>
        <v>0.7934381747858481</v>
      </c>
      <c r="Q39" s="9"/>
    </row>
    <row r="40" spans="1:17">
      <c r="A40" s="12"/>
      <c r="B40" s="25">
        <v>335.18</v>
      </c>
      <c r="C40" s="20" t="s">
        <v>169</v>
      </c>
      <c r="D40" s="46">
        <v>6845199.1299999999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2"/>
        <v>6845199.1299999999</v>
      </c>
      <c r="P40" s="47">
        <f>(O40/P$85)</f>
        <v>81.213951664570629</v>
      </c>
      <c r="Q40" s="9"/>
    </row>
    <row r="41" spans="1:17">
      <c r="A41" s="12"/>
      <c r="B41" s="25">
        <v>335.45</v>
      </c>
      <c r="C41" s="20" t="s">
        <v>170</v>
      </c>
      <c r="D41" s="46">
        <v>79946.05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ref="O41:O44" si="3">SUM(D41:N41)</f>
        <v>79946.05</v>
      </c>
      <c r="P41" s="47">
        <f>(O41/P$85)</f>
        <v>0.94850924234155143</v>
      </c>
      <c r="Q41" s="9"/>
    </row>
    <row r="42" spans="1:17">
      <c r="A42" s="12"/>
      <c r="B42" s="25">
        <v>335.7</v>
      </c>
      <c r="C42" s="20" t="s">
        <v>171</v>
      </c>
      <c r="D42" s="46">
        <v>792091.36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3"/>
        <v>792091.36</v>
      </c>
      <c r="P42" s="47">
        <f>(O42/P$85)</f>
        <v>9.3976622452127287</v>
      </c>
      <c r="Q42" s="9"/>
    </row>
    <row r="43" spans="1:17">
      <c r="A43" s="12"/>
      <c r="B43" s="25">
        <v>337.2</v>
      </c>
      <c r="C43" s="20" t="s">
        <v>177</v>
      </c>
      <c r="D43" s="46">
        <v>14967.12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v>0</v>
      </c>
      <c r="O43" s="46">
        <f t="shared" si="3"/>
        <v>14967.12</v>
      </c>
      <c r="P43" s="47">
        <f>(O43/P$85)</f>
        <v>0.17757539804949815</v>
      </c>
      <c r="Q43" s="9"/>
    </row>
    <row r="44" spans="1:17">
      <c r="A44" s="12"/>
      <c r="B44" s="25">
        <v>337.7</v>
      </c>
      <c r="C44" s="20" t="s">
        <v>43</v>
      </c>
      <c r="D44" s="46">
        <v>122144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3"/>
        <v>122144</v>
      </c>
      <c r="P44" s="47">
        <f>(O44/P$85)</f>
        <v>1.4491611892841041</v>
      </c>
      <c r="Q44" s="9"/>
    </row>
    <row r="45" spans="1:17">
      <c r="A45" s="12"/>
      <c r="B45" s="25">
        <v>338</v>
      </c>
      <c r="C45" s="20" t="s">
        <v>44</v>
      </c>
      <c r="D45" s="46">
        <v>0</v>
      </c>
      <c r="E45" s="46">
        <v>719583.48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v>0</v>
      </c>
      <c r="O45" s="46">
        <f>SUM(D45:N45)</f>
        <v>719583.48</v>
      </c>
      <c r="P45" s="47">
        <f>(O45/P$85)</f>
        <v>8.5374021782977003</v>
      </c>
      <c r="Q45" s="9"/>
    </row>
    <row r="46" spans="1:17" ht="15.75">
      <c r="A46" s="29" t="s">
        <v>49</v>
      </c>
      <c r="B46" s="30"/>
      <c r="C46" s="31"/>
      <c r="D46" s="32">
        <f>SUM(D47:D61)</f>
        <v>22979928.359999999</v>
      </c>
      <c r="E46" s="32">
        <f>SUM(E47:E61)</f>
        <v>7384003.8399999999</v>
      </c>
      <c r="F46" s="32">
        <f>SUM(F47:F61)</f>
        <v>0</v>
      </c>
      <c r="G46" s="32">
        <f>SUM(G47:G61)</f>
        <v>0</v>
      </c>
      <c r="H46" s="32">
        <f>SUM(H47:H61)</f>
        <v>0</v>
      </c>
      <c r="I46" s="32">
        <f>SUM(I47:I61)</f>
        <v>44936899.219999999</v>
      </c>
      <c r="J46" s="32">
        <f>SUM(J47:J61)</f>
        <v>19624452.859999999</v>
      </c>
      <c r="K46" s="32">
        <f>SUM(K47:K61)</f>
        <v>0</v>
      </c>
      <c r="L46" s="32">
        <f>SUM(L47:L61)</f>
        <v>0</v>
      </c>
      <c r="M46" s="32">
        <f>SUM(M47:M61)</f>
        <v>0</v>
      </c>
      <c r="N46" s="32">
        <f>SUM(N47:N61)</f>
        <v>0</v>
      </c>
      <c r="O46" s="32">
        <f>SUM(D46:N46)</f>
        <v>94925284.280000001</v>
      </c>
      <c r="P46" s="45">
        <f>(O46/P$85)</f>
        <v>1126.2283686495978</v>
      </c>
      <c r="Q46" s="10"/>
    </row>
    <row r="47" spans="1:17">
      <c r="A47" s="12"/>
      <c r="B47" s="25">
        <v>341.1</v>
      </c>
      <c r="C47" s="20" t="s">
        <v>112</v>
      </c>
      <c r="D47" s="46">
        <v>151025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>SUM(D47:N47)</f>
        <v>151025</v>
      </c>
      <c r="P47" s="47">
        <f>(O47/P$85)</f>
        <v>1.7918159599458985</v>
      </c>
      <c r="Q47" s="9"/>
    </row>
    <row r="48" spans="1:17">
      <c r="A48" s="12"/>
      <c r="B48" s="25">
        <v>341.2</v>
      </c>
      <c r="C48" s="20" t="s">
        <v>113</v>
      </c>
      <c r="D48" s="46">
        <v>4075945.92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19624452.859999999</v>
      </c>
      <c r="K48" s="46">
        <v>0</v>
      </c>
      <c r="L48" s="46">
        <v>0</v>
      </c>
      <c r="M48" s="46">
        <v>0</v>
      </c>
      <c r="N48" s="46">
        <v>0</v>
      </c>
      <c r="O48" s="46">
        <f t="shared" ref="O48:O61" si="4">SUM(D48:N48)</f>
        <v>23700398.780000001</v>
      </c>
      <c r="P48" s="47">
        <f>(O48/P$85)</f>
        <v>281.19021877891942</v>
      </c>
      <c r="Q48" s="9"/>
    </row>
    <row r="49" spans="1:17">
      <c r="A49" s="12"/>
      <c r="B49" s="25">
        <v>341.3</v>
      </c>
      <c r="C49" s="20" t="s">
        <v>114</v>
      </c>
      <c r="D49" s="46">
        <v>527207.42000000004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4"/>
        <v>527207.42000000004</v>
      </c>
      <c r="P49" s="47">
        <f>(O49/P$85)</f>
        <v>6.2549820848064925</v>
      </c>
      <c r="Q49" s="9"/>
    </row>
    <row r="50" spans="1:17">
      <c r="A50" s="12"/>
      <c r="B50" s="25">
        <v>341.9</v>
      </c>
      <c r="C50" s="20" t="s">
        <v>115</v>
      </c>
      <c r="D50" s="46">
        <v>613777.55000000005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4"/>
        <v>613777.55000000005</v>
      </c>
      <c r="P50" s="47">
        <f>(O50/P$85)</f>
        <v>7.2820818404005419</v>
      </c>
      <c r="Q50" s="9"/>
    </row>
    <row r="51" spans="1:17">
      <c r="A51" s="12"/>
      <c r="B51" s="25">
        <v>342.1</v>
      </c>
      <c r="C51" s="20" t="s">
        <v>55</v>
      </c>
      <c r="D51" s="46">
        <v>746771.6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4"/>
        <v>746771.6</v>
      </c>
      <c r="P51" s="47">
        <f>(O51/P$85)</f>
        <v>8.8599720000949151</v>
      </c>
      <c r="Q51" s="9"/>
    </row>
    <row r="52" spans="1:17">
      <c r="A52" s="12"/>
      <c r="B52" s="25">
        <v>342.2</v>
      </c>
      <c r="C52" s="20" t="s">
        <v>56</v>
      </c>
      <c r="D52" s="46">
        <v>12799649.5</v>
      </c>
      <c r="E52" s="46">
        <v>680693.13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4"/>
        <v>13480342.630000001</v>
      </c>
      <c r="P52" s="47">
        <f>(O52/P$85)</f>
        <v>159.9357263365209</v>
      </c>
      <c r="Q52" s="9"/>
    </row>
    <row r="53" spans="1:17">
      <c r="A53" s="12"/>
      <c r="B53" s="25">
        <v>342.9</v>
      </c>
      <c r="C53" s="20" t="s">
        <v>57</v>
      </c>
      <c r="D53" s="46">
        <v>2094.6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4"/>
        <v>2094.6</v>
      </c>
      <c r="P53" s="47">
        <f>(O53/P$85)</f>
        <v>2.4851102199653561E-2</v>
      </c>
      <c r="Q53" s="9"/>
    </row>
    <row r="54" spans="1:17">
      <c r="A54" s="12"/>
      <c r="B54" s="25">
        <v>343.3</v>
      </c>
      <c r="C54" s="20" t="s">
        <v>172</v>
      </c>
      <c r="D54" s="46">
        <v>-155</v>
      </c>
      <c r="E54" s="46">
        <v>0</v>
      </c>
      <c r="F54" s="46">
        <v>0</v>
      </c>
      <c r="G54" s="46">
        <v>0</v>
      </c>
      <c r="H54" s="46">
        <v>0</v>
      </c>
      <c r="I54" s="46">
        <v>15388728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4"/>
        <v>15388573</v>
      </c>
      <c r="P54" s="47">
        <f>(O54/P$85)</f>
        <v>182.57567092992906</v>
      </c>
      <c r="Q54" s="9"/>
    </row>
    <row r="55" spans="1:17">
      <c r="A55" s="12"/>
      <c r="B55" s="25">
        <v>343.4</v>
      </c>
      <c r="C55" s="20" t="s">
        <v>58</v>
      </c>
      <c r="D55" s="46">
        <v>0</v>
      </c>
      <c r="E55" s="46">
        <v>0</v>
      </c>
      <c r="F55" s="46">
        <v>0</v>
      </c>
      <c r="G55" s="46">
        <v>0</v>
      </c>
      <c r="H55" s="46">
        <v>0</v>
      </c>
      <c r="I55" s="46">
        <v>316746.84000000003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4"/>
        <v>316746.84000000003</v>
      </c>
      <c r="P55" s="47">
        <f>(O55/P$85)</f>
        <v>3.7580006169470614</v>
      </c>
      <c r="Q55" s="9"/>
    </row>
    <row r="56" spans="1:17">
      <c r="A56" s="12"/>
      <c r="B56" s="25">
        <v>343.5</v>
      </c>
      <c r="C56" s="20" t="s">
        <v>59</v>
      </c>
      <c r="D56" s="46">
        <v>3401</v>
      </c>
      <c r="E56" s="46">
        <v>0</v>
      </c>
      <c r="F56" s="46">
        <v>0</v>
      </c>
      <c r="G56" s="46">
        <v>0</v>
      </c>
      <c r="H56" s="46">
        <v>0</v>
      </c>
      <c r="I56" s="46">
        <v>27803409.210000001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4"/>
        <v>27806810.210000001</v>
      </c>
      <c r="P56" s="47">
        <f>(O56/P$85)</f>
        <v>329.91018923664666</v>
      </c>
      <c r="Q56" s="9"/>
    </row>
    <row r="57" spans="1:17">
      <c r="A57" s="12"/>
      <c r="B57" s="25">
        <v>343.8</v>
      </c>
      <c r="C57" s="20" t="s">
        <v>60</v>
      </c>
      <c r="D57" s="46">
        <v>26847.5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4"/>
        <v>26847.5</v>
      </c>
      <c r="P57" s="47">
        <f>(O57/P$85)</f>
        <v>0.31852858125904659</v>
      </c>
      <c r="Q57" s="9"/>
    </row>
    <row r="58" spans="1:17">
      <c r="A58" s="12"/>
      <c r="B58" s="25">
        <v>343.9</v>
      </c>
      <c r="C58" s="20" t="s">
        <v>61</v>
      </c>
      <c r="D58" s="46">
        <v>0</v>
      </c>
      <c r="E58" s="46">
        <v>6639442.71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4"/>
        <v>6639442.71</v>
      </c>
      <c r="P58" s="47">
        <f>(O58/P$85)</f>
        <v>78.772782075314993</v>
      </c>
      <c r="Q58" s="9"/>
    </row>
    <row r="59" spans="1:17">
      <c r="A59" s="12"/>
      <c r="B59" s="25">
        <v>347.1</v>
      </c>
      <c r="C59" s="20" t="s">
        <v>62</v>
      </c>
      <c r="D59" s="46">
        <v>29732.75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v>0</v>
      </c>
      <c r="O59" s="46">
        <f t="shared" si="4"/>
        <v>29732.75</v>
      </c>
      <c r="P59" s="47">
        <f>(O59/P$85)</f>
        <v>0.35276024488052582</v>
      </c>
      <c r="Q59" s="9"/>
    </row>
    <row r="60" spans="1:17">
      <c r="A60" s="12"/>
      <c r="B60" s="25">
        <v>347.2</v>
      </c>
      <c r="C60" s="20" t="s">
        <v>63</v>
      </c>
      <c r="D60" s="46">
        <v>3341207.46</v>
      </c>
      <c r="E60" s="46">
        <v>63889</v>
      </c>
      <c r="F60" s="46">
        <v>0</v>
      </c>
      <c r="G60" s="46">
        <v>0</v>
      </c>
      <c r="H60" s="46">
        <v>0</v>
      </c>
      <c r="I60" s="46">
        <v>1428015.17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4"/>
        <v>4833111.63</v>
      </c>
      <c r="P60" s="47">
        <f>(O60/P$85)</f>
        <v>57.341808010820301</v>
      </c>
      <c r="Q60" s="9"/>
    </row>
    <row r="61" spans="1:17">
      <c r="A61" s="12"/>
      <c r="B61" s="25">
        <v>347.3</v>
      </c>
      <c r="C61" s="20" t="s">
        <v>64</v>
      </c>
      <c r="D61" s="46">
        <v>662423.06000000006</v>
      </c>
      <c r="E61" s="46">
        <v>-21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4"/>
        <v>662402.06000000006</v>
      </c>
      <c r="P61" s="47">
        <f>(O61/P$85)</f>
        <v>7.8589808509123706</v>
      </c>
      <c r="Q61" s="9"/>
    </row>
    <row r="62" spans="1:17" ht="15.75">
      <c r="A62" s="29" t="s">
        <v>50</v>
      </c>
      <c r="B62" s="30"/>
      <c r="C62" s="31"/>
      <c r="D62" s="32">
        <f>SUM(D63:D66)</f>
        <v>921236.81</v>
      </c>
      <c r="E62" s="32">
        <f>SUM(E63:E66)</f>
        <v>46704.99</v>
      </c>
      <c r="F62" s="32">
        <f>SUM(F63:F66)</f>
        <v>0</v>
      </c>
      <c r="G62" s="32">
        <f>SUM(G63:G66)</f>
        <v>0</v>
      </c>
      <c r="H62" s="32">
        <f>SUM(H63:H66)</f>
        <v>0</v>
      </c>
      <c r="I62" s="32">
        <f>SUM(I63:I66)</f>
        <v>11813.95</v>
      </c>
      <c r="J62" s="32">
        <f>SUM(J63:J66)</f>
        <v>0</v>
      </c>
      <c r="K62" s="32">
        <f>SUM(K63:K66)</f>
        <v>0</v>
      </c>
      <c r="L62" s="32">
        <f>SUM(L63:L66)</f>
        <v>0</v>
      </c>
      <c r="M62" s="32">
        <f>SUM(M63:M66)</f>
        <v>0</v>
      </c>
      <c r="N62" s="32">
        <f>SUM(N63:N66)</f>
        <v>0</v>
      </c>
      <c r="O62" s="32">
        <f>SUM(D62:N62)</f>
        <v>979755.75</v>
      </c>
      <c r="P62" s="45">
        <f>(O62/P$85)</f>
        <v>11.624181358707258</v>
      </c>
      <c r="Q62" s="10"/>
    </row>
    <row r="63" spans="1:17">
      <c r="A63" s="13"/>
      <c r="B63" s="39">
        <v>351.1</v>
      </c>
      <c r="C63" s="21" t="s">
        <v>68</v>
      </c>
      <c r="D63" s="46">
        <v>0</v>
      </c>
      <c r="E63" s="46">
        <v>33522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>SUM(D63:N63)</f>
        <v>33522</v>
      </c>
      <c r="P63" s="47">
        <f>(O63/P$85)</f>
        <v>0.3977172958735733</v>
      </c>
      <c r="Q63" s="9"/>
    </row>
    <row r="64" spans="1:17">
      <c r="A64" s="13"/>
      <c r="B64" s="39">
        <v>352</v>
      </c>
      <c r="C64" s="21" t="s">
        <v>69</v>
      </c>
      <c r="D64" s="46">
        <v>10307.14</v>
      </c>
      <c r="E64" s="46">
        <v>46.84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v>0</v>
      </c>
      <c r="O64" s="46">
        <f t="shared" ref="O64:O66" si="5">SUM(D64:N64)</f>
        <v>10353.98</v>
      </c>
      <c r="P64" s="47">
        <f>(O64/P$85)</f>
        <v>0.12284341409012173</v>
      </c>
      <c r="Q64" s="9"/>
    </row>
    <row r="65" spans="1:17">
      <c r="A65" s="13"/>
      <c r="B65" s="39">
        <v>354</v>
      </c>
      <c r="C65" s="21" t="s">
        <v>70</v>
      </c>
      <c r="D65" s="46">
        <v>891266.77</v>
      </c>
      <c r="E65" s="46">
        <v>13136.15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v>0</v>
      </c>
      <c r="O65" s="46">
        <f t="shared" si="5"/>
        <v>904402.92</v>
      </c>
      <c r="P65" s="47">
        <f>(O65/P$85)</f>
        <v>10.73016776214318</v>
      </c>
      <c r="Q65" s="9"/>
    </row>
    <row r="66" spans="1:17">
      <c r="A66" s="13"/>
      <c r="B66" s="39">
        <v>359</v>
      </c>
      <c r="C66" s="21" t="s">
        <v>71</v>
      </c>
      <c r="D66" s="46">
        <v>19662.900000000001</v>
      </c>
      <c r="E66" s="46">
        <v>0</v>
      </c>
      <c r="F66" s="46">
        <v>0</v>
      </c>
      <c r="G66" s="46">
        <v>0</v>
      </c>
      <c r="H66" s="46">
        <v>0</v>
      </c>
      <c r="I66" s="46">
        <v>11813.95</v>
      </c>
      <c r="J66" s="46">
        <v>0</v>
      </c>
      <c r="K66" s="46">
        <v>0</v>
      </c>
      <c r="L66" s="46">
        <v>0</v>
      </c>
      <c r="M66" s="46">
        <v>0</v>
      </c>
      <c r="N66" s="46">
        <v>0</v>
      </c>
      <c r="O66" s="46">
        <f t="shared" si="5"/>
        <v>31476.850000000002</v>
      </c>
      <c r="P66" s="47">
        <f>(O66/P$85)</f>
        <v>0.37345288660038445</v>
      </c>
      <c r="Q66" s="9"/>
    </row>
    <row r="67" spans="1:17" ht="15.75">
      <c r="A67" s="29" t="s">
        <v>3</v>
      </c>
      <c r="B67" s="30"/>
      <c r="C67" s="31"/>
      <c r="D67" s="32">
        <f>SUM(D68:D78)</f>
        <v>-561514.89999999991</v>
      </c>
      <c r="E67" s="32">
        <f>SUM(E68:E78)</f>
        <v>470718.7300000001</v>
      </c>
      <c r="F67" s="32">
        <f>SUM(F68:F78)</f>
        <v>-60.7</v>
      </c>
      <c r="G67" s="32">
        <f>SUM(G68:G78)</f>
        <v>-137393.73000000001</v>
      </c>
      <c r="H67" s="32">
        <f>SUM(H68:H78)</f>
        <v>0</v>
      </c>
      <c r="I67" s="32">
        <f>SUM(I68:I78)</f>
        <v>-1661832.51</v>
      </c>
      <c r="J67" s="32">
        <f>SUM(J68:J78)</f>
        <v>-143344.82999999999</v>
      </c>
      <c r="K67" s="32">
        <f>SUM(K68:K78)</f>
        <v>-18523816.650000002</v>
      </c>
      <c r="L67" s="32">
        <f>SUM(L68:L78)</f>
        <v>0</v>
      </c>
      <c r="M67" s="32">
        <f>SUM(M68:M78)</f>
        <v>0</v>
      </c>
      <c r="N67" s="32">
        <f>SUM(N68:N78)</f>
        <v>0</v>
      </c>
      <c r="O67" s="32">
        <f>SUM(D67:N67)</f>
        <v>-20557244.590000004</v>
      </c>
      <c r="P67" s="45">
        <f>(O67/P$85)</f>
        <v>-243.89868530954138</v>
      </c>
      <c r="Q67" s="10"/>
    </row>
    <row r="68" spans="1:17">
      <c r="A68" s="12"/>
      <c r="B68" s="25">
        <v>361.1</v>
      </c>
      <c r="C68" s="20" t="s">
        <v>72</v>
      </c>
      <c r="D68" s="46">
        <v>-1211261</v>
      </c>
      <c r="E68" s="46">
        <v>-1096999.3799999999</v>
      </c>
      <c r="F68" s="46">
        <v>-60.7</v>
      </c>
      <c r="G68" s="46">
        <v>232001.59</v>
      </c>
      <c r="H68" s="46">
        <v>0</v>
      </c>
      <c r="I68" s="46">
        <v>-1481697.08</v>
      </c>
      <c r="J68" s="46">
        <v>-149378.99</v>
      </c>
      <c r="K68" s="46">
        <v>726820.01</v>
      </c>
      <c r="L68" s="46">
        <v>0</v>
      </c>
      <c r="M68" s="46">
        <v>0</v>
      </c>
      <c r="N68" s="46">
        <v>0</v>
      </c>
      <c r="O68" s="46">
        <f>SUM(D68:N68)</f>
        <v>-2980575.5500000007</v>
      </c>
      <c r="P68" s="47">
        <f>(O68/P$85)</f>
        <v>-35.362640889352924</v>
      </c>
      <c r="Q68" s="9"/>
    </row>
    <row r="69" spans="1:17">
      <c r="A69" s="12"/>
      <c r="B69" s="25">
        <v>361.2</v>
      </c>
      <c r="C69" s="20" t="s">
        <v>73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5504411.4299999997</v>
      </c>
      <c r="L69" s="46">
        <v>0</v>
      </c>
      <c r="M69" s="46">
        <v>0</v>
      </c>
      <c r="N69" s="46">
        <v>0</v>
      </c>
      <c r="O69" s="46">
        <f t="shared" ref="O69:O82" si="6">SUM(D69:N69)</f>
        <v>5504411.4299999997</v>
      </c>
      <c r="P69" s="47">
        <f>(O69/P$85)</f>
        <v>65.306354910661312</v>
      </c>
      <c r="Q69" s="9"/>
    </row>
    <row r="70" spans="1:17">
      <c r="A70" s="12"/>
      <c r="B70" s="25">
        <v>361.3</v>
      </c>
      <c r="C70" s="20" t="s">
        <v>74</v>
      </c>
      <c r="D70" s="46">
        <v>0</v>
      </c>
      <c r="E70" s="46">
        <v>0</v>
      </c>
      <c r="F70" s="46">
        <v>0</v>
      </c>
      <c r="G70" s="46">
        <v>-418704.32</v>
      </c>
      <c r="H70" s="46">
        <v>0</v>
      </c>
      <c r="I70" s="46">
        <v>0</v>
      </c>
      <c r="J70" s="46">
        <v>0</v>
      </c>
      <c r="K70" s="46">
        <v>-52149820.57</v>
      </c>
      <c r="L70" s="46">
        <v>0</v>
      </c>
      <c r="M70" s="46">
        <v>0</v>
      </c>
      <c r="N70" s="46">
        <v>0</v>
      </c>
      <c r="O70" s="46">
        <f t="shared" si="6"/>
        <v>-52568524.890000001</v>
      </c>
      <c r="P70" s="47">
        <f>(O70/P$85)</f>
        <v>-623.69224889068175</v>
      </c>
      <c r="Q70" s="9"/>
    </row>
    <row r="71" spans="1:17">
      <c r="A71" s="12"/>
      <c r="B71" s="25">
        <v>361.4</v>
      </c>
      <c r="C71" s="20" t="s">
        <v>173</v>
      </c>
      <c r="D71" s="46">
        <v>0</v>
      </c>
      <c r="E71" s="46">
        <v>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16906904.260000002</v>
      </c>
      <c r="L71" s="46">
        <v>0</v>
      </c>
      <c r="M71" s="46">
        <v>0</v>
      </c>
      <c r="N71" s="46">
        <v>0</v>
      </c>
      <c r="O71" s="46">
        <f t="shared" si="6"/>
        <v>16906904.260000002</v>
      </c>
      <c r="P71" s="47">
        <f>(O71/P$85)</f>
        <v>200.5897095603066</v>
      </c>
      <c r="Q71" s="9"/>
    </row>
    <row r="72" spans="1:17">
      <c r="A72" s="12"/>
      <c r="B72" s="25">
        <v>362</v>
      </c>
      <c r="C72" s="20" t="s">
        <v>75</v>
      </c>
      <c r="D72" s="46">
        <v>151475.29999999999</v>
      </c>
      <c r="E72" s="46">
        <v>5000</v>
      </c>
      <c r="F72" s="46">
        <v>0</v>
      </c>
      <c r="G72" s="46">
        <v>0</v>
      </c>
      <c r="H72" s="46">
        <v>0</v>
      </c>
      <c r="I72" s="46">
        <v>53896.37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6"/>
        <v>210371.66999999998</v>
      </c>
      <c r="P72" s="47">
        <f>(O72/P$85)</f>
        <v>2.4959266070284505</v>
      </c>
      <c r="Q72" s="9"/>
    </row>
    <row r="73" spans="1:17">
      <c r="A73" s="12"/>
      <c r="B73" s="25">
        <v>364</v>
      </c>
      <c r="C73" s="20" t="s">
        <v>116</v>
      </c>
      <c r="D73" s="46">
        <v>19373</v>
      </c>
      <c r="E73" s="46">
        <v>395053.35</v>
      </c>
      <c r="F73" s="46">
        <v>0</v>
      </c>
      <c r="G73" s="46">
        <v>0</v>
      </c>
      <c r="H73" s="46">
        <v>0</v>
      </c>
      <c r="I73" s="46">
        <v>-556133.80000000005</v>
      </c>
      <c r="J73" s="46">
        <v>85</v>
      </c>
      <c r="K73" s="46">
        <v>0</v>
      </c>
      <c r="L73" s="46">
        <v>0</v>
      </c>
      <c r="M73" s="46">
        <v>0</v>
      </c>
      <c r="N73" s="46">
        <v>0</v>
      </c>
      <c r="O73" s="46">
        <f t="shared" si="6"/>
        <v>-141622.45000000007</v>
      </c>
      <c r="P73" s="47">
        <f>(O73/P$85)</f>
        <v>-1.6802606601333563</v>
      </c>
      <c r="Q73" s="9"/>
    </row>
    <row r="74" spans="1:17">
      <c r="A74" s="12"/>
      <c r="B74" s="25">
        <v>365</v>
      </c>
      <c r="C74" s="20" t="s">
        <v>117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-1500</v>
      </c>
      <c r="J74" s="46">
        <v>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6"/>
        <v>-1500</v>
      </c>
      <c r="P74" s="47">
        <f>(O74/P$85)</f>
        <v>-1.7796549842203926E-2</v>
      </c>
      <c r="Q74" s="9"/>
    </row>
    <row r="75" spans="1:17">
      <c r="A75" s="12"/>
      <c r="B75" s="25">
        <v>366</v>
      </c>
      <c r="C75" s="20" t="s">
        <v>78</v>
      </c>
      <c r="D75" s="46">
        <v>322966.8</v>
      </c>
      <c r="E75" s="46">
        <v>95912.66</v>
      </c>
      <c r="F75" s="46">
        <v>0</v>
      </c>
      <c r="G75" s="46">
        <v>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v>0</v>
      </c>
      <c r="O75" s="46">
        <f t="shared" si="6"/>
        <v>418879.45999999996</v>
      </c>
      <c r="P75" s="47">
        <f>(O75/P$85)</f>
        <v>4.9697394585103094</v>
      </c>
      <c r="Q75" s="9"/>
    </row>
    <row r="76" spans="1:17">
      <c r="A76" s="12"/>
      <c r="B76" s="25">
        <v>368</v>
      </c>
      <c r="C76" s="20" t="s">
        <v>94</v>
      </c>
      <c r="D76" s="46">
        <v>0</v>
      </c>
      <c r="E76" s="46">
        <v>0</v>
      </c>
      <c r="F76" s="46">
        <v>0</v>
      </c>
      <c r="G76" s="46">
        <v>0</v>
      </c>
      <c r="H76" s="46">
        <v>0</v>
      </c>
      <c r="I76" s="46">
        <v>0</v>
      </c>
      <c r="J76" s="46">
        <v>0</v>
      </c>
      <c r="K76" s="46">
        <v>10487279.060000001</v>
      </c>
      <c r="L76" s="46">
        <v>0</v>
      </c>
      <c r="M76" s="46">
        <v>0</v>
      </c>
      <c r="N76" s="46">
        <v>0</v>
      </c>
      <c r="O76" s="46">
        <f t="shared" si="6"/>
        <v>10487279.060000001</v>
      </c>
      <c r="P76" s="47">
        <f>(O76/P$85)</f>
        <v>124.42492300026102</v>
      </c>
      <c r="Q76" s="9"/>
    </row>
    <row r="77" spans="1:17">
      <c r="A77" s="12"/>
      <c r="B77" s="25">
        <v>369.3</v>
      </c>
      <c r="C77" s="20" t="s">
        <v>178</v>
      </c>
      <c r="D77" s="46">
        <v>0</v>
      </c>
      <c r="E77" s="46">
        <v>72579.100000000006</v>
      </c>
      <c r="F77" s="46">
        <v>0</v>
      </c>
      <c r="G77" s="46">
        <v>0</v>
      </c>
      <c r="H77" s="46">
        <v>0</v>
      </c>
      <c r="I77" s="46">
        <v>300000</v>
      </c>
      <c r="J77" s="46">
        <v>0</v>
      </c>
      <c r="K77" s="46">
        <v>0</v>
      </c>
      <c r="L77" s="46">
        <v>0</v>
      </c>
      <c r="M77" s="46">
        <v>0</v>
      </c>
      <c r="N77" s="46">
        <v>0</v>
      </c>
      <c r="O77" s="46">
        <f>SUM(D77:N77)</f>
        <v>372579.1</v>
      </c>
      <c r="P77" s="47">
        <f>(O77/P$85)</f>
        <v>4.4204150155423196</v>
      </c>
      <c r="Q77" s="9"/>
    </row>
    <row r="78" spans="1:17">
      <c r="A78" s="12"/>
      <c r="B78" s="25">
        <v>369.9</v>
      </c>
      <c r="C78" s="20" t="s">
        <v>79</v>
      </c>
      <c r="D78" s="46">
        <v>155931</v>
      </c>
      <c r="E78" s="46">
        <v>999173</v>
      </c>
      <c r="F78" s="46">
        <v>0</v>
      </c>
      <c r="G78" s="46">
        <v>49309</v>
      </c>
      <c r="H78" s="46">
        <v>0</v>
      </c>
      <c r="I78" s="46">
        <v>23602</v>
      </c>
      <c r="J78" s="46">
        <v>5949.16</v>
      </c>
      <c r="K78" s="46">
        <v>589.16</v>
      </c>
      <c r="L78" s="46">
        <v>0</v>
      </c>
      <c r="M78" s="46">
        <v>0</v>
      </c>
      <c r="N78" s="46">
        <v>0</v>
      </c>
      <c r="O78" s="46">
        <f t="shared" si="6"/>
        <v>1234553.3199999998</v>
      </c>
      <c r="P78" s="47">
        <f>(O78/P$85)</f>
        <v>14.647193128158886</v>
      </c>
      <c r="Q78" s="9"/>
    </row>
    <row r="79" spans="1:17" ht="15.75">
      <c r="A79" s="29" t="s">
        <v>51</v>
      </c>
      <c r="B79" s="30"/>
      <c r="C79" s="31"/>
      <c r="D79" s="32">
        <f>SUM(D80:D82)</f>
        <v>2997449.1</v>
      </c>
      <c r="E79" s="32">
        <f>SUM(E80:E82)</f>
        <v>690592.64</v>
      </c>
      <c r="F79" s="32">
        <f>SUM(F80:F82)</f>
        <v>2378900</v>
      </c>
      <c r="G79" s="32">
        <f>SUM(G80:G82)</f>
        <v>62009828.479999997</v>
      </c>
      <c r="H79" s="32">
        <f>SUM(H80:H82)</f>
        <v>0</v>
      </c>
      <c r="I79" s="32">
        <f>SUM(I80:I82)</f>
        <v>0</v>
      </c>
      <c r="J79" s="32">
        <f>SUM(J80:J82)</f>
        <v>0</v>
      </c>
      <c r="K79" s="32">
        <f>SUM(K80:K82)</f>
        <v>0</v>
      </c>
      <c r="L79" s="32">
        <f>SUM(L80:L82)</f>
        <v>0</v>
      </c>
      <c r="M79" s="32">
        <f>SUM(M80:M82)</f>
        <v>0</v>
      </c>
      <c r="N79" s="32">
        <f>SUM(N80:N82)</f>
        <v>0</v>
      </c>
      <c r="O79" s="32">
        <f t="shared" si="6"/>
        <v>68076770.219999999</v>
      </c>
      <c r="P79" s="45">
        <f>(O79/P$85)</f>
        <v>807.68775621099587</v>
      </c>
      <c r="Q79" s="9"/>
    </row>
    <row r="80" spans="1:17">
      <c r="A80" s="12"/>
      <c r="B80" s="25">
        <v>381</v>
      </c>
      <c r="C80" s="20" t="s">
        <v>95</v>
      </c>
      <c r="D80" s="46">
        <v>11400</v>
      </c>
      <c r="E80" s="46">
        <v>0</v>
      </c>
      <c r="F80" s="46">
        <v>2378900</v>
      </c>
      <c r="G80" s="46">
        <v>0</v>
      </c>
      <c r="H80" s="46">
        <v>0</v>
      </c>
      <c r="I80" s="46">
        <v>0</v>
      </c>
      <c r="J80" s="46">
        <v>0</v>
      </c>
      <c r="K80" s="46">
        <v>0</v>
      </c>
      <c r="L80" s="46">
        <v>0</v>
      </c>
      <c r="M80" s="46">
        <v>0</v>
      </c>
      <c r="N80" s="46">
        <v>0</v>
      </c>
      <c r="O80" s="46">
        <f t="shared" si="6"/>
        <v>2390300</v>
      </c>
      <c r="P80" s="47">
        <f>(O80/P$85)</f>
        <v>28.359395391880028</v>
      </c>
      <c r="Q80" s="9"/>
    </row>
    <row r="81" spans="1:120">
      <c r="A81" s="12"/>
      <c r="B81" s="25">
        <v>383.1</v>
      </c>
      <c r="C81" s="20" t="s">
        <v>179</v>
      </c>
      <c r="D81" s="46">
        <v>2602324.98</v>
      </c>
      <c r="E81" s="46">
        <v>690592.64</v>
      </c>
      <c r="F81" s="46">
        <v>0</v>
      </c>
      <c r="G81" s="46">
        <v>0</v>
      </c>
      <c r="H81" s="46">
        <v>0</v>
      </c>
      <c r="I81" s="46">
        <v>0</v>
      </c>
      <c r="J81" s="46">
        <v>0</v>
      </c>
      <c r="K81" s="46">
        <v>0</v>
      </c>
      <c r="L81" s="46">
        <v>0</v>
      </c>
      <c r="M81" s="46">
        <v>0</v>
      </c>
      <c r="N81" s="46">
        <v>0</v>
      </c>
      <c r="O81" s="46">
        <f t="shared" si="6"/>
        <v>3292917.62</v>
      </c>
      <c r="P81" s="47">
        <f>(O81/P$85)</f>
        <v>39.068381700401019</v>
      </c>
      <c r="Q81" s="9"/>
    </row>
    <row r="82" spans="1:120" ht="15.75" thickBot="1">
      <c r="A82" s="12"/>
      <c r="B82" s="25">
        <v>384</v>
      </c>
      <c r="C82" s="20" t="s">
        <v>96</v>
      </c>
      <c r="D82" s="46">
        <v>383724.12</v>
      </c>
      <c r="E82" s="46">
        <v>0</v>
      </c>
      <c r="F82" s="46">
        <v>0</v>
      </c>
      <c r="G82" s="46">
        <v>62009828.479999997</v>
      </c>
      <c r="H82" s="46">
        <v>0</v>
      </c>
      <c r="I82" s="46">
        <v>0</v>
      </c>
      <c r="J82" s="46">
        <v>0</v>
      </c>
      <c r="K82" s="46">
        <v>0</v>
      </c>
      <c r="L82" s="46">
        <v>0</v>
      </c>
      <c r="M82" s="46">
        <v>0</v>
      </c>
      <c r="N82" s="46">
        <v>0</v>
      </c>
      <c r="O82" s="46">
        <f t="shared" si="6"/>
        <v>62393552.599999994</v>
      </c>
      <c r="P82" s="47">
        <f>(O82/P$85)</f>
        <v>740.2599791187148</v>
      </c>
      <c r="Q82" s="9"/>
    </row>
    <row r="83" spans="1:120" ht="16.5" thickBot="1">
      <c r="A83" s="14" t="s">
        <v>66</v>
      </c>
      <c r="B83" s="23"/>
      <c r="C83" s="22"/>
      <c r="D83" s="15">
        <f>SUM(D5,D17,D28,D46,D62,D67,D79)</f>
        <v>92714117.859999985</v>
      </c>
      <c r="E83" s="15">
        <f>SUM(E5,E17,E28,E46,E62,E67,E79)</f>
        <v>27394013.239999998</v>
      </c>
      <c r="F83" s="15">
        <f>SUM(F5,F17,F28,F46,F62,F67,F79)</f>
        <v>2378839.2999999998</v>
      </c>
      <c r="G83" s="15">
        <f>SUM(G5,G17,G28,G46,G62,G67,G79)</f>
        <v>61872434.75</v>
      </c>
      <c r="H83" s="15">
        <f>SUM(H5,H17,H28,H46,H62,H67,H79)</f>
        <v>0</v>
      </c>
      <c r="I83" s="15">
        <f>SUM(I5,I17,I28,I46,I62,I67,I79)</f>
        <v>43634972.660000004</v>
      </c>
      <c r="J83" s="15">
        <f>SUM(J5,J17,J28,J46,J62,J67,J79)</f>
        <v>19481108.030000001</v>
      </c>
      <c r="K83" s="15">
        <f>SUM(K5,K17,K28,K46,K62,K67,K79)</f>
        <v>-17022132.810000002</v>
      </c>
      <c r="L83" s="15">
        <f>SUM(L5,L17,L28,L46,L62,L67,L79)</f>
        <v>0</v>
      </c>
      <c r="M83" s="15">
        <f>SUM(M5,M17,M28,M46,M62,M67,M79)</f>
        <v>0</v>
      </c>
      <c r="N83" s="15">
        <f>SUM(N5,N17,N28,N46,N62,N67,N79)</f>
        <v>0</v>
      </c>
      <c r="O83" s="15">
        <f>SUM(D83:N83)</f>
        <v>230453353.02999997</v>
      </c>
      <c r="P83" s="38">
        <f>(O83/P$85)</f>
        <v>2734.1830556676077</v>
      </c>
      <c r="Q83" s="6"/>
      <c r="R83" s="2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  <c r="AG83" s="5"/>
      <c r="AH83" s="5"/>
      <c r="AI83" s="5"/>
      <c r="AJ83" s="5"/>
      <c r="AK83" s="5"/>
      <c r="AL83" s="5"/>
      <c r="AM83" s="5"/>
      <c r="AN83" s="5"/>
      <c r="AO83" s="5"/>
      <c r="AP83" s="5"/>
      <c r="AQ83" s="5"/>
      <c r="AR83" s="5"/>
      <c r="AS83" s="5"/>
      <c r="AT83" s="5"/>
      <c r="AU83" s="5"/>
      <c r="AV83" s="5"/>
      <c r="AW83" s="5"/>
      <c r="AX83" s="5"/>
      <c r="AY83" s="5"/>
      <c r="AZ83" s="5"/>
      <c r="BA83" s="5"/>
      <c r="BB83" s="5"/>
      <c r="BC83" s="5"/>
      <c r="BD83" s="5"/>
      <c r="BE83" s="5"/>
      <c r="BF83" s="5"/>
      <c r="BG83" s="5"/>
      <c r="BH83" s="5"/>
      <c r="BI83" s="5"/>
      <c r="BJ83" s="5"/>
      <c r="BK83" s="5"/>
      <c r="BL83" s="5"/>
      <c r="BM83" s="5"/>
      <c r="BN83" s="5"/>
      <c r="BO83" s="5"/>
      <c r="BP83" s="5"/>
      <c r="BQ83" s="5"/>
      <c r="BR83" s="5"/>
      <c r="BS83" s="5"/>
      <c r="BT83" s="5"/>
      <c r="BU83" s="5"/>
      <c r="BV83" s="5"/>
      <c r="BW83" s="5"/>
      <c r="BX83" s="5"/>
      <c r="BY83" s="5"/>
      <c r="BZ83" s="5"/>
      <c r="CA83" s="5"/>
      <c r="CB83" s="5"/>
      <c r="CC83" s="5"/>
      <c r="CD83" s="5"/>
      <c r="CE83" s="5"/>
      <c r="CF83" s="5"/>
      <c r="CG83" s="5"/>
      <c r="CH83" s="5"/>
      <c r="CI83" s="5"/>
      <c r="CJ83" s="5"/>
      <c r="CK83" s="5"/>
      <c r="CL83" s="5"/>
      <c r="CM83" s="5"/>
      <c r="CN83" s="5"/>
      <c r="CO83" s="5"/>
      <c r="CP83" s="5"/>
      <c r="CQ83" s="5"/>
      <c r="CR83" s="5"/>
      <c r="CS83" s="5"/>
      <c r="CT83" s="5"/>
      <c r="CU83" s="5"/>
      <c r="CV83" s="5"/>
      <c r="CW83" s="5"/>
      <c r="CX83" s="5"/>
      <c r="CY83" s="5"/>
      <c r="CZ83" s="5"/>
      <c r="DA83" s="5"/>
      <c r="DB83" s="5"/>
      <c r="DC83" s="5"/>
      <c r="DD83" s="5"/>
      <c r="DE83" s="5"/>
      <c r="DF83" s="5"/>
      <c r="DG83" s="5"/>
      <c r="DH83" s="5"/>
      <c r="DI83" s="5"/>
      <c r="DJ83" s="5"/>
      <c r="DK83" s="5"/>
      <c r="DL83" s="5"/>
      <c r="DM83" s="5"/>
      <c r="DN83" s="5"/>
      <c r="DO83" s="5"/>
      <c r="DP83" s="5"/>
    </row>
    <row r="84" spans="1:120">
      <c r="A84" s="16"/>
      <c r="B84" s="18"/>
      <c r="C84" s="18"/>
      <c r="D84" s="17"/>
      <c r="E84" s="17"/>
      <c r="F84" s="17"/>
      <c r="G84" s="17"/>
      <c r="H84" s="17"/>
      <c r="I84" s="17"/>
      <c r="J84" s="17"/>
      <c r="K84" s="17"/>
      <c r="L84" s="17"/>
      <c r="M84" s="17"/>
      <c r="N84" s="17"/>
      <c r="O84" s="17"/>
      <c r="P84" s="19"/>
    </row>
    <row r="85" spans="1:120">
      <c r="A85" s="40"/>
      <c r="B85" s="41"/>
      <c r="C85" s="41"/>
      <c r="D85" s="42"/>
      <c r="E85" s="42"/>
      <c r="F85" s="42"/>
      <c r="G85" s="42"/>
      <c r="H85" s="42"/>
      <c r="I85" s="42"/>
      <c r="J85" s="42"/>
      <c r="K85" s="42"/>
      <c r="L85" s="42"/>
      <c r="M85" s="48" t="s">
        <v>180</v>
      </c>
      <c r="N85" s="48"/>
      <c r="O85" s="48"/>
      <c r="P85" s="43">
        <v>84286</v>
      </c>
    </row>
    <row r="86" spans="1:120">
      <c r="A86" s="49"/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  <c r="M86" s="50"/>
      <c r="N86" s="50"/>
      <c r="O86" s="50"/>
      <c r="P86" s="51"/>
    </row>
    <row r="87" spans="1:120" ht="15.75" customHeight="1" thickBot="1">
      <c r="A87" s="52" t="s">
        <v>98</v>
      </c>
      <c r="B87" s="53"/>
      <c r="C87" s="53"/>
      <c r="D87" s="53"/>
      <c r="E87" s="53"/>
      <c r="F87" s="53"/>
      <c r="G87" s="53"/>
      <c r="H87" s="53"/>
      <c r="I87" s="53"/>
      <c r="J87" s="53"/>
      <c r="K87" s="53"/>
      <c r="L87" s="53"/>
      <c r="M87" s="53"/>
      <c r="N87" s="53"/>
      <c r="O87" s="53"/>
      <c r="P87" s="54"/>
    </row>
  </sheetData>
  <mergeCells count="10">
    <mergeCell ref="M85:O85"/>
    <mergeCell ref="A86:P86"/>
    <mergeCell ref="A87:P87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104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27288049</v>
      </c>
      <c r="E5" s="27">
        <f t="shared" si="0"/>
        <v>6285534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33573583</v>
      </c>
      <c r="O5" s="33">
        <f t="shared" ref="O5:O36" si="1">(N5/O$73)</f>
        <v>427.75434461318929</v>
      </c>
      <c r="P5" s="6"/>
    </row>
    <row r="6" spans="1:133">
      <c r="A6" s="12"/>
      <c r="B6" s="25">
        <v>311</v>
      </c>
      <c r="C6" s="20" t="s">
        <v>2</v>
      </c>
      <c r="D6" s="46">
        <v>15510140</v>
      </c>
      <c r="E6" s="46">
        <v>181330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15691470</v>
      </c>
      <c r="O6" s="47">
        <f t="shared" si="1"/>
        <v>199.92189888900214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6104204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6104204</v>
      </c>
      <c r="O7" s="47">
        <f t="shared" si="1"/>
        <v>77.772449291611451</v>
      </c>
      <c r="P7" s="9"/>
    </row>
    <row r="8" spans="1:133">
      <c r="A8" s="12"/>
      <c r="B8" s="25">
        <v>314.10000000000002</v>
      </c>
      <c r="C8" s="20" t="s">
        <v>11</v>
      </c>
      <c r="D8" s="46">
        <v>6397953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6397953</v>
      </c>
      <c r="O8" s="47">
        <f t="shared" si="1"/>
        <v>81.515046886148198</v>
      </c>
      <c r="P8" s="9"/>
    </row>
    <row r="9" spans="1:133">
      <c r="A9" s="12"/>
      <c r="B9" s="25">
        <v>314.3</v>
      </c>
      <c r="C9" s="20" t="s">
        <v>12</v>
      </c>
      <c r="D9" s="46">
        <v>1116353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1116353</v>
      </c>
      <c r="O9" s="47">
        <f t="shared" si="1"/>
        <v>14.223231576801549</v>
      </c>
      <c r="P9" s="9"/>
    </row>
    <row r="10" spans="1:133">
      <c r="A10" s="12"/>
      <c r="B10" s="25">
        <v>314.39999999999998</v>
      </c>
      <c r="C10" s="20" t="s">
        <v>13</v>
      </c>
      <c r="D10" s="46">
        <v>189033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189033</v>
      </c>
      <c r="O10" s="47">
        <f t="shared" si="1"/>
        <v>2.4084318621954948</v>
      </c>
      <c r="P10" s="9"/>
    </row>
    <row r="11" spans="1:133">
      <c r="A11" s="12"/>
      <c r="B11" s="25">
        <v>314.7</v>
      </c>
      <c r="C11" s="20" t="s">
        <v>14</v>
      </c>
      <c r="D11" s="46">
        <v>78344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78344</v>
      </c>
      <c r="O11" s="47">
        <f t="shared" si="1"/>
        <v>0.99816532463561314</v>
      </c>
      <c r="P11" s="9"/>
    </row>
    <row r="12" spans="1:133">
      <c r="A12" s="12"/>
      <c r="B12" s="25">
        <v>315</v>
      </c>
      <c r="C12" s="20" t="s">
        <v>105</v>
      </c>
      <c r="D12" s="46">
        <v>3373552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3373552</v>
      </c>
      <c r="O12" s="47">
        <f t="shared" si="1"/>
        <v>42.981755172765261</v>
      </c>
      <c r="P12" s="9"/>
    </row>
    <row r="13" spans="1:133">
      <c r="A13" s="12"/>
      <c r="B13" s="25">
        <v>316</v>
      </c>
      <c r="C13" s="20" t="s">
        <v>106</v>
      </c>
      <c r="D13" s="46">
        <v>622674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622674</v>
      </c>
      <c r="O13" s="47">
        <f t="shared" si="1"/>
        <v>7.9333656100295586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5643746</v>
      </c>
      <c r="E14" s="32">
        <f t="shared" si="3"/>
        <v>1803689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5620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7453055</v>
      </c>
      <c r="O14" s="45">
        <f t="shared" si="1"/>
        <v>94.95789165222709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1622303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1622303</v>
      </c>
      <c r="O15" s="47">
        <f t="shared" si="1"/>
        <v>20.669439914381815</v>
      </c>
      <c r="P15" s="9"/>
    </row>
    <row r="16" spans="1:133">
      <c r="A16" s="12"/>
      <c r="B16" s="25">
        <v>323.10000000000002</v>
      </c>
      <c r="C16" s="20" t="s">
        <v>19</v>
      </c>
      <c r="D16" s="46">
        <v>5434523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5434523</v>
      </c>
      <c r="O16" s="47">
        <f t="shared" si="1"/>
        <v>69.24017684231984</v>
      </c>
      <c r="P16" s="9"/>
    </row>
    <row r="17" spans="1:16">
      <c r="A17" s="12"/>
      <c r="B17" s="25">
        <v>323.39999999999998</v>
      </c>
      <c r="C17" s="20" t="s">
        <v>20</v>
      </c>
      <c r="D17" s="46">
        <v>204823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204823</v>
      </c>
      <c r="O17" s="47">
        <f t="shared" si="1"/>
        <v>2.6096091122209764</v>
      </c>
      <c r="P17" s="9"/>
    </row>
    <row r="18" spans="1:16">
      <c r="A18" s="12"/>
      <c r="B18" s="25">
        <v>324.20999999999998</v>
      </c>
      <c r="C18" s="20" t="s">
        <v>107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5620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5620</v>
      </c>
      <c r="O18" s="47">
        <f t="shared" si="1"/>
        <v>7.1603302415655892E-2</v>
      </c>
      <c r="P18" s="9"/>
    </row>
    <row r="19" spans="1:16">
      <c r="A19" s="12"/>
      <c r="B19" s="25">
        <v>324.31</v>
      </c>
      <c r="C19" s="20" t="s">
        <v>91</v>
      </c>
      <c r="D19" s="46">
        <v>0</v>
      </c>
      <c r="E19" s="46">
        <v>20252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20252</v>
      </c>
      <c r="O19" s="47">
        <f t="shared" si="1"/>
        <v>0.25802670471919276</v>
      </c>
      <c r="P19" s="9"/>
    </row>
    <row r="20" spans="1:16">
      <c r="A20" s="12"/>
      <c r="B20" s="25">
        <v>324.32</v>
      </c>
      <c r="C20" s="20" t="s">
        <v>23</v>
      </c>
      <c r="D20" s="46">
        <v>0</v>
      </c>
      <c r="E20" s="46">
        <v>97979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97979</v>
      </c>
      <c r="O20" s="47">
        <f t="shared" si="1"/>
        <v>1.2483309550504536</v>
      </c>
      <c r="P20" s="9"/>
    </row>
    <row r="21" spans="1:16">
      <c r="A21" s="12"/>
      <c r="B21" s="25">
        <v>324.61</v>
      </c>
      <c r="C21" s="20" t="s">
        <v>92</v>
      </c>
      <c r="D21" s="46">
        <v>0</v>
      </c>
      <c r="E21" s="46">
        <v>62905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62905</v>
      </c>
      <c r="O21" s="47">
        <f t="shared" si="1"/>
        <v>0.80146009581082456</v>
      </c>
      <c r="P21" s="9"/>
    </row>
    <row r="22" spans="1:16">
      <c r="A22" s="12"/>
      <c r="B22" s="25">
        <v>325.10000000000002</v>
      </c>
      <c r="C22" s="20" t="s">
        <v>25</v>
      </c>
      <c r="D22" s="46">
        <v>0</v>
      </c>
      <c r="E22" s="46">
        <v>250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250</v>
      </c>
      <c r="O22" s="47">
        <f t="shared" si="1"/>
        <v>3.1852002853939455E-3</v>
      </c>
      <c r="P22" s="9"/>
    </row>
    <row r="23" spans="1:16">
      <c r="A23" s="12"/>
      <c r="B23" s="25">
        <v>329</v>
      </c>
      <c r="C23" s="20" t="s">
        <v>26</v>
      </c>
      <c r="D23" s="46">
        <v>4400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>SUM(D23:M23)</f>
        <v>4400</v>
      </c>
      <c r="O23" s="47">
        <f t="shared" si="1"/>
        <v>5.6059525022933439E-2</v>
      </c>
      <c r="P23" s="9"/>
    </row>
    <row r="24" spans="1:16" ht="15.75">
      <c r="A24" s="29" t="s">
        <v>28</v>
      </c>
      <c r="B24" s="30"/>
      <c r="C24" s="31"/>
      <c r="D24" s="32">
        <f t="shared" ref="D24:M24" si="5">SUM(D25:D37)</f>
        <v>7340507</v>
      </c>
      <c r="E24" s="32">
        <f t="shared" si="5"/>
        <v>2590131</v>
      </c>
      <c r="F24" s="32">
        <f t="shared" si="5"/>
        <v>0</v>
      </c>
      <c r="G24" s="32">
        <f t="shared" si="5"/>
        <v>0</v>
      </c>
      <c r="H24" s="32">
        <f t="shared" si="5"/>
        <v>0</v>
      </c>
      <c r="I24" s="32">
        <f t="shared" si="5"/>
        <v>104941</v>
      </c>
      <c r="J24" s="32">
        <f t="shared" si="5"/>
        <v>0</v>
      </c>
      <c r="K24" s="32">
        <f t="shared" si="5"/>
        <v>1154739</v>
      </c>
      <c r="L24" s="32">
        <f t="shared" si="5"/>
        <v>0</v>
      </c>
      <c r="M24" s="32">
        <f t="shared" si="5"/>
        <v>0</v>
      </c>
      <c r="N24" s="44">
        <f>SUM(D24:M24)</f>
        <v>11190318</v>
      </c>
      <c r="O24" s="45">
        <f t="shared" si="1"/>
        <v>142.57361634899601</v>
      </c>
      <c r="P24" s="10"/>
    </row>
    <row r="25" spans="1:16">
      <c r="A25" s="12"/>
      <c r="B25" s="25">
        <v>331.2</v>
      </c>
      <c r="C25" s="20" t="s">
        <v>27</v>
      </c>
      <c r="D25" s="46">
        <v>1197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>SUM(D25:M25)</f>
        <v>1197</v>
      </c>
      <c r="O25" s="47">
        <f t="shared" si="1"/>
        <v>1.5250738966466211E-2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776426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776426</v>
      </c>
      <c r="O26" s="47">
        <f t="shared" si="1"/>
        <v>9.8922892671491187</v>
      </c>
      <c r="P26" s="9"/>
    </row>
    <row r="27" spans="1:16">
      <c r="A27" s="12"/>
      <c r="B27" s="25">
        <v>331.7</v>
      </c>
      <c r="C27" s="20" t="s">
        <v>30</v>
      </c>
      <c r="D27" s="46">
        <v>99996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99996</v>
      </c>
      <c r="O27" s="47">
        <f t="shared" si="1"/>
        <v>1.2740291509530119</v>
      </c>
      <c r="P27" s="9"/>
    </row>
    <row r="28" spans="1:16">
      <c r="A28" s="12"/>
      <c r="B28" s="25">
        <v>334.39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104941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104941</v>
      </c>
      <c r="O28" s="47">
        <f t="shared" si="1"/>
        <v>1.3370324125981041</v>
      </c>
      <c r="P28" s="9"/>
    </row>
    <row r="29" spans="1:16">
      <c r="A29" s="12"/>
      <c r="B29" s="25">
        <v>335.12</v>
      </c>
      <c r="C29" s="20" t="s">
        <v>108</v>
      </c>
      <c r="D29" s="46">
        <v>2474891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2474891</v>
      </c>
      <c r="O29" s="47">
        <f t="shared" si="1"/>
        <v>31.53209407807563</v>
      </c>
      <c r="P29" s="9"/>
    </row>
    <row r="30" spans="1:16">
      <c r="A30" s="12"/>
      <c r="B30" s="25">
        <v>335.14</v>
      </c>
      <c r="C30" s="20" t="s">
        <v>109</v>
      </c>
      <c r="D30" s="46">
        <v>182594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182594</v>
      </c>
      <c r="O30" s="47">
        <f t="shared" si="1"/>
        <v>2.3263938436448885</v>
      </c>
      <c r="P30" s="9"/>
    </row>
    <row r="31" spans="1:16">
      <c r="A31" s="12"/>
      <c r="B31" s="25">
        <v>335.15</v>
      </c>
      <c r="C31" s="20" t="s">
        <v>110</v>
      </c>
      <c r="D31" s="46">
        <v>55838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55838</v>
      </c>
      <c r="O31" s="47">
        <f t="shared" si="1"/>
        <v>0.71142085414330858</v>
      </c>
      <c r="P31" s="9"/>
    </row>
    <row r="32" spans="1:16">
      <c r="A32" s="12"/>
      <c r="B32" s="25">
        <v>335.18</v>
      </c>
      <c r="C32" s="20" t="s">
        <v>111</v>
      </c>
      <c r="D32" s="46">
        <v>4273695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4273695</v>
      </c>
      <c r="O32" s="47">
        <f t="shared" si="1"/>
        <v>54.45029813474671</v>
      </c>
      <c r="P32" s="9"/>
    </row>
    <row r="33" spans="1:16">
      <c r="A33" s="12"/>
      <c r="B33" s="25">
        <v>335.21</v>
      </c>
      <c r="C33" s="20" t="s">
        <v>39</v>
      </c>
      <c r="D33" s="46">
        <v>39298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1154739</v>
      </c>
      <c r="L33" s="46">
        <v>0</v>
      </c>
      <c r="M33" s="46">
        <v>0</v>
      </c>
      <c r="N33" s="46">
        <f t="shared" si="6"/>
        <v>1194037</v>
      </c>
      <c r="O33" s="47">
        <f t="shared" si="1"/>
        <v>15.212987972683722</v>
      </c>
      <c r="P33" s="9"/>
    </row>
    <row r="34" spans="1:16">
      <c r="A34" s="12"/>
      <c r="B34" s="25">
        <v>335.49</v>
      </c>
      <c r="C34" s="20" t="s">
        <v>40</v>
      </c>
      <c r="D34" s="46">
        <v>175660</v>
      </c>
      <c r="E34" s="46">
        <v>947006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1122666</v>
      </c>
      <c r="O34" s="47">
        <f t="shared" si="1"/>
        <v>14.303664254408318</v>
      </c>
      <c r="P34" s="9"/>
    </row>
    <row r="35" spans="1:16">
      <c r="A35" s="12"/>
      <c r="B35" s="25">
        <v>337.3</v>
      </c>
      <c r="C35" s="20" t="s">
        <v>42</v>
      </c>
      <c r="D35" s="46">
        <v>0</v>
      </c>
      <c r="E35" s="46">
        <v>650400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650400</v>
      </c>
      <c r="O35" s="47">
        <f t="shared" si="1"/>
        <v>8.2866170624808895</v>
      </c>
      <c r="P35" s="9"/>
    </row>
    <row r="36" spans="1:16">
      <c r="A36" s="12"/>
      <c r="B36" s="25">
        <v>337.4</v>
      </c>
      <c r="C36" s="20" t="s">
        <v>100</v>
      </c>
      <c r="D36" s="46">
        <v>0</v>
      </c>
      <c r="E36" s="46">
        <v>30778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30778</v>
      </c>
      <c r="O36" s="47">
        <f t="shared" si="1"/>
        <v>0.39213637753541941</v>
      </c>
      <c r="P36" s="9"/>
    </row>
    <row r="37" spans="1:16">
      <c r="A37" s="12"/>
      <c r="B37" s="25">
        <v>338</v>
      </c>
      <c r="C37" s="20" t="s">
        <v>44</v>
      </c>
      <c r="D37" s="46">
        <v>37338</v>
      </c>
      <c r="E37" s="46">
        <v>185521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222859</v>
      </c>
      <c r="O37" s="47">
        <f t="shared" ref="O37:O68" si="7">(N37/O$73)</f>
        <v>2.8394022016104374</v>
      </c>
      <c r="P37" s="9"/>
    </row>
    <row r="38" spans="1:16" ht="15.75">
      <c r="A38" s="29" t="s">
        <v>49</v>
      </c>
      <c r="B38" s="30"/>
      <c r="C38" s="31"/>
      <c r="D38" s="32">
        <f t="shared" ref="D38:M38" si="8">SUM(D39:D52)</f>
        <v>15097741</v>
      </c>
      <c r="E38" s="32">
        <f t="shared" si="8"/>
        <v>4322568</v>
      </c>
      <c r="F38" s="32">
        <f t="shared" si="8"/>
        <v>0</v>
      </c>
      <c r="G38" s="32">
        <f t="shared" si="8"/>
        <v>0</v>
      </c>
      <c r="H38" s="32">
        <f t="shared" si="8"/>
        <v>0</v>
      </c>
      <c r="I38" s="32">
        <f t="shared" si="8"/>
        <v>33432990</v>
      </c>
      <c r="J38" s="32">
        <f t="shared" si="8"/>
        <v>11312364</v>
      </c>
      <c r="K38" s="32">
        <f t="shared" si="8"/>
        <v>0</v>
      </c>
      <c r="L38" s="32">
        <f t="shared" si="8"/>
        <v>0</v>
      </c>
      <c r="M38" s="32">
        <f t="shared" si="8"/>
        <v>0</v>
      </c>
      <c r="N38" s="32">
        <f>SUM(D38:M38)</f>
        <v>64165663</v>
      </c>
      <c r="O38" s="45">
        <f t="shared" si="7"/>
        <v>817.5219524003669</v>
      </c>
      <c r="P38" s="10"/>
    </row>
    <row r="39" spans="1:16">
      <c r="A39" s="12"/>
      <c r="B39" s="25">
        <v>341.1</v>
      </c>
      <c r="C39" s="20" t="s">
        <v>112</v>
      </c>
      <c r="D39" s="46">
        <v>68180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68180</v>
      </c>
      <c r="O39" s="47">
        <f t="shared" si="7"/>
        <v>0.8686678218326368</v>
      </c>
      <c r="P39" s="9"/>
    </row>
    <row r="40" spans="1:16">
      <c r="A40" s="12"/>
      <c r="B40" s="25">
        <v>341.2</v>
      </c>
      <c r="C40" s="20" t="s">
        <v>113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11312364</v>
      </c>
      <c r="K40" s="46">
        <v>0</v>
      </c>
      <c r="L40" s="46">
        <v>0</v>
      </c>
      <c r="M40" s="46">
        <v>0</v>
      </c>
      <c r="N40" s="46">
        <f t="shared" ref="N40:N52" si="9">SUM(D40:M40)</f>
        <v>11312364</v>
      </c>
      <c r="O40" s="47">
        <f t="shared" si="7"/>
        <v>144.12858016512078</v>
      </c>
      <c r="P40" s="9"/>
    </row>
    <row r="41" spans="1:16">
      <c r="A41" s="12"/>
      <c r="B41" s="25">
        <v>341.3</v>
      </c>
      <c r="C41" s="20" t="s">
        <v>114</v>
      </c>
      <c r="D41" s="46">
        <v>2924755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2924755</v>
      </c>
      <c r="O41" s="47">
        <f t="shared" si="7"/>
        <v>37.263721842829476</v>
      </c>
      <c r="P41" s="9"/>
    </row>
    <row r="42" spans="1:16">
      <c r="A42" s="12"/>
      <c r="B42" s="25">
        <v>341.9</v>
      </c>
      <c r="C42" s="20" t="s">
        <v>115</v>
      </c>
      <c r="D42" s="46">
        <v>476954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476954</v>
      </c>
      <c r="O42" s="47">
        <f t="shared" si="7"/>
        <v>6.0767760676791358</v>
      </c>
      <c r="P42" s="9"/>
    </row>
    <row r="43" spans="1:16">
      <c r="A43" s="12"/>
      <c r="B43" s="25">
        <v>342.1</v>
      </c>
      <c r="C43" s="20" t="s">
        <v>55</v>
      </c>
      <c r="D43" s="46">
        <v>288303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288303</v>
      </c>
      <c r="O43" s="47">
        <f t="shared" si="7"/>
        <v>3.673211191519723</v>
      </c>
      <c r="P43" s="9"/>
    </row>
    <row r="44" spans="1:16">
      <c r="A44" s="12"/>
      <c r="B44" s="25">
        <v>342.2</v>
      </c>
      <c r="C44" s="20" t="s">
        <v>56</v>
      </c>
      <c r="D44" s="46">
        <v>7311808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7311808</v>
      </c>
      <c r="O44" s="47">
        <f t="shared" si="7"/>
        <v>93.158291713382937</v>
      </c>
      <c r="P44" s="9"/>
    </row>
    <row r="45" spans="1:16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10164574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10164574</v>
      </c>
      <c r="O45" s="47">
        <f t="shared" si="7"/>
        <v>129.50481602283151</v>
      </c>
      <c r="P45" s="9"/>
    </row>
    <row r="46" spans="1:16">
      <c r="A46" s="12"/>
      <c r="B46" s="25">
        <v>343.5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22406464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22406464</v>
      </c>
      <c r="O46" s="47">
        <f t="shared" si="7"/>
        <v>285.47630210987666</v>
      </c>
      <c r="P46" s="9"/>
    </row>
    <row r="47" spans="1:16">
      <c r="A47" s="12"/>
      <c r="B47" s="25">
        <v>343.8</v>
      </c>
      <c r="C47" s="20" t="s">
        <v>60</v>
      </c>
      <c r="D47" s="46">
        <v>13090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13090</v>
      </c>
      <c r="O47" s="47">
        <f t="shared" si="7"/>
        <v>0.16677708694322699</v>
      </c>
      <c r="P47" s="9"/>
    </row>
    <row r="48" spans="1:16">
      <c r="A48" s="12"/>
      <c r="B48" s="25">
        <v>343.9</v>
      </c>
      <c r="C48" s="20" t="s">
        <v>61</v>
      </c>
      <c r="D48" s="46">
        <v>36122</v>
      </c>
      <c r="E48" s="46">
        <v>4322568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4358690</v>
      </c>
      <c r="O48" s="47">
        <f t="shared" si="7"/>
        <v>55.533202527774947</v>
      </c>
      <c r="P48" s="9"/>
    </row>
    <row r="49" spans="1:16">
      <c r="A49" s="12"/>
      <c r="B49" s="25">
        <v>347.1</v>
      </c>
      <c r="C49" s="20" t="s">
        <v>62</v>
      </c>
      <c r="D49" s="46">
        <v>611257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611257</v>
      </c>
      <c r="O49" s="47">
        <f t="shared" si="7"/>
        <v>7.7879038833961882</v>
      </c>
      <c r="P49" s="9"/>
    </row>
    <row r="50" spans="1:16">
      <c r="A50" s="12"/>
      <c r="B50" s="25">
        <v>347.2</v>
      </c>
      <c r="C50" s="20" t="s">
        <v>63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861952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861952</v>
      </c>
      <c r="O50" s="47">
        <f t="shared" si="7"/>
        <v>10.981959025583528</v>
      </c>
      <c r="P50" s="9"/>
    </row>
    <row r="51" spans="1:16">
      <c r="A51" s="12"/>
      <c r="B51" s="25">
        <v>347.3</v>
      </c>
      <c r="C51" s="20" t="s">
        <v>64</v>
      </c>
      <c r="D51" s="46">
        <v>3363664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3363664</v>
      </c>
      <c r="O51" s="47">
        <f t="shared" si="7"/>
        <v>42.855774131077361</v>
      </c>
      <c r="P51" s="9"/>
    </row>
    <row r="52" spans="1:16">
      <c r="A52" s="12"/>
      <c r="B52" s="25">
        <v>347.5</v>
      </c>
      <c r="C52" s="20" t="s">
        <v>65</v>
      </c>
      <c r="D52" s="46">
        <v>3608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3608</v>
      </c>
      <c r="O52" s="47">
        <f t="shared" si="7"/>
        <v>4.5968810518805421E-2</v>
      </c>
      <c r="P52" s="9"/>
    </row>
    <row r="53" spans="1:16" ht="15.75">
      <c r="A53" s="29" t="s">
        <v>50</v>
      </c>
      <c r="B53" s="30"/>
      <c r="C53" s="31"/>
      <c r="D53" s="32">
        <f t="shared" ref="D53:M53" si="10">SUM(D54:D57)</f>
        <v>429309</v>
      </c>
      <c r="E53" s="32">
        <f t="shared" si="10"/>
        <v>59330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1410</v>
      </c>
      <c r="J53" s="32">
        <f t="shared" si="10"/>
        <v>0</v>
      </c>
      <c r="K53" s="32">
        <f t="shared" si="10"/>
        <v>27575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517624</v>
      </c>
      <c r="O53" s="45">
        <f t="shared" si="7"/>
        <v>6.5949444501070227</v>
      </c>
      <c r="P53" s="10"/>
    </row>
    <row r="54" spans="1:16">
      <c r="A54" s="13"/>
      <c r="B54" s="39">
        <v>351.1</v>
      </c>
      <c r="C54" s="21" t="s">
        <v>68</v>
      </c>
      <c r="D54" s="46">
        <v>351862</v>
      </c>
      <c r="E54" s="46">
        <v>52059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403921</v>
      </c>
      <c r="O54" s="47">
        <f t="shared" si="7"/>
        <v>5.1462771379064316</v>
      </c>
      <c r="P54" s="9"/>
    </row>
    <row r="55" spans="1:16">
      <c r="A55" s="13"/>
      <c r="B55" s="39">
        <v>352</v>
      </c>
      <c r="C55" s="21" t="s">
        <v>69</v>
      </c>
      <c r="D55" s="46">
        <v>71304</v>
      </c>
      <c r="E55" s="46">
        <v>7271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78575</v>
      </c>
      <c r="O55" s="47">
        <f t="shared" si="7"/>
        <v>1.001108449699317</v>
      </c>
      <c r="P55" s="9"/>
    </row>
    <row r="56" spans="1:16">
      <c r="A56" s="13"/>
      <c r="B56" s="39">
        <v>354</v>
      </c>
      <c r="C56" s="21" t="s">
        <v>70</v>
      </c>
      <c r="D56" s="46">
        <v>3375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3375</v>
      </c>
      <c r="O56" s="47">
        <f t="shared" si="7"/>
        <v>4.3000203852818268E-2</v>
      </c>
      <c r="P56" s="9"/>
    </row>
    <row r="57" spans="1:16">
      <c r="A57" s="13"/>
      <c r="B57" s="39">
        <v>359</v>
      </c>
      <c r="C57" s="21" t="s">
        <v>71</v>
      </c>
      <c r="D57" s="46">
        <v>2768</v>
      </c>
      <c r="E57" s="46">
        <v>0</v>
      </c>
      <c r="F57" s="46">
        <v>0</v>
      </c>
      <c r="G57" s="46">
        <v>0</v>
      </c>
      <c r="H57" s="46">
        <v>0</v>
      </c>
      <c r="I57" s="46">
        <v>1410</v>
      </c>
      <c r="J57" s="46">
        <v>0</v>
      </c>
      <c r="K57" s="46">
        <v>27575</v>
      </c>
      <c r="L57" s="46">
        <v>0</v>
      </c>
      <c r="M57" s="46">
        <v>0</v>
      </c>
      <c r="N57" s="46">
        <f t="shared" si="11"/>
        <v>31753</v>
      </c>
      <c r="O57" s="47">
        <f t="shared" si="7"/>
        <v>0.4045586586484558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SUM(D59:D67)</f>
        <v>1522827</v>
      </c>
      <c r="E58" s="32">
        <f t="shared" si="12"/>
        <v>676010</v>
      </c>
      <c r="F58" s="32">
        <f t="shared" si="12"/>
        <v>0</v>
      </c>
      <c r="G58" s="32">
        <f t="shared" si="12"/>
        <v>25882</v>
      </c>
      <c r="H58" s="32">
        <f t="shared" si="12"/>
        <v>0</v>
      </c>
      <c r="I58" s="32">
        <f t="shared" si="12"/>
        <v>1307331</v>
      </c>
      <c r="J58" s="32">
        <f t="shared" si="12"/>
        <v>68269</v>
      </c>
      <c r="K58" s="32">
        <f t="shared" si="12"/>
        <v>24533723</v>
      </c>
      <c r="L58" s="32">
        <f t="shared" si="12"/>
        <v>0</v>
      </c>
      <c r="M58" s="32">
        <f t="shared" si="12"/>
        <v>0</v>
      </c>
      <c r="N58" s="32">
        <f t="shared" si="11"/>
        <v>28134042</v>
      </c>
      <c r="O58" s="45">
        <f t="shared" si="7"/>
        <v>358.45023443074098</v>
      </c>
      <c r="P58" s="10"/>
    </row>
    <row r="59" spans="1:16">
      <c r="A59" s="12"/>
      <c r="B59" s="25">
        <v>361.1</v>
      </c>
      <c r="C59" s="20" t="s">
        <v>72</v>
      </c>
      <c r="D59" s="46">
        <v>145378</v>
      </c>
      <c r="E59" s="46">
        <v>334671</v>
      </c>
      <c r="F59" s="46">
        <v>0</v>
      </c>
      <c r="G59" s="46">
        <v>47743</v>
      </c>
      <c r="H59" s="46">
        <v>0</v>
      </c>
      <c r="I59" s="46">
        <v>495178</v>
      </c>
      <c r="J59" s="46">
        <v>56350</v>
      </c>
      <c r="K59" s="46">
        <v>487533</v>
      </c>
      <c r="L59" s="46">
        <v>0</v>
      </c>
      <c r="M59" s="46">
        <v>0</v>
      </c>
      <c r="N59" s="46">
        <f t="shared" si="11"/>
        <v>1566853</v>
      </c>
      <c r="O59" s="47">
        <f t="shared" si="7"/>
        <v>19.962962491081438</v>
      </c>
      <c r="P59" s="9"/>
    </row>
    <row r="60" spans="1:16">
      <c r="A60" s="12"/>
      <c r="B60" s="25">
        <v>361.2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1417307</v>
      </c>
      <c r="L60" s="46">
        <v>0</v>
      </c>
      <c r="M60" s="46">
        <v>0</v>
      </c>
      <c r="N60" s="46">
        <f t="shared" ref="N60:N67" si="13">SUM(D60:M60)</f>
        <v>1417307</v>
      </c>
      <c r="O60" s="47">
        <f t="shared" si="7"/>
        <v>18.057626643563346</v>
      </c>
      <c r="P60" s="9"/>
    </row>
    <row r="61" spans="1:16">
      <c r="A61" s="12"/>
      <c r="B61" s="25">
        <v>361.3</v>
      </c>
      <c r="C61" s="20" t="s">
        <v>74</v>
      </c>
      <c r="D61" s="46">
        <v>-68092</v>
      </c>
      <c r="E61" s="46">
        <v>-139138</v>
      </c>
      <c r="F61" s="46">
        <v>0</v>
      </c>
      <c r="G61" s="46">
        <v>-21861</v>
      </c>
      <c r="H61" s="46">
        <v>0</v>
      </c>
      <c r="I61" s="46">
        <v>-217040</v>
      </c>
      <c r="J61" s="46">
        <v>-25859</v>
      </c>
      <c r="K61" s="46">
        <v>15321431</v>
      </c>
      <c r="L61" s="46">
        <v>0</v>
      </c>
      <c r="M61" s="46">
        <v>0</v>
      </c>
      <c r="N61" s="46">
        <f t="shared" si="13"/>
        <v>14849441</v>
      </c>
      <c r="O61" s="47">
        <f t="shared" si="7"/>
        <v>189.19377484456223</v>
      </c>
      <c r="P61" s="9"/>
    </row>
    <row r="62" spans="1:16">
      <c r="A62" s="12"/>
      <c r="B62" s="25">
        <v>362</v>
      </c>
      <c r="C62" s="20" t="s">
        <v>75</v>
      </c>
      <c r="D62" s="46">
        <v>156113</v>
      </c>
      <c r="E62" s="46">
        <v>31038</v>
      </c>
      <c r="F62" s="46">
        <v>0</v>
      </c>
      <c r="G62" s="46">
        <v>0</v>
      </c>
      <c r="H62" s="46">
        <v>0</v>
      </c>
      <c r="I62" s="46">
        <v>12100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199251</v>
      </c>
      <c r="O62" s="47">
        <f t="shared" si="7"/>
        <v>2.5386173682601161</v>
      </c>
      <c r="P62" s="9"/>
    </row>
    <row r="63" spans="1:16">
      <c r="A63" s="12"/>
      <c r="B63" s="25">
        <v>364</v>
      </c>
      <c r="C63" s="20" t="s">
        <v>116</v>
      </c>
      <c r="D63" s="46">
        <v>0</v>
      </c>
      <c r="E63" s="46">
        <v>9545</v>
      </c>
      <c r="F63" s="46">
        <v>0</v>
      </c>
      <c r="G63" s="46">
        <v>0</v>
      </c>
      <c r="H63" s="46">
        <v>0</v>
      </c>
      <c r="I63" s="46">
        <v>453728</v>
      </c>
      <c r="J63" s="46">
        <v>22435</v>
      </c>
      <c r="K63" s="46">
        <v>0</v>
      </c>
      <c r="L63" s="46">
        <v>0</v>
      </c>
      <c r="M63" s="46">
        <v>0</v>
      </c>
      <c r="N63" s="46">
        <f t="shared" si="13"/>
        <v>485708</v>
      </c>
      <c r="O63" s="47">
        <f t="shared" si="7"/>
        <v>6.1883090408724897</v>
      </c>
      <c r="P63" s="9"/>
    </row>
    <row r="64" spans="1:16">
      <c r="A64" s="12"/>
      <c r="B64" s="25">
        <v>365</v>
      </c>
      <c r="C64" s="20" t="s">
        <v>117</v>
      </c>
      <c r="D64" s="46">
        <v>115753</v>
      </c>
      <c r="E64" s="46">
        <v>178736</v>
      </c>
      <c r="F64" s="46">
        <v>0</v>
      </c>
      <c r="G64" s="46">
        <v>0</v>
      </c>
      <c r="H64" s="46">
        <v>0</v>
      </c>
      <c r="I64" s="46">
        <v>-2808</v>
      </c>
      <c r="J64" s="46">
        <v>-1009</v>
      </c>
      <c r="K64" s="46">
        <v>0</v>
      </c>
      <c r="L64" s="46">
        <v>0</v>
      </c>
      <c r="M64" s="46">
        <v>0</v>
      </c>
      <c r="N64" s="46">
        <f t="shared" si="13"/>
        <v>290672</v>
      </c>
      <c r="O64" s="47">
        <f t="shared" si="7"/>
        <v>3.7033941494241156</v>
      </c>
      <c r="P64" s="9"/>
    </row>
    <row r="65" spans="1:119">
      <c r="A65" s="12"/>
      <c r="B65" s="25">
        <v>366</v>
      </c>
      <c r="C65" s="20" t="s">
        <v>78</v>
      </c>
      <c r="D65" s="46">
        <v>337168</v>
      </c>
      <c r="E65" s="46">
        <v>159120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496288</v>
      </c>
      <c r="O65" s="47">
        <f t="shared" si="7"/>
        <v>6.3231067169503614</v>
      </c>
      <c r="P65" s="9"/>
    </row>
    <row r="66" spans="1:119">
      <c r="A66" s="12"/>
      <c r="B66" s="25">
        <v>368</v>
      </c>
      <c r="C66" s="20" t="s">
        <v>94</v>
      </c>
      <c r="D66" s="46">
        <v>758112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7307452</v>
      </c>
      <c r="L66" s="46">
        <v>0</v>
      </c>
      <c r="M66" s="46">
        <v>0</v>
      </c>
      <c r="N66" s="46">
        <f t="shared" si="13"/>
        <v>8065564</v>
      </c>
      <c r="O66" s="47">
        <f t="shared" si="7"/>
        <v>102.76174701865253</v>
      </c>
      <c r="P66" s="9"/>
    </row>
    <row r="67" spans="1:119">
      <c r="A67" s="12"/>
      <c r="B67" s="25">
        <v>369.9</v>
      </c>
      <c r="C67" s="20" t="s">
        <v>79</v>
      </c>
      <c r="D67" s="46">
        <v>78395</v>
      </c>
      <c r="E67" s="46">
        <v>102038</v>
      </c>
      <c r="F67" s="46">
        <v>0</v>
      </c>
      <c r="G67" s="46">
        <v>0</v>
      </c>
      <c r="H67" s="46">
        <v>0</v>
      </c>
      <c r="I67" s="46">
        <v>566173</v>
      </c>
      <c r="J67" s="46">
        <v>16352</v>
      </c>
      <c r="K67" s="46">
        <v>0</v>
      </c>
      <c r="L67" s="46">
        <v>0</v>
      </c>
      <c r="M67" s="46">
        <v>0</v>
      </c>
      <c r="N67" s="46">
        <f t="shared" si="13"/>
        <v>762958</v>
      </c>
      <c r="O67" s="47">
        <f t="shared" si="7"/>
        <v>9.7206961573743751</v>
      </c>
      <c r="P67" s="9"/>
    </row>
    <row r="68" spans="1:119" ht="15.75">
      <c r="A68" s="29" t="s">
        <v>51</v>
      </c>
      <c r="B68" s="30"/>
      <c r="C68" s="31"/>
      <c r="D68" s="32">
        <f t="shared" ref="D68:M68" si="14">SUM(D69:D70)</f>
        <v>40000</v>
      </c>
      <c r="E68" s="32">
        <f t="shared" si="14"/>
        <v>847122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55275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942397</v>
      </c>
      <c r="O68" s="45">
        <f t="shared" si="7"/>
        <v>12.006892773417592</v>
      </c>
      <c r="P68" s="9"/>
    </row>
    <row r="69" spans="1:119">
      <c r="A69" s="12"/>
      <c r="B69" s="25">
        <v>381</v>
      </c>
      <c r="C69" s="20" t="s">
        <v>95</v>
      </c>
      <c r="D69" s="46">
        <v>40000</v>
      </c>
      <c r="E69" s="46">
        <v>847122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887122</v>
      </c>
      <c r="O69" s="47">
        <f>(N69/O$73)</f>
        <v>11.302644990316992</v>
      </c>
      <c r="P69" s="9"/>
    </row>
    <row r="70" spans="1:119" ht="15.75" thickBot="1">
      <c r="A70" s="12"/>
      <c r="B70" s="25">
        <v>389.8</v>
      </c>
      <c r="C70" s="20" t="s">
        <v>118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55275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55275</v>
      </c>
      <c r="O70" s="47">
        <f>(N70/O$73)</f>
        <v>0.70424778310060132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5">SUM(D5,D14,D24,D38,D53,D58,D68)</f>
        <v>57362179</v>
      </c>
      <c r="E71" s="15">
        <f t="shared" si="15"/>
        <v>16584384</v>
      </c>
      <c r="F71" s="15">
        <f t="shared" si="15"/>
        <v>0</v>
      </c>
      <c r="G71" s="15">
        <f t="shared" si="15"/>
        <v>25882</v>
      </c>
      <c r="H71" s="15">
        <f t="shared" si="15"/>
        <v>0</v>
      </c>
      <c r="I71" s="15">
        <f t="shared" si="15"/>
        <v>34907567</v>
      </c>
      <c r="J71" s="15">
        <f t="shared" si="15"/>
        <v>11380633</v>
      </c>
      <c r="K71" s="15">
        <f t="shared" si="15"/>
        <v>25716037</v>
      </c>
      <c r="L71" s="15">
        <f t="shared" si="15"/>
        <v>0</v>
      </c>
      <c r="M71" s="15">
        <f t="shared" si="15"/>
        <v>0</v>
      </c>
      <c r="N71" s="15">
        <f>SUM(D71:M71)</f>
        <v>145976682</v>
      </c>
      <c r="O71" s="38">
        <f>(N71/O$73)</f>
        <v>1859.859876669045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119</v>
      </c>
      <c r="M73" s="48"/>
      <c r="N73" s="48"/>
      <c r="O73" s="43">
        <v>78488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102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25779196</v>
      </c>
      <c r="E5" s="27">
        <f t="shared" si="0"/>
        <v>5770437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31549633</v>
      </c>
      <c r="O5" s="33">
        <f t="shared" ref="O5:O36" si="1">(N5/O$73)</f>
        <v>405.33471658358599</v>
      </c>
      <c r="P5" s="6"/>
    </row>
    <row r="6" spans="1:133">
      <c r="A6" s="12"/>
      <c r="B6" s="25">
        <v>311</v>
      </c>
      <c r="C6" s="20" t="s">
        <v>2</v>
      </c>
      <c r="D6" s="46">
        <v>14332636</v>
      </c>
      <c r="E6" s="46">
        <v>262541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14595177</v>
      </c>
      <c r="O6" s="47">
        <f t="shared" si="1"/>
        <v>187.5119096562002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5507896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5507896</v>
      </c>
      <c r="O7" s="47">
        <f t="shared" si="1"/>
        <v>70.762834678041003</v>
      </c>
      <c r="P7" s="9"/>
    </row>
    <row r="8" spans="1:133">
      <c r="A8" s="12"/>
      <c r="B8" s="25">
        <v>314.10000000000002</v>
      </c>
      <c r="C8" s="20" t="s">
        <v>11</v>
      </c>
      <c r="D8" s="46">
        <v>5894160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5894160</v>
      </c>
      <c r="O8" s="47">
        <f t="shared" si="1"/>
        <v>75.725371293488877</v>
      </c>
      <c r="P8" s="9"/>
    </row>
    <row r="9" spans="1:133">
      <c r="A9" s="12"/>
      <c r="B9" s="25">
        <v>314.3</v>
      </c>
      <c r="C9" s="20" t="s">
        <v>12</v>
      </c>
      <c r="D9" s="46">
        <v>1073913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1073913</v>
      </c>
      <c r="O9" s="47">
        <f t="shared" si="1"/>
        <v>13.7971247237782</v>
      </c>
      <c r="P9" s="9"/>
    </row>
    <row r="10" spans="1:133">
      <c r="A10" s="12"/>
      <c r="B10" s="25">
        <v>314.39999999999998</v>
      </c>
      <c r="C10" s="20" t="s">
        <v>13</v>
      </c>
      <c r="D10" s="46">
        <v>173293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173293</v>
      </c>
      <c r="O10" s="47">
        <f t="shared" si="1"/>
        <v>2.2263862480086334</v>
      </c>
      <c r="P10" s="9"/>
    </row>
    <row r="11" spans="1:133">
      <c r="A11" s="12"/>
      <c r="B11" s="25">
        <v>314.7</v>
      </c>
      <c r="C11" s="20" t="s">
        <v>14</v>
      </c>
      <c r="D11" s="46">
        <v>22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22</v>
      </c>
      <c r="O11" s="47">
        <f t="shared" si="1"/>
        <v>2.8264556246466928E-4</v>
      </c>
      <c r="P11" s="9"/>
    </row>
    <row r="12" spans="1:133">
      <c r="A12" s="12"/>
      <c r="B12" s="25">
        <v>314.8</v>
      </c>
      <c r="C12" s="20" t="s">
        <v>15</v>
      </c>
      <c r="D12" s="46">
        <v>84889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84889</v>
      </c>
      <c r="O12" s="47">
        <f t="shared" si="1"/>
        <v>1.0906135978210596</v>
      </c>
      <c r="P12" s="9"/>
    </row>
    <row r="13" spans="1:133">
      <c r="A13" s="12"/>
      <c r="B13" s="25">
        <v>315</v>
      </c>
      <c r="C13" s="20" t="s">
        <v>16</v>
      </c>
      <c r="D13" s="46">
        <v>3611435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3611435</v>
      </c>
      <c r="O13" s="47">
        <f t="shared" si="1"/>
        <v>46.398003494526954</v>
      </c>
      <c r="P13" s="9"/>
    </row>
    <row r="14" spans="1:133">
      <c r="A14" s="12"/>
      <c r="B14" s="25">
        <v>316</v>
      </c>
      <c r="C14" s="20" t="s">
        <v>17</v>
      </c>
      <c r="D14" s="46">
        <v>608848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608848</v>
      </c>
      <c r="O14" s="47">
        <f t="shared" si="1"/>
        <v>7.8221902461585895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5780752</v>
      </c>
      <c r="E15" s="32">
        <f t="shared" si="3"/>
        <v>1787863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7568615</v>
      </c>
      <c r="O15" s="45">
        <f t="shared" si="1"/>
        <v>97.237974716069687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1515688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1515688</v>
      </c>
      <c r="O16" s="47">
        <f t="shared" si="1"/>
        <v>19.472840330952259</v>
      </c>
      <c r="P16" s="9"/>
    </row>
    <row r="17" spans="1:16">
      <c r="A17" s="12"/>
      <c r="B17" s="25">
        <v>323.10000000000002</v>
      </c>
      <c r="C17" s="20" t="s">
        <v>19</v>
      </c>
      <c r="D17" s="46">
        <v>5573591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5573591</v>
      </c>
      <c r="O17" s="47">
        <f t="shared" si="1"/>
        <v>71.606852870137217</v>
      </c>
      <c r="P17" s="9"/>
    </row>
    <row r="18" spans="1:16">
      <c r="A18" s="12"/>
      <c r="B18" s="25">
        <v>323.39999999999998</v>
      </c>
      <c r="C18" s="20" t="s">
        <v>20</v>
      </c>
      <c r="D18" s="46">
        <v>203167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203167</v>
      </c>
      <c r="O18" s="47">
        <f t="shared" si="1"/>
        <v>2.6101932267845211</v>
      </c>
      <c r="P18" s="9"/>
    </row>
    <row r="19" spans="1:16">
      <c r="A19" s="12"/>
      <c r="B19" s="25">
        <v>324.31</v>
      </c>
      <c r="C19" s="20" t="s">
        <v>91</v>
      </c>
      <c r="D19" s="46">
        <v>0</v>
      </c>
      <c r="E19" s="46">
        <v>121225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121225</v>
      </c>
      <c r="O19" s="47">
        <f t="shared" si="1"/>
        <v>1.5574412868081609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149840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149840</v>
      </c>
      <c r="O20" s="47">
        <f t="shared" si="1"/>
        <v>1.9250732308957295</v>
      </c>
      <c r="P20" s="9"/>
    </row>
    <row r="21" spans="1:16">
      <c r="A21" s="12"/>
      <c r="B21" s="25">
        <v>325.10000000000002</v>
      </c>
      <c r="C21" s="20" t="s">
        <v>25</v>
      </c>
      <c r="D21" s="46">
        <v>0</v>
      </c>
      <c r="E21" s="46">
        <v>1110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1110</v>
      </c>
      <c r="O21" s="47">
        <f t="shared" si="1"/>
        <v>1.4260753378899224E-2</v>
      </c>
      <c r="P21" s="9"/>
    </row>
    <row r="22" spans="1:16">
      <c r="A22" s="12"/>
      <c r="B22" s="25">
        <v>329</v>
      </c>
      <c r="C22" s="20" t="s">
        <v>26</v>
      </c>
      <c r="D22" s="46">
        <v>3994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3994</v>
      </c>
      <c r="O22" s="47">
        <f t="shared" si="1"/>
        <v>5.1313017112904057E-2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7472871</v>
      </c>
      <c r="E23" s="32">
        <f t="shared" si="5"/>
        <v>3035246</v>
      </c>
      <c r="F23" s="32">
        <f t="shared" si="5"/>
        <v>0</v>
      </c>
      <c r="G23" s="32">
        <f t="shared" si="5"/>
        <v>532005</v>
      </c>
      <c r="H23" s="32">
        <f t="shared" si="5"/>
        <v>0</v>
      </c>
      <c r="I23" s="32">
        <f t="shared" si="5"/>
        <v>60105</v>
      </c>
      <c r="J23" s="32">
        <f t="shared" si="5"/>
        <v>0</v>
      </c>
      <c r="K23" s="32">
        <f t="shared" si="5"/>
        <v>1153445</v>
      </c>
      <c r="L23" s="32">
        <f t="shared" si="5"/>
        <v>0</v>
      </c>
      <c r="M23" s="32">
        <f t="shared" si="5"/>
        <v>0</v>
      </c>
      <c r="N23" s="44">
        <f t="shared" si="4"/>
        <v>12253672</v>
      </c>
      <c r="O23" s="45">
        <f t="shared" si="1"/>
        <v>157.42936430443496</v>
      </c>
      <c r="P23" s="10"/>
    </row>
    <row r="24" spans="1:16">
      <c r="A24" s="12"/>
      <c r="B24" s="25">
        <v>331.2</v>
      </c>
      <c r="C24" s="20" t="s">
        <v>27</v>
      </c>
      <c r="D24" s="46">
        <v>133410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133410</v>
      </c>
      <c r="O24" s="47">
        <f t="shared" si="1"/>
        <v>1.7139883858368878</v>
      </c>
      <c r="P24" s="9"/>
    </row>
    <row r="25" spans="1:16">
      <c r="A25" s="12"/>
      <c r="B25" s="25">
        <v>331.5</v>
      </c>
      <c r="C25" s="20" t="s">
        <v>29</v>
      </c>
      <c r="D25" s="46">
        <v>147978</v>
      </c>
      <c r="E25" s="46">
        <v>1798990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1946968</v>
      </c>
      <c r="O25" s="47">
        <f t="shared" si="1"/>
        <v>25.013721157305103</v>
      </c>
      <c r="P25" s="9"/>
    </row>
    <row r="26" spans="1:16">
      <c r="A26" s="12"/>
      <c r="B26" s="25">
        <v>331.7</v>
      </c>
      <c r="C26" s="20" t="s">
        <v>30</v>
      </c>
      <c r="D26" s="46">
        <v>157720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157720</v>
      </c>
      <c r="O26" s="47">
        <f t="shared" si="1"/>
        <v>2.0263117323603472</v>
      </c>
      <c r="P26" s="9"/>
    </row>
    <row r="27" spans="1:16">
      <c r="A27" s="12"/>
      <c r="B27" s="25">
        <v>331.9</v>
      </c>
      <c r="C27" s="20" t="s">
        <v>31</v>
      </c>
      <c r="D27" s="46">
        <v>0</v>
      </c>
      <c r="E27" s="46">
        <v>5000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5000</v>
      </c>
      <c r="O27" s="47">
        <f t="shared" si="1"/>
        <v>6.4237627832879382E-2</v>
      </c>
      <c r="P27" s="9"/>
    </row>
    <row r="28" spans="1:16">
      <c r="A28" s="12"/>
      <c r="B28" s="25">
        <v>334.39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60105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4" si="6">SUM(D28:M28)</f>
        <v>60105</v>
      </c>
      <c r="O28" s="47">
        <f t="shared" si="1"/>
        <v>0.77220052417904317</v>
      </c>
      <c r="P28" s="9"/>
    </row>
    <row r="29" spans="1:16">
      <c r="A29" s="12"/>
      <c r="B29" s="25">
        <v>335.12</v>
      </c>
      <c r="C29" s="20" t="s">
        <v>35</v>
      </c>
      <c r="D29" s="46">
        <v>2439400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2439400</v>
      </c>
      <c r="O29" s="47">
        <f t="shared" si="1"/>
        <v>31.340253867105197</v>
      </c>
      <c r="P29" s="9"/>
    </row>
    <row r="30" spans="1:16">
      <c r="A30" s="12"/>
      <c r="B30" s="25">
        <v>335.14</v>
      </c>
      <c r="C30" s="20" t="s">
        <v>36</v>
      </c>
      <c r="D30" s="46">
        <v>179581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179581</v>
      </c>
      <c r="O30" s="47">
        <f t="shared" si="1"/>
        <v>2.3071714887712624</v>
      </c>
      <c r="P30" s="9"/>
    </row>
    <row r="31" spans="1:16">
      <c r="A31" s="12"/>
      <c r="B31" s="25">
        <v>335.15</v>
      </c>
      <c r="C31" s="20" t="s">
        <v>37</v>
      </c>
      <c r="D31" s="46">
        <v>57017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57017</v>
      </c>
      <c r="O31" s="47">
        <f t="shared" si="1"/>
        <v>0.73252736522945683</v>
      </c>
      <c r="P31" s="9"/>
    </row>
    <row r="32" spans="1:16">
      <c r="A32" s="12"/>
      <c r="B32" s="25">
        <v>335.18</v>
      </c>
      <c r="C32" s="20" t="s">
        <v>38</v>
      </c>
      <c r="D32" s="46">
        <v>4095371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4095371</v>
      </c>
      <c r="O32" s="47">
        <f t="shared" si="1"/>
        <v>52.615383627113417</v>
      </c>
      <c r="P32" s="9"/>
    </row>
    <row r="33" spans="1:16">
      <c r="A33" s="12"/>
      <c r="B33" s="25">
        <v>335.21</v>
      </c>
      <c r="C33" s="20" t="s">
        <v>39</v>
      </c>
      <c r="D33" s="46">
        <v>41169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1153445</v>
      </c>
      <c r="L33" s="46">
        <v>0</v>
      </c>
      <c r="M33" s="46">
        <v>0</v>
      </c>
      <c r="N33" s="46">
        <f t="shared" si="6"/>
        <v>1194614</v>
      </c>
      <c r="O33" s="47">
        <f t="shared" si="1"/>
        <v>15.347833907189475</v>
      </c>
      <c r="P33" s="9"/>
    </row>
    <row r="34" spans="1:16">
      <c r="A34" s="12"/>
      <c r="B34" s="25">
        <v>335.49</v>
      </c>
      <c r="C34" s="20" t="s">
        <v>40</v>
      </c>
      <c r="D34" s="46">
        <v>156794</v>
      </c>
      <c r="E34" s="46">
        <v>928901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1085695</v>
      </c>
      <c r="O34" s="47">
        <f t="shared" si="1"/>
        <v>13.948494270003597</v>
      </c>
      <c r="P34" s="9"/>
    </row>
    <row r="35" spans="1:16">
      <c r="A35" s="12"/>
      <c r="B35" s="25">
        <v>337.3</v>
      </c>
      <c r="C35" s="20" t="s">
        <v>42</v>
      </c>
      <c r="D35" s="46">
        <v>0</v>
      </c>
      <c r="E35" s="46">
        <v>20117</v>
      </c>
      <c r="F35" s="46">
        <v>0</v>
      </c>
      <c r="G35" s="46">
        <v>532005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552122</v>
      </c>
      <c r="O35" s="47">
        <f t="shared" si="1"/>
        <v>7.0934015108690067</v>
      </c>
      <c r="P35" s="9"/>
    </row>
    <row r="36" spans="1:16">
      <c r="A36" s="12"/>
      <c r="B36" s="25">
        <v>338</v>
      </c>
      <c r="C36" s="20" t="s">
        <v>44</v>
      </c>
      <c r="D36" s="46">
        <v>64431</v>
      </c>
      <c r="E36" s="46">
        <v>282238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346669</v>
      </c>
      <c r="O36" s="47">
        <f t="shared" si="1"/>
        <v>4.4538388406392926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SUM(D38:D51)</f>
        <v>15898979</v>
      </c>
      <c r="E37" s="32">
        <f t="shared" si="7"/>
        <v>3893050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33556037</v>
      </c>
      <c r="J37" s="32">
        <f t="shared" si="7"/>
        <v>11163505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64511571</v>
      </c>
      <c r="O37" s="45">
        <f t="shared" ref="O37:O68" si="8">(N37/O$73)</f>
        <v>828.81405776247493</v>
      </c>
      <c r="P37" s="10"/>
    </row>
    <row r="38" spans="1:16">
      <c r="A38" s="12"/>
      <c r="B38" s="25">
        <v>341.1</v>
      </c>
      <c r="C38" s="20" t="s">
        <v>88</v>
      </c>
      <c r="D38" s="46">
        <v>54575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54575</v>
      </c>
      <c r="O38" s="47">
        <f t="shared" si="8"/>
        <v>0.70115370779587849</v>
      </c>
      <c r="P38" s="9"/>
    </row>
    <row r="39" spans="1:16">
      <c r="A39" s="12"/>
      <c r="B39" s="25">
        <v>341.2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11163505</v>
      </c>
      <c r="K39" s="46">
        <v>0</v>
      </c>
      <c r="L39" s="46">
        <v>0</v>
      </c>
      <c r="M39" s="46">
        <v>0</v>
      </c>
      <c r="N39" s="46">
        <f t="shared" ref="N39:N51" si="9">SUM(D39:M39)</f>
        <v>11163505</v>
      </c>
      <c r="O39" s="47">
        <f t="shared" si="8"/>
        <v>143.42341590009764</v>
      </c>
      <c r="P39" s="9"/>
    </row>
    <row r="40" spans="1:16">
      <c r="A40" s="12"/>
      <c r="B40" s="25">
        <v>341.3</v>
      </c>
      <c r="C40" s="20" t="s">
        <v>53</v>
      </c>
      <c r="D40" s="46">
        <v>2949877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2949877</v>
      </c>
      <c r="O40" s="47">
        <f t="shared" si="8"/>
        <v>37.898620175754147</v>
      </c>
      <c r="P40" s="9"/>
    </row>
    <row r="41" spans="1:16">
      <c r="A41" s="12"/>
      <c r="B41" s="25">
        <v>341.9</v>
      </c>
      <c r="C41" s="20" t="s">
        <v>54</v>
      </c>
      <c r="D41" s="46">
        <v>357552</v>
      </c>
      <c r="E41" s="46">
        <v>130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357682</v>
      </c>
      <c r="O41" s="47">
        <f t="shared" si="8"/>
        <v>4.5953286397039932</v>
      </c>
      <c r="P41" s="9"/>
    </row>
    <row r="42" spans="1:16">
      <c r="A42" s="12"/>
      <c r="B42" s="25">
        <v>342.1</v>
      </c>
      <c r="C42" s="20" t="s">
        <v>55</v>
      </c>
      <c r="D42" s="46">
        <v>427976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427976</v>
      </c>
      <c r="O42" s="47">
        <f t="shared" si="8"/>
        <v>5.4984326018808778</v>
      </c>
      <c r="P42" s="9"/>
    </row>
    <row r="43" spans="1:16">
      <c r="A43" s="12"/>
      <c r="B43" s="25">
        <v>342.2</v>
      </c>
      <c r="C43" s="20" t="s">
        <v>56</v>
      </c>
      <c r="D43" s="46">
        <v>8210537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8210537</v>
      </c>
      <c r="O43" s="47">
        <f t="shared" si="8"/>
        <v>105.4850840228172</v>
      </c>
      <c r="P43" s="9"/>
    </row>
    <row r="44" spans="1:16">
      <c r="A44" s="12"/>
      <c r="B44" s="25">
        <v>343.4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10186411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10186411</v>
      </c>
      <c r="O44" s="47">
        <f t="shared" si="8"/>
        <v>130.87017575414976</v>
      </c>
      <c r="P44" s="9"/>
    </row>
    <row r="45" spans="1:16">
      <c r="A45" s="12"/>
      <c r="B45" s="25">
        <v>343.5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22495615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22495615</v>
      </c>
      <c r="O45" s="47">
        <f t="shared" si="8"/>
        <v>289.01298884834779</v>
      </c>
      <c r="P45" s="9"/>
    </row>
    <row r="46" spans="1:16">
      <c r="A46" s="12"/>
      <c r="B46" s="25">
        <v>343.8</v>
      </c>
      <c r="C46" s="20" t="s">
        <v>60</v>
      </c>
      <c r="D46" s="46">
        <v>6105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6105</v>
      </c>
      <c r="O46" s="47">
        <f t="shared" si="8"/>
        <v>7.8434143583945737E-2</v>
      </c>
      <c r="P46" s="9"/>
    </row>
    <row r="47" spans="1:16">
      <c r="A47" s="12"/>
      <c r="B47" s="25">
        <v>343.9</v>
      </c>
      <c r="C47" s="20" t="s">
        <v>61</v>
      </c>
      <c r="D47" s="46">
        <v>36002</v>
      </c>
      <c r="E47" s="46">
        <v>3892920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3928922</v>
      </c>
      <c r="O47" s="47">
        <f t="shared" si="8"/>
        <v>50.47692584408243</v>
      </c>
      <c r="P47" s="9"/>
    </row>
    <row r="48" spans="1:16">
      <c r="A48" s="12"/>
      <c r="B48" s="25">
        <v>347.1</v>
      </c>
      <c r="C48" s="20" t="s">
        <v>62</v>
      </c>
      <c r="D48" s="46">
        <v>686517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686517</v>
      </c>
      <c r="O48" s="47">
        <f t="shared" si="8"/>
        <v>8.8200447093889718</v>
      </c>
      <c r="P48" s="9"/>
    </row>
    <row r="49" spans="1:16">
      <c r="A49" s="12"/>
      <c r="B49" s="25">
        <v>347.2</v>
      </c>
      <c r="C49" s="20" t="s">
        <v>63</v>
      </c>
      <c r="D49" s="46">
        <v>854299</v>
      </c>
      <c r="E49" s="46">
        <v>0</v>
      </c>
      <c r="F49" s="46">
        <v>0</v>
      </c>
      <c r="G49" s="46">
        <v>0</v>
      </c>
      <c r="H49" s="46">
        <v>0</v>
      </c>
      <c r="I49" s="46">
        <v>874011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1728310</v>
      </c>
      <c r="O49" s="47">
        <f t="shared" si="8"/>
        <v>22.204506911968753</v>
      </c>
      <c r="P49" s="9"/>
    </row>
    <row r="50" spans="1:16">
      <c r="A50" s="12"/>
      <c r="B50" s="25">
        <v>347.3</v>
      </c>
      <c r="C50" s="20" t="s">
        <v>64</v>
      </c>
      <c r="D50" s="46">
        <v>2229146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2229146</v>
      </c>
      <c r="O50" s="47">
        <f t="shared" si="8"/>
        <v>28.639010226630351</v>
      </c>
      <c r="P50" s="9"/>
    </row>
    <row r="51" spans="1:16">
      <c r="A51" s="12"/>
      <c r="B51" s="25">
        <v>347.5</v>
      </c>
      <c r="C51" s="20" t="s">
        <v>65</v>
      </c>
      <c r="D51" s="46">
        <v>86393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86393</v>
      </c>
      <c r="O51" s="47">
        <f t="shared" si="8"/>
        <v>1.1099362762731897</v>
      </c>
      <c r="P51" s="9"/>
    </row>
    <row r="52" spans="1:16" ht="15.75">
      <c r="A52" s="29" t="s">
        <v>50</v>
      </c>
      <c r="B52" s="30"/>
      <c r="C52" s="31"/>
      <c r="D52" s="32">
        <f t="shared" ref="D52:M52" si="10">SUM(D53:D56)</f>
        <v>456117</v>
      </c>
      <c r="E52" s="32">
        <f t="shared" si="10"/>
        <v>207524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92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663733</v>
      </c>
      <c r="O52" s="45">
        <f t="shared" si="8"/>
        <v>8.527326686880107</v>
      </c>
      <c r="P52" s="10"/>
    </row>
    <row r="53" spans="1:16">
      <c r="A53" s="13"/>
      <c r="B53" s="39">
        <v>351.1</v>
      </c>
      <c r="C53" s="21" t="s">
        <v>68</v>
      </c>
      <c r="D53" s="46">
        <v>367947</v>
      </c>
      <c r="E53" s="46">
        <v>199217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567164</v>
      </c>
      <c r="O53" s="47">
        <f t="shared" si="8"/>
        <v>7.2866539904414411</v>
      </c>
      <c r="P53" s="9"/>
    </row>
    <row r="54" spans="1:16">
      <c r="A54" s="13"/>
      <c r="B54" s="39">
        <v>352</v>
      </c>
      <c r="C54" s="21" t="s">
        <v>69</v>
      </c>
      <c r="D54" s="46">
        <v>80002</v>
      </c>
      <c r="E54" s="46">
        <v>8307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88309</v>
      </c>
      <c r="O54" s="47">
        <f t="shared" si="8"/>
        <v>1.1345521352587491</v>
      </c>
      <c r="P54" s="9"/>
    </row>
    <row r="55" spans="1:16">
      <c r="A55" s="13"/>
      <c r="B55" s="39">
        <v>354</v>
      </c>
      <c r="C55" s="21" t="s">
        <v>70</v>
      </c>
      <c r="D55" s="46">
        <v>5350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5350</v>
      </c>
      <c r="O55" s="47">
        <f t="shared" si="8"/>
        <v>6.8734261781180944E-2</v>
      </c>
      <c r="P55" s="9"/>
    </row>
    <row r="56" spans="1:16">
      <c r="A56" s="13"/>
      <c r="B56" s="39">
        <v>359</v>
      </c>
      <c r="C56" s="21" t="s">
        <v>71</v>
      </c>
      <c r="D56" s="46">
        <v>2818</v>
      </c>
      <c r="E56" s="46">
        <v>0</v>
      </c>
      <c r="F56" s="46">
        <v>0</v>
      </c>
      <c r="G56" s="46">
        <v>0</v>
      </c>
      <c r="H56" s="46">
        <v>0</v>
      </c>
      <c r="I56" s="46">
        <v>92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2910</v>
      </c>
      <c r="O56" s="47">
        <f t="shared" si="8"/>
        <v>3.7386299398735806E-2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SUM(D58:D66)</f>
        <v>1427576</v>
      </c>
      <c r="E57" s="32">
        <f t="shared" si="12"/>
        <v>1636660</v>
      </c>
      <c r="F57" s="32">
        <f t="shared" si="12"/>
        <v>0</v>
      </c>
      <c r="G57" s="32">
        <f t="shared" si="12"/>
        <v>37896</v>
      </c>
      <c r="H57" s="32">
        <f t="shared" si="12"/>
        <v>0</v>
      </c>
      <c r="I57" s="32">
        <f t="shared" si="12"/>
        <v>460959</v>
      </c>
      <c r="J57" s="32">
        <f t="shared" si="12"/>
        <v>36126</v>
      </c>
      <c r="K57" s="32">
        <f t="shared" si="12"/>
        <v>25672865</v>
      </c>
      <c r="L57" s="32">
        <f t="shared" si="12"/>
        <v>0</v>
      </c>
      <c r="M57" s="32">
        <f t="shared" si="12"/>
        <v>0</v>
      </c>
      <c r="N57" s="32">
        <f t="shared" si="11"/>
        <v>29272082</v>
      </c>
      <c r="O57" s="45">
        <f t="shared" si="8"/>
        <v>376.07382188190553</v>
      </c>
      <c r="P57" s="10"/>
    </row>
    <row r="58" spans="1:16">
      <c r="A58" s="12"/>
      <c r="B58" s="25">
        <v>361.1</v>
      </c>
      <c r="C58" s="20" t="s">
        <v>72</v>
      </c>
      <c r="D58" s="46">
        <v>177835</v>
      </c>
      <c r="E58" s="46">
        <v>411891</v>
      </c>
      <c r="F58" s="46">
        <v>0</v>
      </c>
      <c r="G58" s="46">
        <v>54662</v>
      </c>
      <c r="H58" s="46">
        <v>0</v>
      </c>
      <c r="I58" s="46">
        <v>541674</v>
      </c>
      <c r="J58" s="46">
        <v>56219</v>
      </c>
      <c r="K58" s="46">
        <v>887826</v>
      </c>
      <c r="L58" s="46">
        <v>0</v>
      </c>
      <c r="M58" s="46">
        <v>0</v>
      </c>
      <c r="N58" s="46">
        <f t="shared" si="11"/>
        <v>2130107</v>
      </c>
      <c r="O58" s="47">
        <f t="shared" si="8"/>
        <v>27.366604142042242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1128038</v>
      </c>
      <c r="L59" s="46">
        <v>0</v>
      </c>
      <c r="M59" s="46">
        <v>0</v>
      </c>
      <c r="N59" s="46">
        <f t="shared" ref="N59:N66" si="13">SUM(D59:M59)</f>
        <v>1128038</v>
      </c>
      <c r="O59" s="47">
        <f t="shared" si="8"/>
        <v>14.49249704506912</v>
      </c>
      <c r="P59" s="9"/>
    </row>
    <row r="60" spans="1:16">
      <c r="A60" s="12"/>
      <c r="B60" s="25">
        <v>361.3</v>
      </c>
      <c r="C60" s="20" t="s">
        <v>74</v>
      </c>
      <c r="D60" s="46">
        <v>-55162</v>
      </c>
      <c r="E60" s="46">
        <v>-122295</v>
      </c>
      <c r="F60" s="46">
        <v>0</v>
      </c>
      <c r="G60" s="46">
        <v>-16766</v>
      </c>
      <c r="H60" s="46">
        <v>0</v>
      </c>
      <c r="I60" s="46">
        <v>-165177</v>
      </c>
      <c r="J60" s="46">
        <v>-17814</v>
      </c>
      <c r="K60" s="46">
        <v>16492438</v>
      </c>
      <c r="L60" s="46">
        <v>0</v>
      </c>
      <c r="M60" s="46">
        <v>0</v>
      </c>
      <c r="N60" s="46">
        <f t="shared" si="13"/>
        <v>16115224</v>
      </c>
      <c r="O60" s="47">
        <f t="shared" si="8"/>
        <v>207.04075235109718</v>
      </c>
      <c r="P60" s="9"/>
    </row>
    <row r="61" spans="1:16">
      <c r="A61" s="12"/>
      <c r="B61" s="25">
        <v>362</v>
      </c>
      <c r="C61" s="20" t="s">
        <v>75</v>
      </c>
      <c r="D61" s="46">
        <v>145215</v>
      </c>
      <c r="E61" s="46">
        <v>28366</v>
      </c>
      <c r="F61" s="46">
        <v>0</v>
      </c>
      <c r="G61" s="46">
        <v>0</v>
      </c>
      <c r="H61" s="46">
        <v>0</v>
      </c>
      <c r="I61" s="46">
        <v>10800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184381</v>
      </c>
      <c r="O61" s="47">
        <f t="shared" si="8"/>
        <v>2.3688396114908268</v>
      </c>
      <c r="P61" s="9"/>
    </row>
    <row r="62" spans="1:16">
      <c r="A62" s="12"/>
      <c r="B62" s="25">
        <v>364</v>
      </c>
      <c r="C62" s="20" t="s">
        <v>76</v>
      </c>
      <c r="D62" s="46">
        <v>261395</v>
      </c>
      <c r="E62" s="46">
        <v>742884</v>
      </c>
      <c r="F62" s="46">
        <v>0</v>
      </c>
      <c r="G62" s="46">
        <v>0</v>
      </c>
      <c r="H62" s="46">
        <v>0</v>
      </c>
      <c r="I62" s="46">
        <v>73458</v>
      </c>
      <c r="J62" s="46">
        <v>2230</v>
      </c>
      <c r="K62" s="46">
        <v>0</v>
      </c>
      <c r="L62" s="46">
        <v>0</v>
      </c>
      <c r="M62" s="46">
        <v>0</v>
      </c>
      <c r="N62" s="46">
        <f t="shared" si="13"/>
        <v>1079967</v>
      </c>
      <c r="O62" s="47">
        <f t="shared" si="8"/>
        <v>13.87490364355825</v>
      </c>
      <c r="P62" s="9"/>
    </row>
    <row r="63" spans="1:16">
      <c r="A63" s="12"/>
      <c r="B63" s="25">
        <v>365</v>
      </c>
      <c r="C63" s="20" t="s">
        <v>77</v>
      </c>
      <c r="D63" s="46">
        <v>24167</v>
      </c>
      <c r="E63" s="46">
        <v>210672</v>
      </c>
      <c r="F63" s="46">
        <v>0</v>
      </c>
      <c r="G63" s="46">
        <v>0</v>
      </c>
      <c r="H63" s="46">
        <v>0</v>
      </c>
      <c r="I63" s="46">
        <v>-10953</v>
      </c>
      <c r="J63" s="46">
        <v>-4475</v>
      </c>
      <c r="K63" s="46">
        <v>0</v>
      </c>
      <c r="L63" s="46">
        <v>0</v>
      </c>
      <c r="M63" s="46">
        <v>0</v>
      </c>
      <c r="N63" s="46">
        <f t="shared" si="13"/>
        <v>219411</v>
      </c>
      <c r="O63" s="47">
        <f t="shared" si="8"/>
        <v>2.8188884320879799</v>
      </c>
      <c r="P63" s="9"/>
    </row>
    <row r="64" spans="1:16">
      <c r="A64" s="12"/>
      <c r="B64" s="25">
        <v>366</v>
      </c>
      <c r="C64" s="20" t="s">
        <v>78</v>
      </c>
      <c r="D64" s="46">
        <v>127267</v>
      </c>
      <c r="E64" s="46">
        <v>209878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337145</v>
      </c>
      <c r="O64" s="47">
        <f t="shared" si="8"/>
        <v>4.3314790071432245</v>
      </c>
      <c r="P64" s="9"/>
    </row>
    <row r="65" spans="1:119">
      <c r="A65" s="12"/>
      <c r="B65" s="25">
        <v>368</v>
      </c>
      <c r="C65" s="20" t="s">
        <v>94</v>
      </c>
      <c r="D65" s="46">
        <v>758112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7164563</v>
      </c>
      <c r="L65" s="46">
        <v>0</v>
      </c>
      <c r="M65" s="46">
        <v>0</v>
      </c>
      <c r="N65" s="46">
        <f t="shared" si="13"/>
        <v>7922675</v>
      </c>
      <c r="O65" s="47">
        <f t="shared" si="8"/>
        <v>101.78676961817153</v>
      </c>
      <c r="P65" s="9"/>
    </row>
    <row r="66" spans="1:119">
      <c r="A66" s="12"/>
      <c r="B66" s="25">
        <v>369.9</v>
      </c>
      <c r="C66" s="20" t="s">
        <v>79</v>
      </c>
      <c r="D66" s="46">
        <v>-11253</v>
      </c>
      <c r="E66" s="46">
        <v>155264</v>
      </c>
      <c r="F66" s="46">
        <v>0</v>
      </c>
      <c r="G66" s="46">
        <v>0</v>
      </c>
      <c r="H66" s="46">
        <v>0</v>
      </c>
      <c r="I66" s="46">
        <v>11157</v>
      </c>
      <c r="J66" s="46">
        <v>-34</v>
      </c>
      <c r="K66" s="46">
        <v>0</v>
      </c>
      <c r="L66" s="46">
        <v>0</v>
      </c>
      <c r="M66" s="46">
        <v>0</v>
      </c>
      <c r="N66" s="46">
        <f t="shared" si="13"/>
        <v>155134</v>
      </c>
      <c r="O66" s="47">
        <f t="shared" si="8"/>
        <v>1.9930880312451822</v>
      </c>
      <c r="P66" s="9"/>
    </row>
    <row r="67" spans="1:119" ht="15.75">
      <c r="A67" s="29" t="s">
        <v>51</v>
      </c>
      <c r="B67" s="30"/>
      <c r="C67" s="31"/>
      <c r="D67" s="32">
        <f t="shared" ref="D67:M67" si="14">SUM(D68:D70)</f>
        <v>0</v>
      </c>
      <c r="E67" s="32">
        <f t="shared" si="14"/>
        <v>17261195</v>
      </c>
      <c r="F67" s="32">
        <f t="shared" si="14"/>
        <v>0</v>
      </c>
      <c r="G67" s="32">
        <f t="shared" si="14"/>
        <v>0</v>
      </c>
      <c r="H67" s="32">
        <f t="shared" si="14"/>
        <v>0</v>
      </c>
      <c r="I67" s="32">
        <f t="shared" si="14"/>
        <v>323396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17584591</v>
      </c>
      <c r="O67" s="45">
        <f t="shared" si="8"/>
        <v>225.91848245028007</v>
      </c>
      <c r="P67" s="9"/>
    </row>
    <row r="68" spans="1:119">
      <c r="A68" s="12"/>
      <c r="B68" s="25">
        <v>381</v>
      </c>
      <c r="C68" s="20" t="s">
        <v>95</v>
      </c>
      <c r="D68" s="46">
        <v>0</v>
      </c>
      <c r="E68" s="46">
        <v>261195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261195</v>
      </c>
      <c r="O68" s="47">
        <f t="shared" si="8"/>
        <v>3.3557094403617862</v>
      </c>
      <c r="P68" s="9"/>
    </row>
    <row r="69" spans="1:119">
      <c r="A69" s="12"/>
      <c r="B69" s="25">
        <v>384</v>
      </c>
      <c r="C69" s="20" t="s">
        <v>96</v>
      </c>
      <c r="D69" s="46">
        <v>0</v>
      </c>
      <c r="E69" s="46">
        <v>17000000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17000000</v>
      </c>
      <c r="O69" s="47">
        <f>(N69/O$73)</f>
        <v>218.40793463178991</v>
      </c>
      <c r="P69" s="9"/>
    </row>
    <row r="70" spans="1:119" ht="15.75" thickBot="1">
      <c r="A70" s="12"/>
      <c r="B70" s="25">
        <v>389.8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323396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323396</v>
      </c>
      <c r="O70" s="47">
        <f>(N70/O$73)</f>
        <v>4.1548383781283729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5">SUM(D5,D15,D23,D37,D52,D57,D67)</f>
        <v>56815491</v>
      </c>
      <c r="E71" s="15">
        <f t="shared" si="15"/>
        <v>33591975</v>
      </c>
      <c r="F71" s="15">
        <f t="shared" si="15"/>
        <v>0</v>
      </c>
      <c r="G71" s="15">
        <f t="shared" si="15"/>
        <v>569901</v>
      </c>
      <c r="H71" s="15">
        <f t="shared" si="15"/>
        <v>0</v>
      </c>
      <c r="I71" s="15">
        <f t="shared" si="15"/>
        <v>34400589</v>
      </c>
      <c r="J71" s="15">
        <f t="shared" si="15"/>
        <v>11199631</v>
      </c>
      <c r="K71" s="15">
        <f t="shared" si="15"/>
        <v>26826310</v>
      </c>
      <c r="L71" s="15">
        <f t="shared" si="15"/>
        <v>0</v>
      </c>
      <c r="M71" s="15">
        <f t="shared" si="15"/>
        <v>0</v>
      </c>
      <c r="N71" s="15">
        <f>SUM(D71:M71)</f>
        <v>163403897</v>
      </c>
      <c r="O71" s="38">
        <f>(N71/O$73)</f>
        <v>2099.3357443856312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103</v>
      </c>
      <c r="M73" s="48"/>
      <c r="N73" s="48"/>
      <c r="O73" s="43">
        <v>77836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26369347</v>
      </c>
      <c r="E5" s="27">
        <f t="shared" si="0"/>
        <v>5527450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31896797</v>
      </c>
      <c r="O5" s="33">
        <f t="shared" ref="O5:O36" si="1">(N5/O$73)</f>
        <v>410.76065316214442</v>
      </c>
      <c r="P5" s="6"/>
    </row>
    <row r="6" spans="1:133">
      <c r="A6" s="12"/>
      <c r="B6" s="25">
        <v>311</v>
      </c>
      <c r="C6" s="20" t="s">
        <v>2</v>
      </c>
      <c r="D6" s="46">
        <v>14237025</v>
      </c>
      <c r="E6" s="46">
        <v>307961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14544986</v>
      </c>
      <c r="O6" s="47">
        <f t="shared" si="1"/>
        <v>187.30745753544616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5219489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5219489</v>
      </c>
      <c r="O7" s="47">
        <f t="shared" si="1"/>
        <v>67.215548658776868</v>
      </c>
      <c r="P7" s="9"/>
    </row>
    <row r="8" spans="1:133">
      <c r="A8" s="12"/>
      <c r="B8" s="25">
        <v>314.10000000000002</v>
      </c>
      <c r="C8" s="20" t="s">
        <v>11</v>
      </c>
      <c r="D8" s="46">
        <v>6427489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6427489</v>
      </c>
      <c r="O8" s="47">
        <f t="shared" si="1"/>
        <v>82.771934117162246</v>
      </c>
      <c r="P8" s="9"/>
    </row>
    <row r="9" spans="1:133">
      <c r="A9" s="12"/>
      <c r="B9" s="25">
        <v>314.3</v>
      </c>
      <c r="C9" s="20" t="s">
        <v>12</v>
      </c>
      <c r="D9" s="46">
        <v>1064712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1064712</v>
      </c>
      <c r="O9" s="47">
        <f t="shared" si="1"/>
        <v>13.711150889212265</v>
      </c>
      <c r="P9" s="9"/>
    </row>
    <row r="10" spans="1:133">
      <c r="A10" s="12"/>
      <c r="B10" s="25">
        <v>314.39999999999998</v>
      </c>
      <c r="C10" s="20" t="s">
        <v>13</v>
      </c>
      <c r="D10" s="46">
        <v>167971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167971</v>
      </c>
      <c r="O10" s="47">
        <f t="shared" si="1"/>
        <v>2.1630973690649427</v>
      </c>
      <c r="P10" s="9"/>
    </row>
    <row r="11" spans="1:133">
      <c r="A11" s="12"/>
      <c r="B11" s="25">
        <v>314.7</v>
      </c>
      <c r="C11" s="20" t="s">
        <v>14</v>
      </c>
      <c r="D11" s="46">
        <v>37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37</v>
      </c>
      <c r="O11" s="47">
        <f t="shared" si="1"/>
        <v>4.7647869367571118E-4</v>
      </c>
      <c r="P11" s="9"/>
    </row>
    <row r="12" spans="1:133">
      <c r="A12" s="12"/>
      <c r="B12" s="25">
        <v>314.8</v>
      </c>
      <c r="C12" s="20" t="s">
        <v>15</v>
      </c>
      <c r="D12" s="46">
        <v>72842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72842</v>
      </c>
      <c r="O12" s="47">
        <f t="shared" si="1"/>
        <v>0.93804489201962582</v>
      </c>
      <c r="P12" s="9"/>
    </row>
    <row r="13" spans="1:133">
      <c r="A13" s="12"/>
      <c r="B13" s="25">
        <v>315</v>
      </c>
      <c r="C13" s="20" t="s">
        <v>16</v>
      </c>
      <c r="D13" s="46">
        <v>3771505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3771505</v>
      </c>
      <c r="O13" s="47">
        <f t="shared" si="1"/>
        <v>48.568696637605761</v>
      </c>
      <c r="P13" s="9"/>
    </row>
    <row r="14" spans="1:133">
      <c r="A14" s="12"/>
      <c r="B14" s="25">
        <v>316</v>
      </c>
      <c r="C14" s="20" t="s">
        <v>17</v>
      </c>
      <c r="D14" s="46">
        <v>627766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627766</v>
      </c>
      <c r="O14" s="47">
        <f t="shared" si="1"/>
        <v>8.0842465841628783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6111468</v>
      </c>
      <c r="E15" s="32">
        <f t="shared" si="3"/>
        <v>1979408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6" si="4">SUM(D15:M15)</f>
        <v>8090876</v>
      </c>
      <c r="O15" s="45">
        <f t="shared" si="1"/>
        <v>104.1927034370855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1393530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1393530</v>
      </c>
      <c r="O16" s="47">
        <f t="shared" si="1"/>
        <v>17.945604162105777</v>
      </c>
      <c r="P16" s="9"/>
    </row>
    <row r="17" spans="1:16">
      <c r="A17" s="12"/>
      <c r="B17" s="25">
        <v>323.10000000000002</v>
      </c>
      <c r="C17" s="20" t="s">
        <v>19</v>
      </c>
      <c r="D17" s="46">
        <v>5903509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5903509</v>
      </c>
      <c r="O17" s="47">
        <f t="shared" si="1"/>
        <v>76.024223146562264</v>
      </c>
      <c r="P17" s="9"/>
    </row>
    <row r="18" spans="1:16">
      <c r="A18" s="12"/>
      <c r="B18" s="25">
        <v>323.39999999999998</v>
      </c>
      <c r="C18" s="20" t="s">
        <v>20</v>
      </c>
      <c r="D18" s="46">
        <v>200052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200052</v>
      </c>
      <c r="O18" s="47">
        <f t="shared" si="1"/>
        <v>2.5762301520868478</v>
      </c>
      <c r="P18" s="9"/>
    </row>
    <row r="19" spans="1:16">
      <c r="A19" s="12"/>
      <c r="B19" s="25">
        <v>324.31</v>
      </c>
      <c r="C19" s="20" t="s">
        <v>91</v>
      </c>
      <c r="D19" s="46">
        <v>0</v>
      </c>
      <c r="E19" s="46">
        <v>211880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211880</v>
      </c>
      <c r="O19" s="47">
        <f t="shared" si="1"/>
        <v>2.7285488004326943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373435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373435</v>
      </c>
      <c r="O20" s="47">
        <f t="shared" si="1"/>
        <v>4.8090221884537625</v>
      </c>
      <c r="P20" s="9"/>
    </row>
    <row r="21" spans="1:16">
      <c r="A21" s="12"/>
      <c r="B21" s="25">
        <v>325.10000000000002</v>
      </c>
      <c r="C21" s="20" t="s">
        <v>25</v>
      </c>
      <c r="D21" s="46">
        <v>0</v>
      </c>
      <c r="E21" s="46">
        <v>563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563</v>
      </c>
      <c r="O21" s="47">
        <f t="shared" si="1"/>
        <v>7.2502028253898752E-3</v>
      </c>
      <c r="P21" s="9"/>
    </row>
    <row r="22" spans="1:16">
      <c r="A22" s="12"/>
      <c r="B22" s="25">
        <v>329</v>
      </c>
      <c r="C22" s="20" t="s">
        <v>26</v>
      </c>
      <c r="D22" s="46">
        <v>7907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7907</v>
      </c>
      <c r="O22" s="47">
        <f t="shared" si="1"/>
        <v>0.10182478461875266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6704523</v>
      </c>
      <c r="E23" s="32">
        <f t="shared" si="5"/>
        <v>3226480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56846</v>
      </c>
      <c r="J23" s="32">
        <f t="shared" si="5"/>
        <v>0</v>
      </c>
      <c r="K23" s="32">
        <f t="shared" si="5"/>
        <v>1172336</v>
      </c>
      <c r="L23" s="32">
        <f t="shared" si="5"/>
        <v>0</v>
      </c>
      <c r="M23" s="32">
        <f t="shared" si="5"/>
        <v>0</v>
      </c>
      <c r="N23" s="44">
        <f t="shared" si="4"/>
        <v>11160185</v>
      </c>
      <c r="O23" s="45">
        <f t="shared" si="1"/>
        <v>143.71865864808828</v>
      </c>
      <c r="P23" s="10"/>
    </row>
    <row r="24" spans="1:16">
      <c r="A24" s="12"/>
      <c r="B24" s="25">
        <v>331.2</v>
      </c>
      <c r="C24" s="20" t="s">
        <v>27</v>
      </c>
      <c r="D24" s="46">
        <v>7848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7848</v>
      </c>
      <c r="O24" s="47">
        <f t="shared" si="1"/>
        <v>0.10106499426937787</v>
      </c>
      <c r="P24" s="9"/>
    </row>
    <row r="25" spans="1:16">
      <c r="A25" s="12"/>
      <c r="B25" s="25">
        <v>331.5</v>
      </c>
      <c r="C25" s="20" t="s">
        <v>29</v>
      </c>
      <c r="D25" s="46">
        <v>224516</v>
      </c>
      <c r="E25" s="46">
        <v>1613104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1837620</v>
      </c>
      <c r="O25" s="47">
        <f t="shared" si="1"/>
        <v>23.664507488442172</v>
      </c>
      <c r="P25" s="9"/>
    </row>
    <row r="26" spans="1:16">
      <c r="A26" s="12"/>
      <c r="B26" s="25">
        <v>331.7</v>
      </c>
      <c r="C26" s="20" t="s">
        <v>30</v>
      </c>
      <c r="D26" s="46">
        <v>20700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20700</v>
      </c>
      <c r="O26" s="47">
        <f t="shared" si="1"/>
        <v>0.26657051240776275</v>
      </c>
      <c r="P26" s="9"/>
    </row>
    <row r="27" spans="1:16">
      <c r="A27" s="12"/>
      <c r="B27" s="25">
        <v>334.39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56846</v>
      </c>
      <c r="J27" s="46">
        <v>0</v>
      </c>
      <c r="K27" s="46">
        <v>0</v>
      </c>
      <c r="L27" s="46">
        <v>0</v>
      </c>
      <c r="M27" s="46">
        <v>0</v>
      </c>
      <c r="N27" s="46">
        <f t="shared" ref="N27:N33" si="6">SUM(D27:M27)</f>
        <v>56846</v>
      </c>
      <c r="O27" s="47">
        <f t="shared" si="1"/>
        <v>0.7320515627213372</v>
      </c>
      <c r="P27" s="9"/>
    </row>
    <row r="28" spans="1:16">
      <c r="A28" s="12"/>
      <c r="B28" s="25">
        <v>335.12</v>
      </c>
      <c r="C28" s="20" t="s">
        <v>35</v>
      </c>
      <c r="D28" s="46">
        <v>2216967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2216967</v>
      </c>
      <c r="O28" s="47">
        <f t="shared" si="1"/>
        <v>28.549663245463794</v>
      </c>
      <c r="P28" s="9"/>
    </row>
    <row r="29" spans="1:16">
      <c r="A29" s="12"/>
      <c r="B29" s="25">
        <v>335.14</v>
      </c>
      <c r="C29" s="20" t="s">
        <v>36</v>
      </c>
      <c r="D29" s="46">
        <v>190723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190723</v>
      </c>
      <c r="O29" s="47">
        <f t="shared" si="1"/>
        <v>2.4560931322679096</v>
      </c>
      <c r="P29" s="9"/>
    </row>
    <row r="30" spans="1:16">
      <c r="A30" s="12"/>
      <c r="B30" s="25">
        <v>335.15</v>
      </c>
      <c r="C30" s="20" t="s">
        <v>37</v>
      </c>
      <c r="D30" s="46">
        <v>53543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53543</v>
      </c>
      <c r="O30" s="47">
        <f t="shared" si="1"/>
        <v>0.68951618095888123</v>
      </c>
      <c r="P30" s="9"/>
    </row>
    <row r="31" spans="1:16">
      <c r="A31" s="12"/>
      <c r="B31" s="25">
        <v>335.18</v>
      </c>
      <c r="C31" s="20" t="s">
        <v>38</v>
      </c>
      <c r="D31" s="46">
        <v>3747412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3747412</v>
      </c>
      <c r="O31" s="47">
        <f t="shared" si="1"/>
        <v>48.25843174120768</v>
      </c>
      <c r="P31" s="9"/>
    </row>
    <row r="32" spans="1:16">
      <c r="A32" s="12"/>
      <c r="B32" s="25">
        <v>335.21</v>
      </c>
      <c r="C32" s="20" t="s">
        <v>39</v>
      </c>
      <c r="D32" s="46">
        <v>49740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1172336</v>
      </c>
      <c r="L32" s="46">
        <v>0</v>
      </c>
      <c r="M32" s="46">
        <v>0</v>
      </c>
      <c r="N32" s="46">
        <f t="shared" si="6"/>
        <v>1222076</v>
      </c>
      <c r="O32" s="47">
        <f t="shared" si="1"/>
        <v>15.737653406822659</v>
      </c>
      <c r="P32" s="9"/>
    </row>
    <row r="33" spans="1:16">
      <c r="A33" s="12"/>
      <c r="B33" s="25">
        <v>335.49</v>
      </c>
      <c r="C33" s="20" t="s">
        <v>40</v>
      </c>
      <c r="D33" s="46">
        <v>145937</v>
      </c>
      <c r="E33" s="46">
        <v>914715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1060652</v>
      </c>
      <c r="O33" s="47">
        <f t="shared" si="1"/>
        <v>13.658867010933255</v>
      </c>
      <c r="P33" s="9"/>
    </row>
    <row r="34" spans="1:16">
      <c r="A34" s="12"/>
      <c r="B34" s="25">
        <v>337.3</v>
      </c>
      <c r="C34" s="20" t="s">
        <v>42</v>
      </c>
      <c r="D34" s="46">
        <v>0</v>
      </c>
      <c r="E34" s="46">
        <v>303969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>SUM(D34:M34)</f>
        <v>303969</v>
      </c>
      <c r="O34" s="47">
        <f t="shared" si="1"/>
        <v>3.9144527577814121</v>
      </c>
      <c r="P34" s="9"/>
    </row>
    <row r="35" spans="1:16">
      <c r="A35" s="12"/>
      <c r="B35" s="25">
        <v>337.4</v>
      </c>
      <c r="C35" s="20" t="s">
        <v>100</v>
      </c>
      <c r="D35" s="46">
        <v>0</v>
      </c>
      <c r="E35" s="46">
        <v>44809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44809</v>
      </c>
      <c r="O35" s="47">
        <f t="shared" si="1"/>
        <v>0.57704145364634973</v>
      </c>
      <c r="P35" s="9"/>
    </row>
    <row r="36" spans="1:16">
      <c r="A36" s="12"/>
      <c r="B36" s="25">
        <v>338</v>
      </c>
      <c r="C36" s="20" t="s">
        <v>44</v>
      </c>
      <c r="D36" s="46">
        <v>47137</v>
      </c>
      <c r="E36" s="46">
        <v>349883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397020</v>
      </c>
      <c r="O36" s="47">
        <f t="shared" si="1"/>
        <v>5.1127451611656989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SUM(D38:D51)</f>
        <v>15717345</v>
      </c>
      <c r="E37" s="32">
        <f t="shared" si="7"/>
        <v>3680399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33489030</v>
      </c>
      <c r="J37" s="32">
        <f t="shared" si="7"/>
        <v>11721886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64608660</v>
      </c>
      <c r="O37" s="45">
        <f t="shared" ref="O37:O68" si="8">(N37/O$73)</f>
        <v>832.01756532265335</v>
      </c>
      <c r="P37" s="10"/>
    </row>
    <row r="38" spans="1:16">
      <c r="A38" s="12"/>
      <c r="B38" s="25">
        <v>341.1</v>
      </c>
      <c r="C38" s="20" t="s">
        <v>88</v>
      </c>
      <c r="D38" s="46">
        <v>58530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58530</v>
      </c>
      <c r="O38" s="47">
        <f t="shared" si="8"/>
        <v>0.75373778218484799</v>
      </c>
      <c r="P38" s="9"/>
    </row>
    <row r="39" spans="1:16">
      <c r="A39" s="12"/>
      <c r="B39" s="25">
        <v>341.2</v>
      </c>
      <c r="C39" s="20" t="s">
        <v>52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11721886</v>
      </c>
      <c r="K39" s="46">
        <v>0</v>
      </c>
      <c r="L39" s="46">
        <v>0</v>
      </c>
      <c r="M39" s="46">
        <v>0</v>
      </c>
      <c r="N39" s="46">
        <f t="shared" ref="N39:N51" si="9">SUM(D39:M39)</f>
        <v>11721886</v>
      </c>
      <c r="O39" s="47">
        <f t="shared" si="8"/>
        <v>150.95213320798939</v>
      </c>
      <c r="P39" s="9"/>
    </row>
    <row r="40" spans="1:16">
      <c r="A40" s="12"/>
      <c r="B40" s="25">
        <v>341.3</v>
      </c>
      <c r="C40" s="20" t="s">
        <v>53</v>
      </c>
      <c r="D40" s="46">
        <v>2979945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2979945</v>
      </c>
      <c r="O40" s="47">
        <f t="shared" si="8"/>
        <v>38.375143265553163</v>
      </c>
      <c r="P40" s="9"/>
    </row>
    <row r="41" spans="1:16">
      <c r="A41" s="12"/>
      <c r="B41" s="25">
        <v>341.9</v>
      </c>
      <c r="C41" s="20" t="s">
        <v>54</v>
      </c>
      <c r="D41" s="46">
        <v>454191</v>
      </c>
      <c r="E41" s="46">
        <v>1510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455701</v>
      </c>
      <c r="O41" s="47">
        <f t="shared" si="8"/>
        <v>5.8684274915328452</v>
      </c>
      <c r="P41" s="9"/>
    </row>
    <row r="42" spans="1:16">
      <c r="A42" s="12"/>
      <c r="B42" s="25">
        <v>342.1</v>
      </c>
      <c r="C42" s="20" t="s">
        <v>55</v>
      </c>
      <c r="D42" s="46">
        <v>379904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379904</v>
      </c>
      <c r="O42" s="47">
        <f t="shared" si="8"/>
        <v>4.8923286930318213</v>
      </c>
      <c r="P42" s="9"/>
    </row>
    <row r="43" spans="1:16">
      <c r="A43" s="12"/>
      <c r="B43" s="25">
        <v>342.2</v>
      </c>
      <c r="C43" s="20" t="s">
        <v>56</v>
      </c>
      <c r="D43" s="46">
        <v>7916397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7916397</v>
      </c>
      <c r="O43" s="47">
        <f t="shared" si="8"/>
        <v>101.94579732914376</v>
      </c>
      <c r="P43" s="9"/>
    </row>
    <row r="44" spans="1:16">
      <c r="A44" s="12"/>
      <c r="B44" s="25">
        <v>343.4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10455035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10455035</v>
      </c>
      <c r="O44" s="47">
        <f t="shared" si="8"/>
        <v>134.63787619280646</v>
      </c>
      <c r="P44" s="9"/>
    </row>
    <row r="45" spans="1:16">
      <c r="A45" s="12"/>
      <c r="B45" s="25">
        <v>343.5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22247160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22247160</v>
      </c>
      <c r="O45" s="47">
        <f t="shared" si="8"/>
        <v>286.49453337282529</v>
      </c>
      <c r="P45" s="9"/>
    </row>
    <row r="46" spans="1:16">
      <c r="A46" s="12"/>
      <c r="B46" s="25">
        <v>343.8</v>
      </c>
      <c r="C46" s="20" t="s">
        <v>60</v>
      </c>
      <c r="D46" s="46">
        <v>4440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4440</v>
      </c>
      <c r="O46" s="47">
        <f t="shared" si="8"/>
        <v>5.7177443241085341E-2</v>
      </c>
      <c r="P46" s="9"/>
    </row>
    <row r="47" spans="1:16">
      <c r="A47" s="12"/>
      <c r="B47" s="25">
        <v>343.9</v>
      </c>
      <c r="C47" s="20" t="s">
        <v>61</v>
      </c>
      <c r="D47" s="46">
        <v>29204</v>
      </c>
      <c r="E47" s="46">
        <v>3678889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3708093</v>
      </c>
      <c r="O47" s="47">
        <f t="shared" si="8"/>
        <v>47.752089423460781</v>
      </c>
      <c r="P47" s="9"/>
    </row>
    <row r="48" spans="1:16">
      <c r="A48" s="12"/>
      <c r="B48" s="25">
        <v>347.1</v>
      </c>
      <c r="C48" s="20" t="s">
        <v>62</v>
      </c>
      <c r="D48" s="46">
        <v>665944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665944</v>
      </c>
      <c r="O48" s="47">
        <f t="shared" si="8"/>
        <v>8.5758953292210212</v>
      </c>
      <c r="P48" s="9"/>
    </row>
    <row r="49" spans="1:16">
      <c r="A49" s="12"/>
      <c r="B49" s="25">
        <v>347.2</v>
      </c>
      <c r="C49" s="20" t="s">
        <v>63</v>
      </c>
      <c r="D49" s="46">
        <v>2446112</v>
      </c>
      <c r="E49" s="46">
        <v>0</v>
      </c>
      <c r="F49" s="46">
        <v>0</v>
      </c>
      <c r="G49" s="46">
        <v>0</v>
      </c>
      <c r="H49" s="46">
        <v>0</v>
      </c>
      <c r="I49" s="46">
        <v>786835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3232947</v>
      </c>
      <c r="O49" s="47">
        <f t="shared" si="8"/>
        <v>41.633253061697552</v>
      </c>
      <c r="P49" s="9"/>
    </row>
    <row r="50" spans="1:16">
      <c r="A50" s="12"/>
      <c r="B50" s="25">
        <v>347.3</v>
      </c>
      <c r="C50" s="20" t="s">
        <v>64</v>
      </c>
      <c r="D50" s="46">
        <v>631419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631419</v>
      </c>
      <c r="O50" s="47">
        <f t="shared" si="8"/>
        <v>8.1312891968114567</v>
      </c>
      <c r="P50" s="9"/>
    </row>
    <row r="51" spans="1:16">
      <c r="A51" s="12"/>
      <c r="B51" s="25">
        <v>347.5</v>
      </c>
      <c r="C51" s="20" t="s">
        <v>65</v>
      </c>
      <c r="D51" s="46">
        <v>151259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151259</v>
      </c>
      <c r="O51" s="47">
        <f t="shared" si="8"/>
        <v>1.9478835331539026</v>
      </c>
      <c r="P51" s="9"/>
    </row>
    <row r="52" spans="1:16" ht="15.75">
      <c r="A52" s="29" t="s">
        <v>50</v>
      </c>
      <c r="B52" s="30"/>
      <c r="C52" s="31"/>
      <c r="D52" s="32">
        <f t="shared" ref="D52:M52" si="10">SUM(D53:D56)</f>
        <v>566758</v>
      </c>
      <c r="E52" s="32">
        <f t="shared" si="10"/>
        <v>71957</v>
      </c>
      <c r="F52" s="32">
        <f t="shared" si="10"/>
        <v>0</v>
      </c>
      <c r="G52" s="32">
        <f t="shared" si="10"/>
        <v>0</v>
      </c>
      <c r="H52" s="32">
        <f t="shared" si="10"/>
        <v>0</v>
      </c>
      <c r="I52" s="32">
        <f t="shared" si="10"/>
        <v>2345</v>
      </c>
      <c r="J52" s="32">
        <f t="shared" si="10"/>
        <v>0</v>
      </c>
      <c r="K52" s="32">
        <f t="shared" si="10"/>
        <v>0</v>
      </c>
      <c r="L52" s="32">
        <f t="shared" si="10"/>
        <v>0</v>
      </c>
      <c r="M52" s="32">
        <f t="shared" si="10"/>
        <v>0</v>
      </c>
      <c r="N52" s="32">
        <f t="shared" ref="N52:N58" si="11">SUM(D52:M52)</f>
        <v>641060</v>
      </c>
      <c r="O52" s="45">
        <f t="shared" si="8"/>
        <v>8.2554440910203084</v>
      </c>
      <c r="P52" s="10"/>
    </row>
    <row r="53" spans="1:16">
      <c r="A53" s="13"/>
      <c r="B53" s="39">
        <v>351.1</v>
      </c>
      <c r="C53" s="21" t="s">
        <v>68</v>
      </c>
      <c r="D53" s="46">
        <v>480114</v>
      </c>
      <c r="E53" s="46">
        <v>60678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540792</v>
      </c>
      <c r="O53" s="47">
        <f t="shared" si="8"/>
        <v>6.9642125867641944</v>
      </c>
      <c r="P53" s="9"/>
    </row>
    <row r="54" spans="1:16">
      <c r="A54" s="13"/>
      <c r="B54" s="39">
        <v>352</v>
      </c>
      <c r="C54" s="21" t="s">
        <v>69</v>
      </c>
      <c r="D54" s="46">
        <v>81617</v>
      </c>
      <c r="E54" s="46">
        <v>11279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92896</v>
      </c>
      <c r="O54" s="47">
        <f t="shared" si="8"/>
        <v>1.1962963439918612</v>
      </c>
      <c r="P54" s="9"/>
    </row>
    <row r="55" spans="1:16">
      <c r="A55" s="13"/>
      <c r="B55" s="39">
        <v>354</v>
      </c>
      <c r="C55" s="21" t="s">
        <v>70</v>
      </c>
      <c r="D55" s="46">
        <v>2650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2650</v>
      </c>
      <c r="O55" s="47">
        <f t="shared" si="8"/>
        <v>3.4126176709206341E-2</v>
      </c>
      <c r="P55" s="9"/>
    </row>
    <row r="56" spans="1:16">
      <c r="A56" s="13"/>
      <c r="B56" s="39">
        <v>359</v>
      </c>
      <c r="C56" s="21" t="s">
        <v>71</v>
      </c>
      <c r="D56" s="46">
        <v>2377</v>
      </c>
      <c r="E56" s="46">
        <v>0</v>
      </c>
      <c r="F56" s="46">
        <v>0</v>
      </c>
      <c r="G56" s="46">
        <v>0</v>
      </c>
      <c r="H56" s="46">
        <v>0</v>
      </c>
      <c r="I56" s="46">
        <v>2345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4722</v>
      </c>
      <c r="O56" s="47">
        <f t="shared" si="8"/>
        <v>6.0808983555046166E-2</v>
      </c>
      <c r="P56" s="9"/>
    </row>
    <row r="57" spans="1:16" ht="15.75">
      <c r="A57" s="29" t="s">
        <v>3</v>
      </c>
      <c r="B57" s="30"/>
      <c r="C57" s="31"/>
      <c r="D57" s="32">
        <f t="shared" ref="D57:M57" si="12">SUM(D58:D66)</f>
        <v>1374377</v>
      </c>
      <c r="E57" s="32">
        <f t="shared" si="12"/>
        <v>980793</v>
      </c>
      <c r="F57" s="32">
        <f t="shared" si="12"/>
        <v>0</v>
      </c>
      <c r="G57" s="32">
        <f t="shared" si="12"/>
        <v>61236</v>
      </c>
      <c r="H57" s="32">
        <f t="shared" si="12"/>
        <v>0</v>
      </c>
      <c r="I57" s="32">
        <f t="shared" si="12"/>
        <v>597641</v>
      </c>
      <c r="J57" s="32">
        <f t="shared" si="12"/>
        <v>60693</v>
      </c>
      <c r="K57" s="32">
        <f t="shared" si="12"/>
        <v>8415784</v>
      </c>
      <c r="L57" s="32">
        <f t="shared" si="12"/>
        <v>0</v>
      </c>
      <c r="M57" s="32">
        <f t="shared" si="12"/>
        <v>0</v>
      </c>
      <c r="N57" s="32">
        <f t="shared" si="11"/>
        <v>11490524</v>
      </c>
      <c r="O57" s="45">
        <f t="shared" si="8"/>
        <v>147.97269905863263</v>
      </c>
      <c r="P57" s="10"/>
    </row>
    <row r="58" spans="1:16">
      <c r="A58" s="12"/>
      <c r="B58" s="25">
        <v>361.1</v>
      </c>
      <c r="C58" s="20" t="s">
        <v>72</v>
      </c>
      <c r="D58" s="46">
        <v>237463</v>
      </c>
      <c r="E58" s="46">
        <v>312961</v>
      </c>
      <c r="F58" s="46">
        <v>0</v>
      </c>
      <c r="G58" s="46">
        <v>74985</v>
      </c>
      <c r="H58" s="46">
        <v>0</v>
      </c>
      <c r="I58" s="46">
        <v>673106</v>
      </c>
      <c r="J58" s="46">
        <v>66756</v>
      </c>
      <c r="K58" s="46">
        <v>944036</v>
      </c>
      <c r="L58" s="46">
        <v>0</v>
      </c>
      <c r="M58" s="46">
        <v>0</v>
      </c>
      <c r="N58" s="46">
        <f t="shared" si="11"/>
        <v>2309307</v>
      </c>
      <c r="O58" s="47">
        <f t="shared" si="8"/>
        <v>29.738799531247988</v>
      </c>
      <c r="P58" s="9"/>
    </row>
    <row r="59" spans="1:16">
      <c r="A59" s="12"/>
      <c r="B59" s="25">
        <v>361.2</v>
      </c>
      <c r="C59" s="20" t="s">
        <v>73</v>
      </c>
      <c r="D59" s="46">
        <v>0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939498</v>
      </c>
      <c r="L59" s="46">
        <v>0</v>
      </c>
      <c r="M59" s="46">
        <v>0</v>
      </c>
      <c r="N59" s="46">
        <f t="shared" ref="N59:N66" si="13">SUM(D59:M59)</f>
        <v>939498</v>
      </c>
      <c r="O59" s="47">
        <f t="shared" si="8"/>
        <v>12.098669722998467</v>
      </c>
      <c r="P59" s="9"/>
    </row>
    <row r="60" spans="1:16">
      <c r="A60" s="12"/>
      <c r="B60" s="25">
        <v>361.3</v>
      </c>
      <c r="C60" s="20" t="s">
        <v>74</v>
      </c>
      <c r="D60" s="46">
        <v>-40218</v>
      </c>
      <c r="E60" s="46">
        <v>-41799</v>
      </c>
      <c r="F60" s="46">
        <v>0</v>
      </c>
      <c r="G60" s="46">
        <v>-13749</v>
      </c>
      <c r="H60" s="46">
        <v>0</v>
      </c>
      <c r="I60" s="46">
        <v>-118881</v>
      </c>
      <c r="J60" s="46">
        <v>-12670</v>
      </c>
      <c r="K60" s="46">
        <v>-2690765</v>
      </c>
      <c r="L60" s="46">
        <v>0</v>
      </c>
      <c r="M60" s="46">
        <v>0</v>
      </c>
      <c r="N60" s="46">
        <f t="shared" si="13"/>
        <v>-2918082</v>
      </c>
      <c r="O60" s="47">
        <f t="shared" si="8"/>
        <v>-37.57848376752991</v>
      </c>
      <c r="P60" s="9"/>
    </row>
    <row r="61" spans="1:16">
      <c r="A61" s="12"/>
      <c r="B61" s="25">
        <v>362</v>
      </c>
      <c r="C61" s="20" t="s">
        <v>75</v>
      </c>
      <c r="D61" s="46">
        <v>152326</v>
      </c>
      <c r="E61" s="46">
        <v>32661</v>
      </c>
      <c r="F61" s="46">
        <v>0</v>
      </c>
      <c r="G61" s="46">
        <v>0</v>
      </c>
      <c r="H61" s="46">
        <v>0</v>
      </c>
      <c r="I61" s="46">
        <v>12858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3"/>
        <v>197845</v>
      </c>
      <c r="O61" s="47">
        <f t="shared" si="8"/>
        <v>2.5478088418992182</v>
      </c>
      <c r="P61" s="9"/>
    </row>
    <row r="62" spans="1:16">
      <c r="A62" s="12"/>
      <c r="B62" s="25">
        <v>364</v>
      </c>
      <c r="C62" s="20" t="s">
        <v>76</v>
      </c>
      <c r="D62" s="46">
        <v>0</v>
      </c>
      <c r="E62" s="46">
        <v>87422</v>
      </c>
      <c r="F62" s="46">
        <v>0</v>
      </c>
      <c r="G62" s="46">
        <v>0</v>
      </c>
      <c r="H62" s="46">
        <v>0</v>
      </c>
      <c r="I62" s="46">
        <v>17794</v>
      </c>
      <c r="J62" s="46">
        <v>5065</v>
      </c>
      <c r="K62" s="46">
        <v>0</v>
      </c>
      <c r="L62" s="46">
        <v>0</v>
      </c>
      <c r="M62" s="46">
        <v>0</v>
      </c>
      <c r="N62" s="46">
        <f t="shared" si="13"/>
        <v>110281</v>
      </c>
      <c r="O62" s="47">
        <f t="shared" si="8"/>
        <v>1.4201769410067866</v>
      </c>
      <c r="P62" s="9"/>
    </row>
    <row r="63" spans="1:16">
      <c r="A63" s="12"/>
      <c r="B63" s="25">
        <v>365</v>
      </c>
      <c r="C63" s="20" t="s">
        <v>77</v>
      </c>
      <c r="D63" s="46">
        <v>8732</v>
      </c>
      <c r="E63" s="46">
        <v>225007</v>
      </c>
      <c r="F63" s="46">
        <v>0</v>
      </c>
      <c r="G63" s="46">
        <v>0</v>
      </c>
      <c r="H63" s="46">
        <v>0</v>
      </c>
      <c r="I63" s="46">
        <v>-4745</v>
      </c>
      <c r="J63" s="46">
        <v>1512</v>
      </c>
      <c r="K63" s="46">
        <v>0</v>
      </c>
      <c r="L63" s="46">
        <v>0</v>
      </c>
      <c r="M63" s="46">
        <v>0</v>
      </c>
      <c r="N63" s="46">
        <f t="shared" si="13"/>
        <v>230506</v>
      </c>
      <c r="O63" s="47">
        <f t="shared" si="8"/>
        <v>2.9684107503895536</v>
      </c>
      <c r="P63" s="9"/>
    </row>
    <row r="64" spans="1:16">
      <c r="A64" s="12"/>
      <c r="B64" s="25">
        <v>366</v>
      </c>
      <c r="C64" s="20" t="s">
        <v>78</v>
      </c>
      <c r="D64" s="46">
        <v>183323</v>
      </c>
      <c r="E64" s="46">
        <v>152376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335699</v>
      </c>
      <c r="O64" s="47">
        <f t="shared" si="8"/>
        <v>4.3230654321146638</v>
      </c>
      <c r="P64" s="9"/>
    </row>
    <row r="65" spans="1:119">
      <c r="A65" s="12"/>
      <c r="B65" s="25">
        <v>368</v>
      </c>
      <c r="C65" s="20" t="s">
        <v>94</v>
      </c>
      <c r="D65" s="46">
        <v>758112</v>
      </c>
      <c r="E65" s="46">
        <v>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7299522</v>
      </c>
      <c r="L65" s="46">
        <v>0</v>
      </c>
      <c r="M65" s="46">
        <v>0</v>
      </c>
      <c r="N65" s="46">
        <f t="shared" si="13"/>
        <v>8057634</v>
      </c>
      <c r="O65" s="47">
        <f t="shared" si="8"/>
        <v>103.76461952532419</v>
      </c>
      <c r="P65" s="9"/>
    </row>
    <row r="66" spans="1:119">
      <c r="A66" s="12"/>
      <c r="B66" s="25">
        <v>369.9</v>
      </c>
      <c r="C66" s="20" t="s">
        <v>79</v>
      </c>
      <c r="D66" s="46">
        <v>74639</v>
      </c>
      <c r="E66" s="46">
        <v>212165</v>
      </c>
      <c r="F66" s="46">
        <v>0</v>
      </c>
      <c r="G66" s="46">
        <v>0</v>
      </c>
      <c r="H66" s="46">
        <v>0</v>
      </c>
      <c r="I66" s="46">
        <v>17509</v>
      </c>
      <c r="J66" s="46">
        <v>30</v>
      </c>
      <c r="K66" s="46">
        <v>1923493</v>
      </c>
      <c r="L66" s="46">
        <v>0</v>
      </c>
      <c r="M66" s="46">
        <v>0</v>
      </c>
      <c r="N66" s="46">
        <f t="shared" si="13"/>
        <v>2227836</v>
      </c>
      <c r="O66" s="47">
        <f t="shared" si="8"/>
        <v>28.689632081181667</v>
      </c>
      <c r="P66" s="9"/>
    </row>
    <row r="67" spans="1:119" ht="15.75">
      <c r="A67" s="29" t="s">
        <v>51</v>
      </c>
      <c r="B67" s="30"/>
      <c r="C67" s="31"/>
      <c r="D67" s="32">
        <f t="shared" ref="D67:M67" si="14">SUM(D68:D70)</f>
        <v>0</v>
      </c>
      <c r="E67" s="32">
        <f t="shared" si="14"/>
        <v>9750000</v>
      </c>
      <c r="F67" s="32">
        <f t="shared" si="14"/>
        <v>0</v>
      </c>
      <c r="G67" s="32">
        <f t="shared" si="14"/>
        <v>129000</v>
      </c>
      <c r="H67" s="32">
        <f t="shared" si="14"/>
        <v>0</v>
      </c>
      <c r="I67" s="32">
        <f t="shared" si="14"/>
        <v>390610</v>
      </c>
      <c r="J67" s="32">
        <f t="shared" si="14"/>
        <v>0</v>
      </c>
      <c r="K67" s="32">
        <f t="shared" si="14"/>
        <v>0</v>
      </c>
      <c r="L67" s="32">
        <f t="shared" si="14"/>
        <v>0</v>
      </c>
      <c r="M67" s="32">
        <f t="shared" si="14"/>
        <v>0</v>
      </c>
      <c r="N67" s="32">
        <f>SUM(D67:M67)</f>
        <v>10269610</v>
      </c>
      <c r="O67" s="45">
        <f t="shared" si="8"/>
        <v>132.2500096583519</v>
      </c>
      <c r="P67" s="9"/>
    </row>
    <row r="68" spans="1:119">
      <c r="A68" s="12"/>
      <c r="B68" s="25">
        <v>381</v>
      </c>
      <c r="C68" s="20" t="s">
        <v>95</v>
      </c>
      <c r="D68" s="46">
        <v>0</v>
      </c>
      <c r="E68" s="46">
        <v>0</v>
      </c>
      <c r="F68" s="46">
        <v>0</v>
      </c>
      <c r="G68" s="46">
        <v>129000</v>
      </c>
      <c r="H68" s="46">
        <v>0</v>
      </c>
      <c r="I68" s="46">
        <v>174900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303900</v>
      </c>
      <c r="O68" s="47">
        <f t="shared" si="8"/>
        <v>3.9135641894067197</v>
      </c>
      <c r="P68" s="9"/>
    </row>
    <row r="69" spans="1:119">
      <c r="A69" s="12"/>
      <c r="B69" s="25">
        <v>384</v>
      </c>
      <c r="C69" s="20" t="s">
        <v>96</v>
      </c>
      <c r="D69" s="46">
        <v>0</v>
      </c>
      <c r="E69" s="46">
        <v>9750000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9750000</v>
      </c>
      <c r="O69" s="47">
        <f>(N69/O$73)</f>
        <v>125.55857468481578</v>
      </c>
      <c r="P69" s="9"/>
    </row>
    <row r="70" spans="1:119" ht="15.75" thickBot="1">
      <c r="A70" s="12"/>
      <c r="B70" s="25">
        <v>389.8</v>
      </c>
      <c r="C70" s="20" t="s">
        <v>80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215710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215710</v>
      </c>
      <c r="O70" s="47">
        <f>(N70/O$73)</f>
        <v>2.7778707841293961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5">SUM(D5,D15,D23,D37,D52,D57,D67)</f>
        <v>56843818</v>
      </c>
      <c r="E71" s="15">
        <f t="shared" si="15"/>
        <v>25216487</v>
      </c>
      <c r="F71" s="15">
        <f t="shared" si="15"/>
        <v>0</v>
      </c>
      <c r="G71" s="15">
        <f t="shared" si="15"/>
        <v>190236</v>
      </c>
      <c r="H71" s="15">
        <f t="shared" si="15"/>
        <v>0</v>
      </c>
      <c r="I71" s="15">
        <f t="shared" si="15"/>
        <v>34536472</v>
      </c>
      <c r="J71" s="15">
        <f t="shared" si="15"/>
        <v>11782579</v>
      </c>
      <c r="K71" s="15">
        <f t="shared" si="15"/>
        <v>9588120</v>
      </c>
      <c r="L71" s="15">
        <f t="shared" si="15"/>
        <v>0</v>
      </c>
      <c r="M71" s="15">
        <f t="shared" si="15"/>
        <v>0</v>
      </c>
      <c r="N71" s="15">
        <f>SUM(D71:M71)</f>
        <v>138157712</v>
      </c>
      <c r="O71" s="38">
        <f>(N71/O$73)</f>
        <v>1779.1677333779764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101</v>
      </c>
      <c r="M73" s="48"/>
      <c r="N73" s="48"/>
      <c r="O73" s="43">
        <v>77653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90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28594443</v>
      </c>
      <c r="E5" s="27">
        <f t="shared" si="0"/>
        <v>5662608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34257051</v>
      </c>
      <c r="O5" s="33">
        <f t="shared" ref="O5:O36" si="1">(N5/O$75)</f>
        <v>441.1839454976303</v>
      </c>
      <c r="P5" s="6"/>
    </row>
    <row r="6" spans="1:133">
      <c r="A6" s="12"/>
      <c r="B6" s="25">
        <v>311</v>
      </c>
      <c r="C6" s="20" t="s">
        <v>2</v>
      </c>
      <c r="D6" s="46">
        <v>15974392</v>
      </c>
      <c r="E6" s="46">
        <v>343472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16317864</v>
      </c>
      <c r="O6" s="47">
        <f t="shared" si="1"/>
        <v>210.15176179682672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5319136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5319136</v>
      </c>
      <c r="O7" s="47">
        <f t="shared" si="1"/>
        <v>68.503193900679989</v>
      </c>
      <c r="P7" s="9"/>
    </row>
    <row r="8" spans="1:133">
      <c r="A8" s="12"/>
      <c r="B8" s="25">
        <v>314.10000000000002</v>
      </c>
      <c r="C8" s="20" t="s">
        <v>11</v>
      </c>
      <c r="D8" s="46">
        <v>6859799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6859799</v>
      </c>
      <c r="O8" s="47">
        <f t="shared" si="1"/>
        <v>88.344825365753138</v>
      </c>
      <c r="P8" s="9"/>
    </row>
    <row r="9" spans="1:133">
      <c r="A9" s="12"/>
      <c r="B9" s="25">
        <v>314.3</v>
      </c>
      <c r="C9" s="20" t="s">
        <v>12</v>
      </c>
      <c r="D9" s="46">
        <v>1036304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1036304</v>
      </c>
      <c r="O9" s="47">
        <f t="shared" si="1"/>
        <v>13.34617762208943</v>
      </c>
      <c r="P9" s="9"/>
    </row>
    <row r="10" spans="1:133">
      <c r="A10" s="12"/>
      <c r="B10" s="25">
        <v>314.39999999999998</v>
      </c>
      <c r="C10" s="20" t="s">
        <v>13</v>
      </c>
      <c r="D10" s="46">
        <v>165496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165496</v>
      </c>
      <c r="O10" s="47">
        <f t="shared" si="1"/>
        <v>2.1313620440964351</v>
      </c>
      <c r="P10" s="9"/>
    </row>
    <row r="11" spans="1:133">
      <c r="A11" s="12"/>
      <c r="B11" s="25">
        <v>314.7</v>
      </c>
      <c r="C11" s="20" t="s">
        <v>14</v>
      </c>
      <c r="D11" s="46">
        <v>27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27</v>
      </c>
      <c r="O11" s="47">
        <f t="shared" si="1"/>
        <v>3.4772305790232847E-4</v>
      </c>
      <c r="P11" s="9"/>
    </row>
    <row r="12" spans="1:133">
      <c r="A12" s="12"/>
      <c r="B12" s="25">
        <v>314.8</v>
      </c>
      <c r="C12" s="20" t="s">
        <v>15</v>
      </c>
      <c r="D12" s="46">
        <v>77445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77445</v>
      </c>
      <c r="O12" s="47">
        <f t="shared" si="1"/>
        <v>0.99738563774984546</v>
      </c>
      <c r="P12" s="9"/>
    </row>
    <row r="13" spans="1:133">
      <c r="A13" s="12"/>
      <c r="B13" s="25">
        <v>315</v>
      </c>
      <c r="C13" s="20" t="s">
        <v>16</v>
      </c>
      <c r="D13" s="46">
        <v>3840871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3840871</v>
      </c>
      <c r="O13" s="47">
        <f t="shared" si="1"/>
        <v>49.465163301050893</v>
      </c>
      <c r="P13" s="9"/>
    </row>
    <row r="14" spans="1:133">
      <c r="A14" s="12"/>
      <c r="B14" s="25">
        <v>316</v>
      </c>
      <c r="C14" s="20" t="s">
        <v>17</v>
      </c>
      <c r="D14" s="46">
        <v>640109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640109</v>
      </c>
      <c r="O14" s="47">
        <f t="shared" si="1"/>
        <v>8.2437281063259835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SUM(D16:D22)</f>
        <v>6620934</v>
      </c>
      <c r="E15" s="32">
        <f t="shared" si="3"/>
        <v>1006754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7" si="4">SUM(D15:M15)</f>
        <v>7627688</v>
      </c>
      <c r="O15" s="45">
        <f t="shared" si="1"/>
        <v>98.23418504018133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864118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864118</v>
      </c>
      <c r="O16" s="47">
        <f t="shared" si="1"/>
        <v>11.128657531423862</v>
      </c>
      <c r="P16" s="9"/>
    </row>
    <row r="17" spans="1:16">
      <c r="A17" s="12"/>
      <c r="B17" s="25">
        <v>323.10000000000002</v>
      </c>
      <c r="C17" s="20" t="s">
        <v>19</v>
      </c>
      <c r="D17" s="46">
        <v>6411590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6411590</v>
      </c>
      <c r="O17" s="47">
        <f t="shared" si="1"/>
        <v>82.572506696888524</v>
      </c>
      <c r="P17" s="9"/>
    </row>
    <row r="18" spans="1:16">
      <c r="A18" s="12"/>
      <c r="B18" s="25">
        <v>323.39999999999998</v>
      </c>
      <c r="C18" s="20" t="s">
        <v>20</v>
      </c>
      <c r="D18" s="46">
        <v>201904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201904</v>
      </c>
      <c r="O18" s="47">
        <f t="shared" si="1"/>
        <v>2.600247269730064</v>
      </c>
      <c r="P18" s="9"/>
    </row>
    <row r="19" spans="1:16">
      <c r="A19" s="12"/>
      <c r="B19" s="25">
        <v>324.31</v>
      </c>
      <c r="C19" s="20" t="s">
        <v>91</v>
      </c>
      <c r="D19" s="46">
        <v>0</v>
      </c>
      <c r="E19" s="46">
        <v>47233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47233</v>
      </c>
      <c r="O19" s="47">
        <f t="shared" si="1"/>
        <v>0.60829641458891404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94690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94690</v>
      </c>
      <c r="O20" s="47">
        <f t="shared" si="1"/>
        <v>1.2194776426952401</v>
      </c>
      <c r="P20" s="9"/>
    </row>
    <row r="21" spans="1:16">
      <c r="A21" s="12"/>
      <c r="B21" s="25">
        <v>325.10000000000002</v>
      </c>
      <c r="C21" s="20" t="s">
        <v>25</v>
      </c>
      <c r="D21" s="46">
        <v>0</v>
      </c>
      <c r="E21" s="46">
        <v>713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713</v>
      </c>
      <c r="O21" s="47">
        <f t="shared" si="1"/>
        <v>9.1824644549763027E-3</v>
      </c>
      <c r="P21" s="9"/>
    </row>
    <row r="22" spans="1:16">
      <c r="A22" s="12"/>
      <c r="B22" s="25">
        <v>329</v>
      </c>
      <c r="C22" s="20" t="s">
        <v>26</v>
      </c>
      <c r="D22" s="46">
        <v>7440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7440</v>
      </c>
      <c r="O22" s="47">
        <f t="shared" si="1"/>
        <v>9.5817020399752734E-2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SUM(D24:D38)</f>
        <v>7688460</v>
      </c>
      <c r="E23" s="32">
        <f t="shared" si="5"/>
        <v>2086870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56877</v>
      </c>
      <c r="J23" s="32">
        <f t="shared" si="5"/>
        <v>0</v>
      </c>
      <c r="K23" s="32">
        <f t="shared" si="5"/>
        <v>1185633</v>
      </c>
      <c r="L23" s="32">
        <f t="shared" si="5"/>
        <v>0</v>
      </c>
      <c r="M23" s="32">
        <f t="shared" si="5"/>
        <v>0</v>
      </c>
      <c r="N23" s="44">
        <f t="shared" si="4"/>
        <v>11017840</v>
      </c>
      <c r="O23" s="45">
        <f t="shared" si="1"/>
        <v>141.89470430661447</v>
      </c>
      <c r="P23" s="10"/>
    </row>
    <row r="24" spans="1:16">
      <c r="A24" s="12"/>
      <c r="B24" s="25">
        <v>331.2</v>
      </c>
      <c r="C24" s="20" t="s">
        <v>27</v>
      </c>
      <c r="D24" s="46">
        <v>27174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27174</v>
      </c>
      <c r="O24" s="47">
        <f t="shared" si="1"/>
        <v>0.34996393983103236</v>
      </c>
      <c r="P24" s="9"/>
    </row>
    <row r="25" spans="1:16">
      <c r="A25" s="12"/>
      <c r="B25" s="25">
        <v>331.5</v>
      </c>
      <c r="C25" s="20" t="s">
        <v>29</v>
      </c>
      <c r="D25" s="46">
        <v>456801</v>
      </c>
      <c r="E25" s="46">
        <v>725243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4"/>
        <v>1182044</v>
      </c>
      <c r="O25" s="47">
        <f t="shared" si="1"/>
        <v>15.223109416855554</v>
      </c>
      <c r="P25" s="9"/>
    </row>
    <row r="26" spans="1:16">
      <c r="A26" s="12"/>
      <c r="B26" s="25">
        <v>331.7</v>
      </c>
      <c r="C26" s="20" t="s">
        <v>30</v>
      </c>
      <c r="D26" s="46">
        <v>314042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4"/>
        <v>314042</v>
      </c>
      <c r="O26" s="47">
        <f t="shared" si="1"/>
        <v>4.044431279620853</v>
      </c>
      <c r="P26" s="9"/>
    </row>
    <row r="27" spans="1:16">
      <c r="A27" s="12"/>
      <c r="B27" s="25">
        <v>331.9</v>
      </c>
      <c r="C27" s="20" t="s">
        <v>31</v>
      </c>
      <c r="D27" s="46">
        <v>1834</v>
      </c>
      <c r="E27" s="46">
        <v>33839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4"/>
        <v>35673</v>
      </c>
      <c r="O27" s="47">
        <f t="shared" si="1"/>
        <v>0.45941943127962087</v>
      </c>
      <c r="P27" s="9"/>
    </row>
    <row r="28" spans="1:16">
      <c r="A28" s="12"/>
      <c r="B28" s="25">
        <v>334.39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56877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6" si="6">SUM(D28:M28)</f>
        <v>56877</v>
      </c>
      <c r="O28" s="47">
        <f t="shared" si="1"/>
        <v>0.73249793941891617</v>
      </c>
      <c r="P28" s="9"/>
    </row>
    <row r="29" spans="1:16">
      <c r="A29" s="12"/>
      <c r="B29" s="25">
        <v>334.49</v>
      </c>
      <c r="C29" s="20" t="s">
        <v>93</v>
      </c>
      <c r="D29" s="46">
        <v>603039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603039</v>
      </c>
      <c r="O29" s="47">
        <f t="shared" si="1"/>
        <v>7.7663172264578613</v>
      </c>
      <c r="P29" s="9"/>
    </row>
    <row r="30" spans="1:16">
      <c r="A30" s="12"/>
      <c r="B30" s="25">
        <v>334.7</v>
      </c>
      <c r="C30" s="20" t="s">
        <v>34</v>
      </c>
      <c r="D30" s="46">
        <v>32850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32850</v>
      </c>
      <c r="O30" s="47">
        <f t="shared" si="1"/>
        <v>0.42306305378116627</v>
      </c>
      <c r="P30" s="9"/>
    </row>
    <row r="31" spans="1:16">
      <c r="A31" s="12"/>
      <c r="B31" s="25">
        <v>335.12</v>
      </c>
      <c r="C31" s="20" t="s">
        <v>35</v>
      </c>
      <c r="D31" s="46">
        <v>2168660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2168660</v>
      </c>
      <c r="O31" s="47">
        <f t="shared" si="1"/>
        <v>27.929373583350504</v>
      </c>
      <c r="P31" s="9"/>
    </row>
    <row r="32" spans="1:16">
      <c r="A32" s="12"/>
      <c r="B32" s="25">
        <v>335.14</v>
      </c>
      <c r="C32" s="20" t="s">
        <v>36</v>
      </c>
      <c r="D32" s="46">
        <v>184694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184694</v>
      </c>
      <c r="O32" s="47">
        <f t="shared" si="1"/>
        <v>2.3786060168967649</v>
      </c>
      <c r="P32" s="9"/>
    </row>
    <row r="33" spans="1:16">
      <c r="A33" s="12"/>
      <c r="B33" s="25">
        <v>335.15</v>
      </c>
      <c r="C33" s="20" t="s">
        <v>37</v>
      </c>
      <c r="D33" s="46">
        <v>54865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54865</v>
      </c>
      <c r="O33" s="47">
        <f t="shared" si="1"/>
        <v>0.70658613228930556</v>
      </c>
      <c r="P33" s="9"/>
    </row>
    <row r="34" spans="1:16">
      <c r="A34" s="12"/>
      <c r="B34" s="25">
        <v>335.18</v>
      </c>
      <c r="C34" s="20" t="s">
        <v>38</v>
      </c>
      <c r="D34" s="46">
        <v>3590655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3590655</v>
      </c>
      <c r="O34" s="47">
        <f t="shared" si="1"/>
        <v>46.242723573047599</v>
      </c>
      <c r="P34" s="9"/>
    </row>
    <row r="35" spans="1:16">
      <c r="A35" s="12"/>
      <c r="B35" s="25">
        <v>335.21</v>
      </c>
      <c r="C35" s="20" t="s">
        <v>39</v>
      </c>
      <c r="D35" s="46">
        <v>37770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1185633</v>
      </c>
      <c r="L35" s="46">
        <v>0</v>
      </c>
      <c r="M35" s="46">
        <v>0</v>
      </c>
      <c r="N35" s="46">
        <f t="shared" si="6"/>
        <v>1223403</v>
      </c>
      <c r="O35" s="47">
        <f t="shared" si="1"/>
        <v>15.75575674840305</v>
      </c>
      <c r="P35" s="9"/>
    </row>
    <row r="36" spans="1:16">
      <c r="A36" s="12"/>
      <c r="B36" s="25">
        <v>335.49</v>
      </c>
      <c r="C36" s="20" t="s">
        <v>40</v>
      </c>
      <c r="D36" s="46">
        <v>125076</v>
      </c>
      <c r="E36" s="46">
        <v>937772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1062848</v>
      </c>
      <c r="O36" s="47">
        <f t="shared" si="1"/>
        <v>13.68802802390274</v>
      </c>
      <c r="P36" s="9"/>
    </row>
    <row r="37" spans="1:16">
      <c r="A37" s="12"/>
      <c r="B37" s="25">
        <v>337.7</v>
      </c>
      <c r="C37" s="20" t="s">
        <v>43</v>
      </c>
      <c r="D37" s="46">
        <v>27000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27000</v>
      </c>
      <c r="O37" s="47">
        <f t="shared" ref="O37:O68" si="7">(N37/O$75)</f>
        <v>0.34772305790232844</v>
      </c>
      <c r="P37" s="9"/>
    </row>
    <row r="38" spans="1:16">
      <c r="A38" s="12"/>
      <c r="B38" s="25">
        <v>338</v>
      </c>
      <c r="C38" s="20" t="s">
        <v>44</v>
      </c>
      <c r="D38" s="46">
        <v>64000</v>
      </c>
      <c r="E38" s="46">
        <v>390016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454016</v>
      </c>
      <c r="O38" s="47">
        <f t="shared" si="7"/>
        <v>5.8471048835771686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SUM(D40:D53)</f>
        <v>15254198</v>
      </c>
      <c r="E39" s="32">
        <f t="shared" si="8"/>
        <v>3709945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33288079</v>
      </c>
      <c r="J39" s="32">
        <f t="shared" si="8"/>
        <v>11120971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63373193</v>
      </c>
      <c r="O39" s="45">
        <f t="shared" si="7"/>
        <v>816.16001699979392</v>
      </c>
      <c r="P39" s="10"/>
    </row>
    <row r="40" spans="1:16">
      <c r="A40" s="12"/>
      <c r="B40" s="25">
        <v>341.1</v>
      </c>
      <c r="C40" s="20" t="s">
        <v>88</v>
      </c>
      <c r="D40" s="46">
        <v>31230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31230</v>
      </c>
      <c r="O40" s="47">
        <f t="shared" si="7"/>
        <v>0.40219967030702658</v>
      </c>
      <c r="P40" s="9"/>
    </row>
    <row r="41" spans="1:16">
      <c r="A41" s="12"/>
      <c r="B41" s="25">
        <v>341.2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11120971</v>
      </c>
      <c r="K41" s="46">
        <v>0</v>
      </c>
      <c r="L41" s="46">
        <v>0</v>
      </c>
      <c r="M41" s="46">
        <v>0</v>
      </c>
      <c r="N41" s="46">
        <f t="shared" ref="N41:N53" si="9">SUM(D41:M41)</f>
        <v>11120971</v>
      </c>
      <c r="O41" s="47">
        <f t="shared" si="7"/>
        <v>143.22289048011538</v>
      </c>
      <c r="P41" s="9"/>
    </row>
    <row r="42" spans="1:16">
      <c r="A42" s="12"/>
      <c r="B42" s="25">
        <v>341.3</v>
      </c>
      <c r="C42" s="20" t="s">
        <v>53</v>
      </c>
      <c r="D42" s="46">
        <v>2950316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2950316</v>
      </c>
      <c r="O42" s="47">
        <f t="shared" si="7"/>
        <v>37.996033381413561</v>
      </c>
      <c r="P42" s="9"/>
    </row>
    <row r="43" spans="1:16">
      <c r="A43" s="12"/>
      <c r="B43" s="25">
        <v>341.9</v>
      </c>
      <c r="C43" s="20" t="s">
        <v>54</v>
      </c>
      <c r="D43" s="46">
        <v>367425</v>
      </c>
      <c r="E43" s="46">
        <v>625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368050</v>
      </c>
      <c r="O43" s="47">
        <f t="shared" si="7"/>
        <v>4.739980424479703</v>
      </c>
      <c r="P43" s="9"/>
    </row>
    <row r="44" spans="1:16">
      <c r="A44" s="12"/>
      <c r="B44" s="25">
        <v>342.1</v>
      </c>
      <c r="C44" s="20" t="s">
        <v>55</v>
      </c>
      <c r="D44" s="46">
        <v>326591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326591</v>
      </c>
      <c r="O44" s="47">
        <f t="shared" si="7"/>
        <v>4.2060452297547908</v>
      </c>
      <c r="P44" s="9"/>
    </row>
    <row r="45" spans="1:16">
      <c r="A45" s="12"/>
      <c r="B45" s="25">
        <v>342.2</v>
      </c>
      <c r="C45" s="20" t="s">
        <v>56</v>
      </c>
      <c r="D45" s="46">
        <v>7919055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7919055</v>
      </c>
      <c r="O45" s="47">
        <f t="shared" si="7"/>
        <v>101.9865933443231</v>
      </c>
      <c r="P45" s="9"/>
    </row>
    <row r="46" spans="1:16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10339146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10339146</v>
      </c>
      <c r="O46" s="47">
        <f t="shared" si="7"/>
        <v>133.15405419328252</v>
      </c>
      <c r="P46" s="9"/>
    </row>
    <row r="47" spans="1:16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22195914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22195914</v>
      </c>
      <c r="O47" s="47">
        <f t="shared" si="7"/>
        <v>285.85300329692973</v>
      </c>
      <c r="P47" s="9"/>
    </row>
    <row r="48" spans="1:16">
      <c r="A48" s="12"/>
      <c r="B48" s="25">
        <v>343.8</v>
      </c>
      <c r="C48" s="20" t="s">
        <v>60</v>
      </c>
      <c r="D48" s="46">
        <v>4865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4865</v>
      </c>
      <c r="O48" s="47">
        <f t="shared" si="7"/>
        <v>6.2654543581289926E-2</v>
      </c>
      <c r="P48" s="9"/>
    </row>
    <row r="49" spans="1:16">
      <c r="A49" s="12"/>
      <c r="B49" s="25">
        <v>343.9</v>
      </c>
      <c r="C49" s="20" t="s">
        <v>61</v>
      </c>
      <c r="D49" s="46">
        <v>39062</v>
      </c>
      <c r="E49" s="46">
        <v>3709320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3748382</v>
      </c>
      <c r="O49" s="47">
        <f t="shared" si="7"/>
        <v>48.274031526890582</v>
      </c>
      <c r="P49" s="9"/>
    </row>
    <row r="50" spans="1:16">
      <c r="A50" s="12"/>
      <c r="B50" s="25">
        <v>347.1</v>
      </c>
      <c r="C50" s="20" t="s">
        <v>62</v>
      </c>
      <c r="D50" s="46">
        <v>628874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628874</v>
      </c>
      <c r="O50" s="47">
        <f t="shared" si="7"/>
        <v>8.0990366783432926</v>
      </c>
      <c r="P50" s="9"/>
    </row>
    <row r="51" spans="1:16">
      <c r="A51" s="12"/>
      <c r="B51" s="25">
        <v>347.2</v>
      </c>
      <c r="C51" s="20" t="s">
        <v>63</v>
      </c>
      <c r="D51" s="46">
        <v>2272825</v>
      </c>
      <c r="E51" s="46">
        <v>0</v>
      </c>
      <c r="F51" s="46">
        <v>0</v>
      </c>
      <c r="G51" s="46">
        <v>0</v>
      </c>
      <c r="H51" s="46">
        <v>0</v>
      </c>
      <c r="I51" s="46">
        <v>753019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3025844</v>
      </c>
      <c r="O51" s="47">
        <f t="shared" si="7"/>
        <v>38.968730682052339</v>
      </c>
      <c r="P51" s="9"/>
    </row>
    <row r="52" spans="1:16">
      <c r="A52" s="12"/>
      <c r="B52" s="25">
        <v>347.3</v>
      </c>
      <c r="C52" s="20" t="s">
        <v>64</v>
      </c>
      <c r="D52" s="46">
        <v>578297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578297</v>
      </c>
      <c r="O52" s="47">
        <f t="shared" si="7"/>
        <v>7.4476741191015865</v>
      </c>
      <c r="P52" s="9"/>
    </row>
    <row r="53" spans="1:16">
      <c r="A53" s="12"/>
      <c r="B53" s="25">
        <v>347.5</v>
      </c>
      <c r="C53" s="20" t="s">
        <v>65</v>
      </c>
      <c r="D53" s="46">
        <v>135658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135658</v>
      </c>
      <c r="O53" s="47">
        <f t="shared" si="7"/>
        <v>1.7470894292190398</v>
      </c>
      <c r="P53" s="9"/>
    </row>
    <row r="54" spans="1:16" ht="15.75">
      <c r="A54" s="29" t="s">
        <v>50</v>
      </c>
      <c r="B54" s="30"/>
      <c r="C54" s="31"/>
      <c r="D54" s="32">
        <f t="shared" ref="D54:M54" si="10">SUM(D55:D58)</f>
        <v>480459</v>
      </c>
      <c r="E54" s="32">
        <f t="shared" si="10"/>
        <v>78809</v>
      </c>
      <c r="F54" s="32">
        <f t="shared" si="10"/>
        <v>0</v>
      </c>
      <c r="G54" s="32">
        <f t="shared" si="10"/>
        <v>0</v>
      </c>
      <c r="H54" s="32">
        <f t="shared" si="10"/>
        <v>0</v>
      </c>
      <c r="I54" s="32">
        <f t="shared" si="10"/>
        <v>8350</v>
      </c>
      <c r="J54" s="32">
        <f t="shared" si="10"/>
        <v>0</v>
      </c>
      <c r="K54" s="32">
        <f t="shared" si="10"/>
        <v>0</v>
      </c>
      <c r="L54" s="32">
        <f t="shared" si="10"/>
        <v>0</v>
      </c>
      <c r="M54" s="32">
        <f t="shared" si="10"/>
        <v>0</v>
      </c>
      <c r="N54" s="32">
        <f t="shared" ref="N54:N60" si="11">SUM(D54:M54)</f>
        <v>567618</v>
      </c>
      <c r="O54" s="45">
        <f t="shared" si="7"/>
        <v>7.3101432103853288</v>
      </c>
      <c r="P54" s="10"/>
    </row>
    <row r="55" spans="1:16">
      <c r="A55" s="13"/>
      <c r="B55" s="39">
        <v>351.1</v>
      </c>
      <c r="C55" s="21" t="s">
        <v>68</v>
      </c>
      <c r="D55" s="46">
        <v>398557</v>
      </c>
      <c r="E55" s="46">
        <v>65113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463670</v>
      </c>
      <c r="O55" s="47">
        <f t="shared" si="7"/>
        <v>5.9714351947249122</v>
      </c>
      <c r="P55" s="9"/>
    </row>
    <row r="56" spans="1:16">
      <c r="A56" s="13"/>
      <c r="B56" s="39">
        <v>352</v>
      </c>
      <c r="C56" s="21" t="s">
        <v>69</v>
      </c>
      <c r="D56" s="46">
        <v>76758</v>
      </c>
      <c r="E56" s="46">
        <v>13696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90454</v>
      </c>
      <c r="O56" s="47">
        <f t="shared" si="7"/>
        <v>1.164923758499897</v>
      </c>
      <c r="P56" s="9"/>
    </row>
    <row r="57" spans="1:16">
      <c r="A57" s="13"/>
      <c r="B57" s="39">
        <v>354</v>
      </c>
      <c r="C57" s="21" t="s">
        <v>70</v>
      </c>
      <c r="D57" s="46">
        <v>3575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3575</v>
      </c>
      <c r="O57" s="47">
        <f t="shared" si="7"/>
        <v>4.6041108592623121E-2</v>
      </c>
      <c r="P57" s="9"/>
    </row>
    <row r="58" spans="1:16">
      <c r="A58" s="13"/>
      <c r="B58" s="39">
        <v>359</v>
      </c>
      <c r="C58" s="21" t="s">
        <v>71</v>
      </c>
      <c r="D58" s="46">
        <v>1569</v>
      </c>
      <c r="E58" s="46">
        <v>0</v>
      </c>
      <c r="F58" s="46">
        <v>0</v>
      </c>
      <c r="G58" s="46">
        <v>0</v>
      </c>
      <c r="H58" s="46">
        <v>0</v>
      </c>
      <c r="I58" s="46">
        <v>8350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9919</v>
      </c>
      <c r="O58" s="47">
        <f t="shared" si="7"/>
        <v>0.12774314856789615</v>
      </c>
      <c r="P58" s="9"/>
    </row>
    <row r="59" spans="1:16" ht="15.75">
      <c r="A59" s="29" t="s">
        <v>3</v>
      </c>
      <c r="B59" s="30"/>
      <c r="C59" s="31"/>
      <c r="D59" s="32">
        <f t="shared" ref="D59:M59" si="12">SUM(D60:D68)</f>
        <v>1626296</v>
      </c>
      <c r="E59" s="32">
        <f t="shared" si="12"/>
        <v>785943</v>
      </c>
      <c r="F59" s="32">
        <f t="shared" si="12"/>
        <v>0</v>
      </c>
      <c r="G59" s="32">
        <f t="shared" si="12"/>
        <v>0</v>
      </c>
      <c r="H59" s="32">
        <f t="shared" si="12"/>
        <v>0</v>
      </c>
      <c r="I59" s="32">
        <f t="shared" si="12"/>
        <v>1101128</v>
      </c>
      <c r="J59" s="32">
        <f t="shared" si="12"/>
        <v>84248</v>
      </c>
      <c r="K59" s="32">
        <f t="shared" si="12"/>
        <v>14457789</v>
      </c>
      <c r="L59" s="32">
        <f t="shared" si="12"/>
        <v>0</v>
      </c>
      <c r="M59" s="32">
        <f t="shared" si="12"/>
        <v>0</v>
      </c>
      <c r="N59" s="32">
        <f t="shared" si="11"/>
        <v>18055404</v>
      </c>
      <c r="O59" s="45">
        <f t="shared" si="7"/>
        <v>232.5288996497012</v>
      </c>
      <c r="P59" s="10"/>
    </row>
    <row r="60" spans="1:16">
      <c r="A60" s="12"/>
      <c r="B60" s="25">
        <v>361.1</v>
      </c>
      <c r="C60" s="20" t="s">
        <v>72</v>
      </c>
      <c r="D60" s="46">
        <v>370049</v>
      </c>
      <c r="E60" s="46">
        <v>499161</v>
      </c>
      <c r="F60" s="46">
        <v>0</v>
      </c>
      <c r="G60" s="46">
        <v>0</v>
      </c>
      <c r="H60" s="46">
        <v>0</v>
      </c>
      <c r="I60" s="46">
        <v>930751</v>
      </c>
      <c r="J60" s="46">
        <v>92474</v>
      </c>
      <c r="K60" s="46">
        <v>1021800</v>
      </c>
      <c r="L60" s="46">
        <v>0</v>
      </c>
      <c r="M60" s="46">
        <v>0</v>
      </c>
      <c r="N60" s="46">
        <f t="shared" si="11"/>
        <v>2914235</v>
      </c>
      <c r="O60" s="47">
        <f t="shared" si="7"/>
        <v>37.531359468370077</v>
      </c>
      <c r="P60" s="9"/>
    </row>
    <row r="61" spans="1:16">
      <c r="A61" s="12"/>
      <c r="B61" s="25">
        <v>361.2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904428</v>
      </c>
      <c r="L61" s="46">
        <v>0</v>
      </c>
      <c r="M61" s="46">
        <v>0</v>
      </c>
      <c r="N61" s="46">
        <f t="shared" ref="N61:N68" si="13">SUM(D61:M61)</f>
        <v>904428</v>
      </c>
      <c r="O61" s="47">
        <f t="shared" si="7"/>
        <v>11.647795178240264</v>
      </c>
      <c r="P61" s="9"/>
    </row>
    <row r="62" spans="1:16">
      <c r="A62" s="12"/>
      <c r="B62" s="25">
        <v>361.3</v>
      </c>
      <c r="C62" s="20" t="s">
        <v>74</v>
      </c>
      <c r="D62" s="46">
        <v>-61234</v>
      </c>
      <c r="E62" s="46">
        <v>-81668</v>
      </c>
      <c r="F62" s="46">
        <v>0</v>
      </c>
      <c r="G62" s="46">
        <v>0</v>
      </c>
      <c r="H62" s="46">
        <v>0</v>
      </c>
      <c r="I62" s="46">
        <v>-135362</v>
      </c>
      <c r="J62" s="46">
        <v>-16244</v>
      </c>
      <c r="K62" s="46">
        <v>5522278</v>
      </c>
      <c r="L62" s="46">
        <v>0</v>
      </c>
      <c r="M62" s="46">
        <v>0</v>
      </c>
      <c r="N62" s="46">
        <f t="shared" si="13"/>
        <v>5227770</v>
      </c>
      <c r="O62" s="47">
        <f t="shared" si="7"/>
        <v>67.326524830002057</v>
      </c>
      <c r="P62" s="9"/>
    </row>
    <row r="63" spans="1:16">
      <c r="A63" s="12"/>
      <c r="B63" s="25">
        <v>362</v>
      </c>
      <c r="C63" s="20" t="s">
        <v>75</v>
      </c>
      <c r="D63" s="46">
        <v>161923</v>
      </c>
      <c r="E63" s="46">
        <v>31797</v>
      </c>
      <c r="F63" s="46">
        <v>0</v>
      </c>
      <c r="G63" s="46">
        <v>0</v>
      </c>
      <c r="H63" s="46">
        <v>0</v>
      </c>
      <c r="I63" s="46">
        <v>12484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3"/>
        <v>206204</v>
      </c>
      <c r="O63" s="47">
        <f t="shared" si="7"/>
        <v>2.6556253863589534</v>
      </c>
      <c r="P63" s="9"/>
    </row>
    <row r="64" spans="1:16">
      <c r="A64" s="12"/>
      <c r="B64" s="25">
        <v>364</v>
      </c>
      <c r="C64" s="20" t="s">
        <v>76</v>
      </c>
      <c r="D64" s="46">
        <v>39700</v>
      </c>
      <c r="E64" s="46">
        <v>64558</v>
      </c>
      <c r="F64" s="46">
        <v>0</v>
      </c>
      <c r="G64" s="46">
        <v>0</v>
      </c>
      <c r="H64" s="46">
        <v>0</v>
      </c>
      <c r="I64" s="46">
        <v>200918</v>
      </c>
      <c r="J64" s="46">
        <v>2577</v>
      </c>
      <c r="K64" s="46">
        <v>0</v>
      </c>
      <c r="L64" s="46">
        <v>0</v>
      </c>
      <c r="M64" s="46">
        <v>0</v>
      </c>
      <c r="N64" s="46">
        <f t="shared" si="13"/>
        <v>307753</v>
      </c>
      <c r="O64" s="47">
        <f t="shared" si="7"/>
        <v>3.9634375643931588</v>
      </c>
      <c r="P64" s="9"/>
    </row>
    <row r="65" spans="1:119">
      <c r="A65" s="12"/>
      <c r="B65" s="25">
        <v>365</v>
      </c>
      <c r="C65" s="20" t="s">
        <v>77</v>
      </c>
      <c r="D65" s="46">
        <v>61966</v>
      </c>
      <c r="E65" s="46">
        <v>17411</v>
      </c>
      <c r="F65" s="46">
        <v>0</v>
      </c>
      <c r="G65" s="46">
        <v>0</v>
      </c>
      <c r="H65" s="46">
        <v>0</v>
      </c>
      <c r="I65" s="46">
        <v>-15932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63445</v>
      </c>
      <c r="O65" s="47">
        <f t="shared" si="7"/>
        <v>0.81708479291160108</v>
      </c>
      <c r="P65" s="9"/>
    </row>
    <row r="66" spans="1:119">
      <c r="A66" s="12"/>
      <c r="B66" s="25">
        <v>366</v>
      </c>
      <c r="C66" s="20" t="s">
        <v>78</v>
      </c>
      <c r="D66" s="46">
        <v>181699</v>
      </c>
      <c r="E66" s="46">
        <v>150550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332249</v>
      </c>
      <c r="O66" s="47">
        <f t="shared" si="7"/>
        <v>4.2789125283329899</v>
      </c>
      <c r="P66" s="9"/>
    </row>
    <row r="67" spans="1:119">
      <c r="A67" s="12"/>
      <c r="B67" s="25">
        <v>368</v>
      </c>
      <c r="C67" s="20" t="s">
        <v>94</v>
      </c>
      <c r="D67" s="46">
        <v>735681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7009283</v>
      </c>
      <c r="L67" s="46">
        <v>0</v>
      </c>
      <c r="M67" s="46">
        <v>0</v>
      </c>
      <c r="N67" s="46">
        <f t="shared" si="13"/>
        <v>7744964</v>
      </c>
      <c r="O67" s="47">
        <f t="shared" si="7"/>
        <v>99.744539460127754</v>
      </c>
      <c r="P67" s="9"/>
    </row>
    <row r="68" spans="1:119">
      <c r="A68" s="12"/>
      <c r="B68" s="25">
        <v>369.9</v>
      </c>
      <c r="C68" s="20" t="s">
        <v>79</v>
      </c>
      <c r="D68" s="46">
        <v>136512</v>
      </c>
      <c r="E68" s="46">
        <v>104134</v>
      </c>
      <c r="F68" s="46">
        <v>0</v>
      </c>
      <c r="G68" s="46">
        <v>0</v>
      </c>
      <c r="H68" s="46">
        <v>0</v>
      </c>
      <c r="I68" s="46">
        <v>108269</v>
      </c>
      <c r="J68" s="46">
        <v>5441</v>
      </c>
      <c r="K68" s="46">
        <v>0</v>
      </c>
      <c r="L68" s="46">
        <v>0</v>
      </c>
      <c r="M68" s="46">
        <v>0</v>
      </c>
      <c r="N68" s="46">
        <f t="shared" si="13"/>
        <v>354356</v>
      </c>
      <c r="O68" s="47">
        <f t="shared" si="7"/>
        <v>4.5636204409643524</v>
      </c>
      <c r="P68" s="9"/>
    </row>
    <row r="69" spans="1:119" ht="15.75">
      <c r="A69" s="29" t="s">
        <v>51</v>
      </c>
      <c r="B69" s="30"/>
      <c r="C69" s="31"/>
      <c r="D69" s="32">
        <f t="shared" ref="D69:M69" si="14">SUM(D70:D72)</f>
        <v>0</v>
      </c>
      <c r="E69" s="32">
        <f t="shared" si="14"/>
        <v>250000</v>
      </c>
      <c r="F69" s="32">
        <f t="shared" si="14"/>
        <v>0</v>
      </c>
      <c r="G69" s="32">
        <f t="shared" si="14"/>
        <v>5185000</v>
      </c>
      <c r="H69" s="32">
        <f t="shared" si="14"/>
        <v>0</v>
      </c>
      <c r="I69" s="32">
        <f t="shared" si="14"/>
        <v>113865</v>
      </c>
      <c r="J69" s="32">
        <f t="shared" si="14"/>
        <v>0</v>
      </c>
      <c r="K69" s="32">
        <f t="shared" si="14"/>
        <v>0</v>
      </c>
      <c r="L69" s="32">
        <f t="shared" si="14"/>
        <v>0</v>
      </c>
      <c r="M69" s="32">
        <f t="shared" si="14"/>
        <v>0</v>
      </c>
      <c r="N69" s="32">
        <f>SUM(D69:M69)</f>
        <v>5548865</v>
      </c>
      <c r="O69" s="45">
        <f>(N69/O$75)</f>
        <v>71.461789099526072</v>
      </c>
      <c r="P69" s="9"/>
    </row>
    <row r="70" spans="1:119">
      <c r="A70" s="12"/>
      <c r="B70" s="25">
        <v>381</v>
      </c>
      <c r="C70" s="20" t="s">
        <v>95</v>
      </c>
      <c r="D70" s="46">
        <v>0</v>
      </c>
      <c r="E70" s="46">
        <v>0</v>
      </c>
      <c r="F70" s="46">
        <v>0</v>
      </c>
      <c r="G70" s="46">
        <v>5185000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5185000</v>
      </c>
      <c r="O70" s="47">
        <f>(N70/O$75)</f>
        <v>66.775705749021228</v>
      </c>
      <c r="P70" s="9"/>
    </row>
    <row r="71" spans="1:119">
      <c r="A71" s="12"/>
      <c r="B71" s="25">
        <v>384</v>
      </c>
      <c r="C71" s="20" t="s">
        <v>96</v>
      </c>
      <c r="D71" s="46">
        <v>0</v>
      </c>
      <c r="E71" s="46">
        <v>250000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250000</v>
      </c>
      <c r="O71" s="47">
        <f>(N71/O$75)</f>
        <v>3.2196579435400783</v>
      </c>
      <c r="P71" s="9"/>
    </row>
    <row r="72" spans="1:119" ht="15.75" thickBot="1">
      <c r="A72" s="12"/>
      <c r="B72" s="25">
        <v>389.8</v>
      </c>
      <c r="C72" s="20" t="s">
        <v>80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113865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113865</v>
      </c>
      <c r="O72" s="47">
        <f>(N72/O$75)</f>
        <v>1.466425406964764</v>
      </c>
      <c r="P72" s="9"/>
    </row>
    <row r="73" spans="1:119" ht="16.5" thickBot="1">
      <c r="A73" s="14" t="s">
        <v>66</v>
      </c>
      <c r="B73" s="23"/>
      <c r="C73" s="22"/>
      <c r="D73" s="15">
        <f t="shared" ref="D73:M73" si="15">SUM(D5,D15,D23,D39,D54,D59,D69)</f>
        <v>60264790</v>
      </c>
      <c r="E73" s="15">
        <f t="shared" si="15"/>
        <v>13580929</v>
      </c>
      <c r="F73" s="15">
        <f t="shared" si="15"/>
        <v>0</v>
      </c>
      <c r="G73" s="15">
        <f t="shared" si="15"/>
        <v>5185000</v>
      </c>
      <c r="H73" s="15">
        <f t="shared" si="15"/>
        <v>0</v>
      </c>
      <c r="I73" s="15">
        <f t="shared" si="15"/>
        <v>34568299</v>
      </c>
      <c r="J73" s="15">
        <f t="shared" si="15"/>
        <v>11205219</v>
      </c>
      <c r="K73" s="15">
        <f t="shared" si="15"/>
        <v>15643422</v>
      </c>
      <c r="L73" s="15">
        <f t="shared" si="15"/>
        <v>0</v>
      </c>
      <c r="M73" s="15">
        <f t="shared" si="15"/>
        <v>0</v>
      </c>
      <c r="N73" s="15">
        <f>SUM(D73:M73)</f>
        <v>140447659</v>
      </c>
      <c r="O73" s="38">
        <f>(N73/O$75)</f>
        <v>1808.7736838038327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97</v>
      </c>
      <c r="M75" s="48"/>
      <c r="N75" s="48"/>
      <c r="O75" s="43">
        <v>77648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thickBot="1">
      <c r="A77" s="52" t="s">
        <v>98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A77:O77"/>
    <mergeCell ref="L75:N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9"/>
  <sheetViews>
    <sheetView zoomScaleNormal="100"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67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27919210</v>
      </c>
      <c r="E5" s="27">
        <f t="shared" si="0"/>
        <v>6195205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34114415</v>
      </c>
      <c r="O5" s="33">
        <f t="shared" ref="O5:O36" si="1">(N5/O$77)</f>
        <v>456.04458258137822</v>
      </c>
      <c r="P5" s="6"/>
    </row>
    <row r="6" spans="1:133">
      <c r="A6" s="12"/>
      <c r="B6" s="25">
        <v>311</v>
      </c>
      <c r="C6" s="20" t="s">
        <v>2</v>
      </c>
      <c r="D6" s="46">
        <v>15833920</v>
      </c>
      <c r="E6" s="46">
        <v>403266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16237186</v>
      </c>
      <c r="O6" s="47">
        <f t="shared" si="1"/>
        <v>217.06016977474766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5791939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5791939</v>
      </c>
      <c r="O7" s="47">
        <f t="shared" si="1"/>
        <v>77.427163959628373</v>
      </c>
      <c r="P7" s="9"/>
    </row>
    <row r="8" spans="1:133">
      <c r="A8" s="12"/>
      <c r="B8" s="25">
        <v>314.10000000000002</v>
      </c>
      <c r="C8" s="20" t="s">
        <v>11</v>
      </c>
      <c r="D8" s="46">
        <v>5879690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5879690</v>
      </c>
      <c r="O8" s="47">
        <f t="shared" si="1"/>
        <v>78.600227257536261</v>
      </c>
      <c r="P8" s="9"/>
    </row>
    <row r="9" spans="1:133">
      <c r="A9" s="12"/>
      <c r="B9" s="25">
        <v>314.3</v>
      </c>
      <c r="C9" s="20" t="s">
        <v>12</v>
      </c>
      <c r="D9" s="46">
        <v>1010095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1010095</v>
      </c>
      <c r="O9" s="47">
        <f t="shared" si="1"/>
        <v>13.503041240558787</v>
      </c>
      <c r="P9" s="9"/>
    </row>
    <row r="10" spans="1:133">
      <c r="A10" s="12"/>
      <c r="B10" s="25">
        <v>314.39999999999998</v>
      </c>
      <c r="C10" s="20" t="s">
        <v>13</v>
      </c>
      <c r="D10" s="46">
        <v>153204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153204</v>
      </c>
      <c r="O10" s="47">
        <f t="shared" si="1"/>
        <v>2.0480449167836374</v>
      </c>
      <c r="P10" s="9"/>
    </row>
    <row r="11" spans="1:133">
      <c r="A11" s="12"/>
      <c r="B11" s="25">
        <v>314.7</v>
      </c>
      <c r="C11" s="20" t="s">
        <v>14</v>
      </c>
      <c r="D11" s="46">
        <v>42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42</v>
      </c>
      <c r="O11" s="47">
        <f t="shared" si="1"/>
        <v>5.6145979546821738E-4</v>
      </c>
      <c r="P11" s="9"/>
    </row>
    <row r="12" spans="1:133">
      <c r="A12" s="12"/>
      <c r="B12" s="25">
        <v>314.8</v>
      </c>
      <c r="C12" s="20" t="s">
        <v>15</v>
      </c>
      <c r="D12" s="46">
        <v>76326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76326</v>
      </c>
      <c r="O12" s="47">
        <f t="shared" si="1"/>
        <v>1.0203328654501704</v>
      </c>
      <c r="P12" s="9"/>
    </row>
    <row r="13" spans="1:133">
      <c r="A13" s="12"/>
      <c r="B13" s="25">
        <v>315</v>
      </c>
      <c r="C13" s="20" t="s">
        <v>16</v>
      </c>
      <c r="D13" s="46">
        <v>4310079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4310079</v>
      </c>
      <c r="O13" s="47">
        <f t="shared" si="1"/>
        <v>57.617525566472828</v>
      </c>
      <c r="P13" s="9"/>
    </row>
    <row r="14" spans="1:133">
      <c r="A14" s="12"/>
      <c r="B14" s="25">
        <v>316</v>
      </c>
      <c r="C14" s="20" t="s">
        <v>17</v>
      </c>
      <c r="D14" s="46">
        <v>655854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655854</v>
      </c>
      <c r="O14" s="47">
        <f t="shared" si="1"/>
        <v>8.7675155404050535</v>
      </c>
      <c r="P14" s="9"/>
    </row>
    <row r="15" spans="1:133" ht="15.75">
      <c r="A15" s="29" t="s">
        <v>18</v>
      </c>
      <c r="B15" s="30"/>
      <c r="C15" s="31"/>
      <c r="D15" s="32">
        <f t="shared" ref="D15:M15" si="3">SUM(D16:D24)</f>
        <v>6309069</v>
      </c>
      <c r="E15" s="32">
        <f t="shared" si="3"/>
        <v>902413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10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>SUM(D15:M15)</f>
        <v>7211492</v>
      </c>
      <c r="O15" s="45">
        <f t="shared" si="1"/>
        <v>96.403876746206805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723571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>SUM(D16:M16)</f>
        <v>723571</v>
      </c>
      <c r="O16" s="47">
        <f t="shared" si="1"/>
        <v>9.6727625158746076</v>
      </c>
      <c r="P16" s="9"/>
    </row>
    <row r="17" spans="1:16">
      <c r="A17" s="12"/>
      <c r="B17" s="25">
        <v>323.10000000000002</v>
      </c>
      <c r="C17" s="20" t="s">
        <v>19</v>
      </c>
      <c r="D17" s="46">
        <v>6087481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ref="N17:N24" si="4">SUM(D17:M17)</f>
        <v>6087481</v>
      </c>
      <c r="O17" s="47">
        <f t="shared" si="1"/>
        <v>81.377996123253794</v>
      </c>
      <c r="P17" s="9"/>
    </row>
    <row r="18" spans="1:16">
      <c r="A18" s="12"/>
      <c r="B18" s="25">
        <v>323.39999999999998</v>
      </c>
      <c r="C18" s="20" t="s">
        <v>20</v>
      </c>
      <c r="D18" s="46">
        <v>215556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215556</v>
      </c>
      <c r="O18" s="47">
        <f t="shared" si="1"/>
        <v>2.881572087427311</v>
      </c>
      <c r="P18" s="9"/>
    </row>
    <row r="19" spans="1:16">
      <c r="A19" s="12"/>
      <c r="B19" s="25">
        <v>323.5</v>
      </c>
      <c r="C19" s="20" t="s">
        <v>21</v>
      </c>
      <c r="D19" s="46">
        <v>572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572</v>
      </c>
      <c r="O19" s="47">
        <f t="shared" si="1"/>
        <v>7.6465476906623885E-3</v>
      </c>
      <c r="P19" s="9"/>
    </row>
    <row r="20" spans="1:16">
      <c r="A20" s="12"/>
      <c r="B20" s="25">
        <v>324.03100000000001</v>
      </c>
      <c r="C20" s="20" t="s">
        <v>22</v>
      </c>
      <c r="D20" s="46">
        <v>0</v>
      </c>
      <c r="E20" s="46">
        <v>0</v>
      </c>
      <c r="F20" s="46">
        <v>0</v>
      </c>
      <c r="G20" s="46">
        <v>0</v>
      </c>
      <c r="H20" s="46">
        <v>0</v>
      </c>
      <c r="I20" s="46">
        <v>10</v>
      </c>
      <c r="J20" s="46">
        <v>0</v>
      </c>
      <c r="K20" s="46">
        <v>0</v>
      </c>
      <c r="L20" s="46">
        <v>0</v>
      </c>
      <c r="M20" s="46">
        <v>0</v>
      </c>
      <c r="N20" s="46">
        <f>SUM(D20:M20)</f>
        <v>10</v>
      </c>
      <c r="O20" s="47">
        <f t="shared" si="1"/>
        <v>1.3368090368290889E-4</v>
      </c>
      <c r="P20" s="9"/>
    </row>
    <row r="21" spans="1:16">
      <c r="A21" s="12"/>
      <c r="B21" s="25">
        <v>324.041</v>
      </c>
      <c r="C21" s="20" t="s">
        <v>23</v>
      </c>
      <c r="D21" s="46">
        <v>0</v>
      </c>
      <c r="E21" s="46">
        <v>53934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>SUM(D21:M21)</f>
        <v>53934</v>
      </c>
      <c r="O21" s="47">
        <f t="shared" si="1"/>
        <v>0.72099458592340082</v>
      </c>
      <c r="P21" s="9"/>
    </row>
    <row r="22" spans="1:16">
      <c r="A22" s="12"/>
      <c r="B22" s="25">
        <v>324.07100000000003</v>
      </c>
      <c r="C22" s="20" t="s">
        <v>24</v>
      </c>
      <c r="D22" s="46">
        <v>0</v>
      </c>
      <c r="E22" s="46">
        <v>123708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123708</v>
      </c>
      <c r="O22" s="47">
        <f t="shared" si="1"/>
        <v>1.6537397232805293</v>
      </c>
      <c r="P22" s="9"/>
    </row>
    <row r="23" spans="1:16">
      <c r="A23" s="12"/>
      <c r="B23" s="25">
        <v>325.10000000000002</v>
      </c>
      <c r="C23" s="20" t="s">
        <v>25</v>
      </c>
      <c r="D23" s="46">
        <v>0</v>
      </c>
      <c r="E23" s="46">
        <v>1200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1200</v>
      </c>
      <c r="O23" s="47">
        <f t="shared" si="1"/>
        <v>1.6041708441949066E-2</v>
      </c>
      <c r="P23" s="9"/>
    </row>
    <row r="24" spans="1:16">
      <c r="A24" s="12"/>
      <c r="B24" s="25">
        <v>329</v>
      </c>
      <c r="C24" s="20" t="s">
        <v>26</v>
      </c>
      <c r="D24" s="46">
        <v>5460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4"/>
        <v>5460</v>
      </c>
      <c r="O24" s="47">
        <f t="shared" si="1"/>
        <v>7.2989773410868264E-2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SUM(D26:D42)</f>
        <v>6480510</v>
      </c>
      <c r="E25" s="32">
        <f t="shared" si="5"/>
        <v>3031965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653700</v>
      </c>
      <c r="J25" s="32">
        <f t="shared" si="5"/>
        <v>0</v>
      </c>
      <c r="K25" s="32">
        <f t="shared" si="5"/>
        <v>1265162</v>
      </c>
      <c r="L25" s="32">
        <f t="shared" si="5"/>
        <v>0</v>
      </c>
      <c r="M25" s="32">
        <f t="shared" si="5"/>
        <v>0</v>
      </c>
      <c r="N25" s="44">
        <f>SUM(D25:M25)</f>
        <v>11431337</v>
      </c>
      <c r="O25" s="45">
        <f t="shared" si="1"/>
        <v>152.81514604638727</v>
      </c>
      <c r="P25" s="10"/>
    </row>
    <row r="26" spans="1:16">
      <c r="A26" s="12"/>
      <c r="B26" s="25">
        <v>331.2</v>
      </c>
      <c r="C26" s="20" t="s">
        <v>27</v>
      </c>
      <c r="D26" s="46">
        <v>34933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9" si="6">SUM(D26:M26)</f>
        <v>34933</v>
      </c>
      <c r="O26" s="47">
        <f t="shared" si="1"/>
        <v>0.46698750083550566</v>
      </c>
      <c r="P26" s="9"/>
    </row>
    <row r="27" spans="1:16">
      <c r="A27" s="12"/>
      <c r="B27" s="25">
        <v>331.39</v>
      </c>
      <c r="C27" s="20" t="s">
        <v>32</v>
      </c>
      <c r="D27" s="46">
        <v>0</v>
      </c>
      <c r="E27" s="46">
        <v>64833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64833</v>
      </c>
      <c r="O27" s="47">
        <f t="shared" si="1"/>
        <v>0.86669340284740326</v>
      </c>
      <c r="P27" s="9"/>
    </row>
    <row r="28" spans="1:16">
      <c r="A28" s="12"/>
      <c r="B28" s="25">
        <v>331.5</v>
      </c>
      <c r="C28" s="20" t="s">
        <v>29</v>
      </c>
      <c r="D28" s="46">
        <v>0</v>
      </c>
      <c r="E28" s="46">
        <v>1264136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1264136</v>
      </c>
      <c r="O28" s="47">
        <f t="shared" si="1"/>
        <v>16.899084285809771</v>
      </c>
      <c r="P28" s="9"/>
    </row>
    <row r="29" spans="1:16">
      <c r="A29" s="12"/>
      <c r="B29" s="25">
        <v>331.7</v>
      </c>
      <c r="C29" s="20" t="s">
        <v>30</v>
      </c>
      <c r="D29" s="46">
        <v>51773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51773</v>
      </c>
      <c r="O29" s="47">
        <f t="shared" si="1"/>
        <v>0.69210614263752424</v>
      </c>
      <c r="P29" s="9"/>
    </row>
    <row r="30" spans="1:16">
      <c r="A30" s="12"/>
      <c r="B30" s="25">
        <v>331.9</v>
      </c>
      <c r="C30" s="20" t="s">
        <v>31</v>
      </c>
      <c r="D30" s="46">
        <v>20216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20216</v>
      </c>
      <c r="O30" s="47">
        <f t="shared" si="1"/>
        <v>0.27024931488536863</v>
      </c>
      <c r="P30" s="9"/>
    </row>
    <row r="31" spans="1:16">
      <c r="A31" s="12"/>
      <c r="B31" s="25">
        <v>334.39</v>
      </c>
      <c r="C31" s="20" t="s">
        <v>33</v>
      </c>
      <c r="D31" s="46">
        <v>0</v>
      </c>
      <c r="E31" s="46">
        <v>0</v>
      </c>
      <c r="F31" s="46">
        <v>0</v>
      </c>
      <c r="G31" s="46">
        <v>0</v>
      </c>
      <c r="H31" s="46">
        <v>0</v>
      </c>
      <c r="I31" s="46">
        <v>57141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57141</v>
      </c>
      <c r="O31" s="47">
        <f t="shared" si="1"/>
        <v>0.76386605173450972</v>
      </c>
      <c r="P31" s="9"/>
    </row>
    <row r="32" spans="1:16">
      <c r="A32" s="12"/>
      <c r="B32" s="25">
        <v>334.7</v>
      </c>
      <c r="C32" s="20" t="s">
        <v>34</v>
      </c>
      <c r="D32" s="46">
        <v>45873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45873</v>
      </c>
      <c r="O32" s="47">
        <f t="shared" si="1"/>
        <v>0.61323440946460794</v>
      </c>
      <c r="P32" s="9"/>
    </row>
    <row r="33" spans="1:16">
      <c r="A33" s="12"/>
      <c r="B33" s="25">
        <v>335.12</v>
      </c>
      <c r="C33" s="20" t="s">
        <v>35</v>
      </c>
      <c r="D33" s="46">
        <v>2162342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2162342</v>
      </c>
      <c r="O33" s="47">
        <f t="shared" si="1"/>
        <v>28.906383263150857</v>
      </c>
      <c r="P33" s="9"/>
    </row>
    <row r="34" spans="1:16">
      <c r="A34" s="12"/>
      <c r="B34" s="25">
        <v>335.14</v>
      </c>
      <c r="C34" s="20" t="s">
        <v>36</v>
      </c>
      <c r="D34" s="46">
        <v>206491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206491</v>
      </c>
      <c r="O34" s="47">
        <f t="shared" si="1"/>
        <v>2.760390348238754</v>
      </c>
      <c r="P34" s="9"/>
    </row>
    <row r="35" spans="1:16">
      <c r="A35" s="12"/>
      <c r="B35" s="25">
        <v>335.15</v>
      </c>
      <c r="C35" s="20" t="s">
        <v>37</v>
      </c>
      <c r="D35" s="46">
        <v>53281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53281</v>
      </c>
      <c r="O35" s="47">
        <f t="shared" si="1"/>
        <v>0.71226522291290684</v>
      </c>
      <c r="P35" s="9"/>
    </row>
    <row r="36" spans="1:16">
      <c r="A36" s="12"/>
      <c r="B36" s="25">
        <v>335.18</v>
      </c>
      <c r="C36" s="20" t="s">
        <v>38</v>
      </c>
      <c r="D36" s="46">
        <v>3650124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3650124</v>
      </c>
      <c r="O36" s="47">
        <f t="shared" si="1"/>
        <v>48.795187487467416</v>
      </c>
      <c r="P36" s="9"/>
    </row>
    <row r="37" spans="1:16">
      <c r="A37" s="12"/>
      <c r="B37" s="25">
        <v>335.21</v>
      </c>
      <c r="C37" s="20" t="s">
        <v>39</v>
      </c>
      <c r="D37" s="46">
        <v>33081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1265162</v>
      </c>
      <c r="L37" s="46">
        <v>0</v>
      </c>
      <c r="M37" s="46">
        <v>0</v>
      </c>
      <c r="N37" s="46">
        <f t="shared" si="6"/>
        <v>1298243</v>
      </c>
      <c r="O37" s="47">
        <f t="shared" ref="O37:O68" si="7">(N37/O$77)</f>
        <v>17.355029744001069</v>
      </c>
      <c r="P37" s="9"/>
    </row>
    <row r="38" spans="1:16">
      <c r="A38" s="12"/>
      <c r="B38" s="25">
        <v>335.49</v>
      </c>
      <c r="C38" s="20" t="s">
        <v>40</v>
      </c>
      <c r="D38" s="46">
        <v>126542</v>
      </c>
      <c r="E38" s="46">
        <v>935758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6"/>
        <v>1062300</v>
      </c>
      <c r="O38" s="47">
        <f t="shared" si="7"/>
        <v>14.200922398235413</v>
      </c>
      <c r="P38" s="9"/>
    </row>
    <row r="39" spans="1:16">
      <c r="A39" s="12"/>
      <c r="B39" s="25">
        <v>335.5</v>
      </c>
      <c r="C39" s="20" t="s">
        <v>41</v>
      </c>
      <c r="D39" s="46">
        <v>0</v>
      </c>
      <c r="E39" s="46">
        <v>254750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6"/>
        <v>254750</v>
      </c>
      <c r="O39" s="47">
        <f t="shared" si="7"/>
        <v>3.4055210213221043</v>
      </c>
      <c r="P39" s="9"/>
    </row>
    <row r="40" spans="1:16">
      <c r="A40" s="12"/>
      <c r="B40" s="25">
        <v>337.3</v>
      </c>
      <c r="C40" s="20" t="s">
        <v>42</v>
      </c>
      <c r="D40" s="46">
        <v>0</v>
      </c>
      <c r="E40" s="46">
        <v>0</v>
      </c>
      <c r="F40" s="46">
        <v>0</v>
      </c>
      <c r="G40" s="46">
        <v>0</v>
      </c>
      <c r="H40" s="46">
        <v>0</v>
      </c>
      <c r="I40" s="46">
        <v>596559</v>
      </c>
      <c r="J40" s="46">
        <v>0</v>
      </c>
      <c r="K40" s="46">
        <v>0</v>
      </c>
      <c r="L40" s="46">
        <v>0</v>
      </c>
      <c r="M40" s="46">
        <v>0</v>
      </c>
      <c r="N40" s="46">
        <f t="shared" ref="N40:N45" si="8">SUM(D40:M40)</f>
        <v>596559</v>
      </c>
      <c r="O40" s="47">
        <f t="shared" si="7"/>
        <v>7.9748546220172445</v>
      </c>
      <c r="P40" s="9"/>
    </row>
    <row r="41" spans="1:16">
      <c r="A41" s="12"/>
      <c r="B41" s="25">
        <v>337.7</v>
      </c>
      <c r="C41" s="20" t="s">
        <v>43</v>
      </c>
      <c r="D41" s="46">
        <v>24077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24077</v>
      </c>
      <c r="O41" s="47">
        <f t="shared" si="7"/>
        <v>0.32186351179733974</v>
      </c>
      <c r="P41" s="9"/>
    </row>
    <row r="42" spans="1:16">
      <c r="A42" s="12"/>
      <c r="B42" s="25">
        <v>338</v>
      </c>
      <c r="C42" s="20" t="s">
        <v>44</v>
      </c>
      <c r="D42" s="46">
        <v>71777</v>
      </c>
      <c r="E42" s="46">
        <v>512488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584265</v>
      </c>
      <c r="O42" s="47">
        <f t="shared" si="7"/>
        <v>7.8105073190294769</v>
      </c>
      <c r="P42" s="9"/>
    </row>
    <row r="43" spans="1:16" ht="15.75">
      <c r="A43" s="29" t="s">
        <v>49</v>
      </c>
      <c r="B43" s="30"/>
      <c r="C43" s="31"/>
      <c r="D43" s="32">
        <f t="shared" ref="D43:M43" si="9">SUM(D44:D58)</f>
        <v>14419249</v>
      </c>
      <c r="E43" s="32">
        <f t="shared" si="9"/>
        <v>3656861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33319395</v>
      </c>
      <c r="J43" s="32">
        <f t="shared" si="9"/>
        <v>10554364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8"/>
        <v>61949869</v>
      </c>
      <c r="O43" s="45">
        <f t="shared" si="7"/>
        <v>828.15144709578237</v>
      </c>
      <c r="P43" s="10"/>
    </row>
    <row r="44" spans="1:16">
      <c r="A44" s="12"/>
      <c r="B44" s="25">
        <v>341.1</v>
      </c>
      <c r="C44" s="20" t="s">
        <v>88</v>
      </c>
      <c r="D44" s="46">
        <v>31638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8"/>
        <v>31638</v>
      </c>
      <c r="O44" s="47">
        <f t="shared" si="7"/>
        <v>0.42293964307198717</v>
      </c>
      <c r="P44" s="9"/>
    </row>
    <row r="45" spans="1:16">
      <c r="A45" s="12"/>
      <c r="B45" s="25">
        <v>341.2</v>
      </c>
      <c r="C45" s="20" t="s">
        <v>52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10554364</v>
      </c>
      <c r="K45" s="46">
        <v>0</v>
      </c>
      <c r="L45" s="46">
        <v>0</v>
      </c>
      <c r="M45" s="46">
        <v>0</v>
      </c>
      <c r="N45" s="46">
        <f t="shared" si="8"/>
        <v>10554364</v>
      </c>
      <c r="O45" s="47">
        <f t="shared" si="7"/>
        <v>141.09169173183611</v>
      </c>
      <c r="P45" s="9"/>
    </row>
    <row r="46" spans="1:16">
      <c r="A46" s="12"/>
      <c r="B46" s="25">
        <v>341.3</v>
      </c>
      <c r="C46" s="20" t="s">
        <v>53</v>
      </c>
      <c r="D46" s="46">
        <v>2977315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ref="N46:N58" si="10">SUM(D46:M46)</f>
        <v>2977315</v>
      </c>
      <c r="O46" s="47">
        <f t="shared" si="7"/>
        <v>39.801015974867987</v>
      </c>
      <c r="P46" s="9"/>
    </row>
    <row r="47" spans="1:16">
      <c r="A47" s="12"/>
      <c r="B47" s="25">
        <v>341.9</v>
      </c>
      <c r="C47" s="20" t="s">
        <v>54</v>
      </c>
      <c r="D47" s="46">
        <v>426801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426801</v>
      </c>
      <c r="O47" s="47">
        <f t="shared" si="7"/>
        <v>5.7055143372769201</v>
      </c>
      <c r="P47" s="9"/>
    </row>
    <row r="48" spans="1:16">
      <c r="A48" s="12"/>
      <c r="B48" s="25">
        <v>342.1</v>
      </c>
      <c r="C48" s="20" t="s">
        <v>55</v>
      </c>
      <c r="D48" s="46">
        <v>104577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104577</v>
      </c>
      <c r="O48" s="47">
        <f t="shared" si="7"/>
        <v>1.3979947864447564</v>
      </c>
      <c r="P48" s="9"/>
    </row>
    <row r="49" spans="1:16">
      <c r="A49" s="12"/>
      <c r="B49" s="25">
        <v>342.2</v>
      </c>
      <c r="C49" s="20" t="s">
        <v>56</v>
      </c>
      <c r="D49" s="46">
        <v>6908294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6908294</v>
      </c>
      <c r="O49" s="47">
        <f t="shared" si="7"/>
        <v>92.350698482721739</v>
      </c>
      <c r="P49" s="9"/>
    </row>
    <row r="50" spans="1:16">
      <c r="A50" s="12"/>
      <c r="B50" s="25">
        <v>342.9</v>
      </c>
      <c r="C50" s="20" t="s">
        <v>57</v>
      </c>
      <c r="D50" s="46">
        <v>148799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148799</v>
      </c>
      <c r="O50" s="47">
        <f t="shared" si="7"/>
        <v>1.9891584787113161</v>
      </c>
      <c r="P50" s="9"/>
    </row>
    <row r="51" spans="1:16">
      <c r="A51" s="12"/>
      <c r="B51" s="25">
        <v>343.4</v>
      </c>
      <c r="C51" s="20" t="s">
        <v>58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10265623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10265623</v>
      </c>
      <c r="O51" s="47">
        <f t="shared" si="7"/>
        <v>137.23177595080543</v>
      </c>
      <c r="P51" s="9"/>
    </row>
    <row r="52" spans="1:16">
      <c r="A52" s="12"/>
      <c r="B52" s="25">
        <v>343.5</v>
      </c>
      <c r="C52" s="20" t="s">
        <v>59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22199890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22199890</v>
      </c>
      <c r="O52" s="47">
        <f t="shared" si="7"/>
        <v>296.77013568611721</v>
      </c>
      <c r="P52" s="9"/>
    </row>
    <row r="53" spans="1:16">
      <c r="A53" s="12"/>
      <c r="B53" s="25">
        <v>343.8</v>
      </c>
      <c r="C53" s="20" t="s">
        <v>60</v>
      </c>
      <c r="D53" s="46">
        <v>4370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4370</v>
      </c>
      <c r="O53" s="47">
        <f t="shared" si="7"/>
        <v>5.8418554909431188E-2</v>
      </c>
      <c r="P53" s="9"/>
    </row>
    <row r="54" spans="1:16">
      <c r="A54" s="12"/>
      <c r="B54" s="25">
        <v>343.9</v>
      </c>
      <c r="C54" s="20" t="s">
        <v>61</v>
      </c>
      <c r="D54" s="46">
        <v>39117</v>
      </c>
      <c r="E54" s="46">
        <v>3656861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0"/>
        <v>3695978</v>
      </c>
      <c r="O54" s="47">
        <f t="shared" si="7"/>
        <v>49.408167903215023</v>
      </c>
      <c r="P54" s="9"/>
    </row>
    <row r="55" spans="1:16">
      <c r="A55" s="12"/>
      <c r="B55" s="25">
        <v>347.1</v>
      </c>
      <c r="C55" s="20" t="s">
        <v>62</v>
      </c>
      <c r="D55" s="46">
        <v>730768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0"/>
        <v>730768</v>
      </c>
      <c r="O55" s="47">
        <f t="shared" si="7"/>
        <v>9.7689726622551962</v>
      </c>
      <c r="P55" s="9"/>
    </row>
    <row r="56" spans="1:16">
      <c r="A56" s="12"/>
      <c r="B56" s="25">
        <v>347.2</v>
      </c>
      <c r="C56" s="20" t="s">
        <v>63</v>
      </c>
      <c r="D56" s="46">
        <v>2280239</v>
      </c>
      <c r="E56" s="46">
        <v>0</v>
      </c>
      <c r="F56" s="46">
        <v>0</v>
      </c>
      <c r="G56" s="46">
        <v>0</v>
      </c>
      <c r="H56" s="46">
        <v>0</v>
      </c>
      <c r="I56" s="46">
        <v>853882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0"/>
        <v>3134121</v>
      </c>
      <c r="O56" s="47">
        <f t="shared" si="7"/>
        <v>41.897212753158215</v>
      </c>
      <c r="P56" s="9"/>
    </row>
    <row r="57" spans="1:16">
      <c r="A57" s="12"/>
      <c r="B57" s="25">
        <v>347.3</v>
      </c>
      <c r="C57" s="20" t="s">
        <v>64</v>
      </c>
      <c r="D57" s="46">
        <v>630413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0"/>
        <v>630413</v>
      </c>
      <c r="O57" s="47">
        <f t="shared" si="7"/>
        <v>8.4274179533453655</v>
      </c>
      <c r="P57" s="9"/>
    </row>
    <row r="58" spans="1:16">
      <c r="A58" s="12"/>
      <c r="B58" s="25">
        <v>347.5</v>
      </c>
      <c r="C58" s="20" t="s">
        <v>65</v>
      </c>
      <c r="D58" s="46">
        <v>136918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0"/>
        <v>136918</v>
      </c>
      <c r="O58" s="47">
        <f t="shared" si="7"/>
        <v>1.8303321970456521</v>
      </c>
      <c r="P58" s="9"/>
    </row>
    <row r="59" spans="1:16" ht="15.75">
      <c r="A59" s="29" t="s">
        <v>50</v>
      </c>
      <c r="B59" s="30"/>
      <c r="C59" s="31"/>
      <c r="D59" s="32">
        <f t="shared" ref="D59:M59" si="11">SUM(D60:D63)</f>
        <v>591117</v>
      </c>
      <c r="E59" s="32">
        <f t="shared" si="11"/>
        <v>61638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6993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ref="N59:N65" si="12">SUM(D59:M59)</f>
        <v>659748</v>
      </c>
      <c r="O59" s="45">
        <f t="shared" si="7"/>
        <v>8.8195708842991785</v>
      </c>
      <c r="P59" s="10"/>
    </row>
    <row r="60" spans="1:16">
      <c r="A60" s="13"/>
      <c r="B60" s="39">
        <v>351.1</v>
      </c>
      <c r="C60" s="21" t="s">
        <v>68</v>
      </c>
      <c r="D60" s="46">
        <v>512786</v>
      </c>
      <c r="E60" s="46">
        <v>47915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2"/>
        <v>560701</v>
      </c>
      <c r="O60" s="47">
        <f t="shared" si="7"/>
        <v>7.4955016375910697</v>
      </c>
      <c r="P60" s="9"/>
    </row>
    <row r="61" spans="1:16">
      <c r="A61" s="13"/>
      <c r="B61" s="39">
        <v>352</v>
      </c>
      <c r="C61" s="21" t="s">
        <v>69</v>
      </c>
      <c r="D61" s="46">
        <v>71554</v>
      </c>
      <c r="E61" s="46">
        <v>13723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2"/>
        <v>85277</v>
      </c>
      <c r="O61" s="47">
        <f t="shared" si="7"/>
        <v>1.1399906423367423</v>
      </c>
      <c r="P61" s="9"/>
    </row>
    <row r="62" spans="1:16">
      <c r="A62" s="13"/>
      <c r="B62" s="39">
        <v>354</v>
      </c>
      <c r="C62" s="21" t="s">
        <v>70</v>
      </c>
      <c r="D62" s="46">
        <v>4175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2"/>
        <v>4175</v>
      </c>
      <c r="O62" s="47">
        <f t="shared" si="7"/>
        <v>5.5811777287614467E-2</v>
      </c>
      <c r="P62" s="9"/>
    </row>
    <row r="63" spans="1:16">
      <c r="A63" s="13"/>
      <c r="B63" s="39">
        <v>359</v>
      </c>
      <c r="C63" s="21" t="s">
        <v>71</v>
      </c>
      <c r="D63" s="46">
        <v>2602</v>
      </c>
      <c r="E63" s="46">
        <v>0</v>
      </c>
      <c r="F63" s="46">
        <v>0</v>
      </c>
      <c r="G63" s="46">
        <v>0</v>
      </c>
      <c r="H63" s="46">
        <v>0</v>
      </c>
      <c r="I63" s="46">
        <v>6993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2"/>
        <v>9595</v>
      </c>
      <c r="O63" s="47">
        <f t="shared" si="7"/>
        <v>0.12826682708375109</v>
      </c>
      <c r="P63" s="9"/>
    </row>
    <row r="64" spans="1:16" ht="15.75">
      <c r="A64" s="29" t="s">
        <v>3</v>
      </c>
      <c r="B64" s="30"/>
      <c r="C64" s="31"/>
      <c r="D64" s="32">
        <f t="shared" ref="D64:M64" si="13">SUM(D65:D72)</f>
        <v>1029035</v>
      </c>
      <c r="E64" s="32">
        <f t="shared" si="13"/>
        <v>1107923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838226</v>
      </c>
      <c r="J64" s="32">
        <f t="shared" si="13"/>
        <v>85633</v>
      </c>
      <c r="K64" s="32">
        <f t="shared" si="13"/>
        <v>4324382</v>
      </c>
      <c r="L64" s="32">
        <f t="shared" si="13"/>
        <v>0</v>
      </c>
      <c r="M64" s="32">
        <f t="shared" si="13"/>
        <v>0</v>
      </c>
      <c r="N64" s="32">
        <f t="shared" si="12"/>
        <v>7385199</v>
      </c>
      <c r="O64" s="45">
        <f t="shared" si="7"/>
        <v>98.726007619811512</v>
      </c>
      <c r="P64" s="10"/>
    </row>
    <row r="65" spans="1:119">
      <c r="A65" s="12"/>
      <c r="B65" s="25">
        <v>361.1</v>
      </c>
      <c r="C65" s="20" t="s">
        <v>72</v>
      </c>
      <c r="D65" s="46">
        <v>596952</v>
      </c>
      <c r="E65" s="46">
        <v>800431</v>
      </c>
      <c r="F65" s="46">
        <v>0</v>
      </c>
      <c r="G65" s="46">
        <v>0</v>
      </c>
      <c r="H65" s="46">
        <v>0</v>
      </c>
      <c r="I65" s="46">
        <v>1201155</v>
      </c>
      <c r="J65" s="46">
        <v>140634</v>
      </c>
      <c r="K65" s="46">
        <v>1205109</v>
      </c>
      <c r="L65" s="46">
        <v>0</v>
      </c>
      <c r="M65" s="46">
        <v>0</v>
      </c>
      <c r="N65" s="46">
        <f t="shared" si="12"/>
        <v>3944281</v>
      </c>
      <c r="O65" s="47">
        <f t="shared" si="7"/>
        <v>52.727504845932756</v>
      </c>
      <c r="P65" s="9"/>
    </row>
    <row r="66" spans="1:119">
      <c r="A66" s="12"/>
      <c r="B66" s="25">
        <v>361.2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781824</v>
      </c>
      <c r="L66" s="46">
        <v>0</v>
      </c>
      <c r="M66" s="46">
        <v>0</v>
      </c>
      <c r="N66" s="46">
        <f t="shared" ref="N66:N72" si="14">SUM(D66:M66)</f>
        <v>781824</v>
      </c>
      <c r="O66" s="47">
        <f t="shared" si="7"/>
        <v>10.451493884098657</v>
      </c>
      <c r="P66" s="9"/>
    </row>
    <row r="67" spans="1:119">
      <c r="A67" s="12"/>
      <c r="B67" s="25">
        <v>361.3</v>
      </c>
      <c r="C67" s="20" t="s">
        <v>74</v>
      </c>
      <c r="D67" s="46">
        <v>-114704</v>
      </c>
      <c r="E67" s="46">
        <v>-108758</v>
      </c>
      <c r="F67" s="46">
        <v>0</v>
      </c>
      <c r="G67" s="46">
        <v>0</v>
      </c>
      <c r="H67" s="46">
        <v>0</v>
      </c>
      <c r="I67" s="46">
        <v>-169975</v>
      </c>
      <c r="J67" s="46">
        <v>-19830</v>
      </c>
      <c r="K67" s="46">
        <v>-3556592</v>
      </c>
      <c r="L67" s="46">
        <v>0</v>
      </c>
      <c r="M67" s="46">
        <v>0</v>
      </c>
      <c r="N67" s="46">
        <f t="shared" si="14"/>
        <v>-3969859</v>
      </c>
      <c r="O67" s="47">
        <f t="shared" si="7"/>
        <v>-53.0694338613729</v>
      </c>
      <c r="P67" s="9"/>
    </row>
    <row r="68" spans="1:119">
      <c r="A68" s="12"/>
      <c r="B68" s="25">
        <v>362</v>
      </c>
      <c r="C68" s="20" t="s">
        <v>75</v>
      </c>
      <c r="D68" s="46">
        <v>221424</v>
      </c>
      <c r="E68" s="46">
        <v>30975</v>
      </c>
      <c r="F68" s="46">
        <v>0</v>
      </c>
      <c r="G68" s="46">
        <v>0</v>
      </c>
      <c r="H68" s="46">
        <v>0</v>
      </c>
      <c r="I68" s="46">
        <v>12120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4"/>
        <v>264519</v>
      </c>
      <c r="O68" s="47">
        <f t="shared" si="7"/>
        <v>3.5361138961299377</v>
      </c>
      <c r="P68" s="9"/>
    </row>
    <row r="69" spans="1:119">
      <c r="A69" s="12"/>
      <c r="B69" s="25">
        <v>364</v>
      </c>
      <c r="C69" s="20" t="s">
        <v>76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-237336</v>
      </c>
      <c r="J69" s="46">
        <v>-35321</v>
      </c>
      <c r="K69" s="46">
        <v>0</v>
      </c>
      <c r="L69" s="46">
        <v>0</v>
      </c>
      <c r="M69" s="46">
        <v>0</v>
      </c>
      <c r="N69" s="46">
        <f t="shared" si="14"/>
        <v>-272657</v>
      </c>
      <c r="O69" s="47">
        <f t="shared" ref="O69:O75" si="15">(N69/O$77)</f>
        <v>-3.644903415547089</v>
      </c>
      <c r="P69" s="9"/>
    </row>
    <row r="70" spans="1:119">
      <c r="A70" s="12"/>
      <c r="B70" s="25">
        <v>365</v>
      </c>
      <c r="C70" s="20" t="s">
        <v>77</v>
      </c>
      <c r="D70" s="46">
        <v>108209</v>
      </c>
      <c r="E70" s="46">
        <v>16983</v>
      </c>
      <c r="F70" s="46">
        <v>0</v>
      </c>
      <c r="G70" s="46">
        <v>0</v>
      </c>
      <c r="H70" s="46">
        <v>0</v>
      </c>
      <c r="I70" s="46">
        <v>19313</v>
      </c>
      <c r="J70" s="46">
        <v>150</v>
      </c>
      <c r="K70" s="46">
        <v>0</v>
      </c>
      <c r="L70" s="46">
        <v>0</v>
      </c>
      <c r="M70" s="46">
        <v>0</v>
      </c>
      <c r="N70" s="46">
        <f t="shared" si="14"/>
        <v>144655</v>
      </c>
      <c r="O70" s="47">
        <f t="shared" si="15"/>
        <v>1.9337611122251186</v>
      </c>
      <c r="P70" s="9"/>
    </row>
    <row r="71" spans="1:119">
      <c r="A71" s="12"/>
      <c r="B71" s="25">
        <v>366</v>
      </c>
      <c r="C71" s="20" t="s">
        <v>78</v>
      </c>
      <c r="D71" s="46">
        <v>167703</v>
      </c>
      <c r="E71" s="46">
        <v>55401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5894041</v>
      </c>
      <c r="L71" s="46">
        <v>0</v>
      </c>
      <c r="M71" s="46">
        <v>0</v>
      </c>
      <c r="N71" s="46">
        <f t="shared" si="14"/>
        <v>6117145</v>
      </c>
      <c r="O71" s="47">
        <f t="shared" si="15"/>
        <v>81.774547155938777</v>
      </c>
      <c r="P71" s="9"/>
    </row>
    <row r="72" spans="1:119">
      <c r="A72" s="12"/>
      <c r="B72" s="25">
        <v>369.9</v>
      </c>
      <c r="C72" s="20" t="s">
        <v>79</v>
      </c>
      <c r="D72" s="46">
        <v>49451</v>
      </c>
      <c r="E72" s="46">
        <v>312891</v>
      </c>
      <c r="F72" s="46">
        <v>0</v>
      </c>
      <c r="G72" s="46">
        <v>0</v>
      </c>
      <c r="H72" s="46">
        <v>0</v>
      </c>
      <c r="I72" s="46">
        <v>12949</v>
      </c>
      <c r="J72" s="46">
        <v>0</v>
      </c>
      <c r="K72" s="46">
        <v>0</v>
      </c>
      <c r="L72" s="46">
        <v>0</v>
      </c>
      <c r="M72" s="46">
        <v>0</v>
      </c>
      <c r="N72" s="46">
        <f t="shared" si="14"/>
        <v>375291</v>
      </c>
      <c r="O72" s="47">
        <f t="shared" si="15"/>
        <v>5.016924002406256</v>
      </c>
      <c r="P72" s="9"/>
    </row>
    <row r="73" spans="1:119" ht="15.75">
      <c r="A73" s="29" t="s">
        <v>51</v>
      </c>
      <c r="B73" s="30"/>
      <c r="C73" s="31"/>
      <c r="D73" s="32">
        <f t="shared" ref="D73:M73" si="16">SUM(D74:D74)</f>
        <v>0</v>
      </c>
      <c r="E73" s="32">
        <f t="shared" si="16"/>
        <v>0</v>
      </c>
      <c r="F73" s="32">
        <f t="shared" si="16"/>
        <v>0</v>
      </c>
      <c r="G73" s="32">
        <f t="shared" si="16"/>
        <v>0</v>
      </c>
      <c r="H73" s="32">
        <f t="shared" si="16"/>
        <v>0</v>
      </c>
      <c r="I73" s="32">
        <f t="shared" si="16"/>
        <v>106360</v>
      </c>
      <c r="J73" s="32">
        <f t="shared" si="16"/>
        <v>0</v>
      </c>
      <c r="K73" s="32">
        <f t="shared" si="16"/>
        <v>0</v>
      </c>
      <c r="L73" s="32">
        <f t="shared" si="16"/>
        <v>0</v>
      </c>
      <c r="M73" s="32">
        <f t="shared" si="16"/>
        <v>0</v>
      </c>
      <c r="N73" s="32">
        <f>SUM(D73:M73)</f>
        <v>106360</v>
      </c>
      <c r="O73" s="45">
        <f t="shared" si="15"/>
        <v>1.421830091571419</v>
      </c>
      <c r="P73" s="9"/>
    </row>
    <row r="74" spans="1:119" ht="15.75" thickBot="1">
      <c r="A74" s="12"/>
      <c r="B74" s="25">
        <v>389.8</v>
      </c>
      <c r="C74" s="20" t="s">
        <v>80</v>
      </c>
      <c r="D74" s="46">
        <v>0</v>
      </c>
      <c r="E74" s="46">
        <v>0</v>
      </c>
      <c r="F74" s="46">
        <v>0</v>
      </c>
      <c r="G74" s="46">
        <v>0</v>
      </c>
      <c r="H74" s="46">
        <v>0</v>
      </c>
      <c r="I74" s="46">
        <v>106360</v>
      </c>
      <c r="J74" s="46">
        <v>0</v>
      </c>
      <c r="K74" s="46">
        <v>0</v>
      </c>
      <c r="L74" s="46">
        <v>0</v>
      </c>
      <c r="M74" s="46">
        <v>0</v>
      </c>
      <c r="N74" s="46">
        <f>SUM(D74:M74)</f>
        <v>106360</v>
      </c>
      <c r="O74" s="47">
        <f t="shared" si="15"/>
        <v>1.421830091571419</v>
      </c>
      <c r="P74" s="9"/>
    </row>
    <row r="75" spans="1:119" ht="16.5" thickBot="1">
      <c r="A75" s="14" t="s">
        <v>66</v>
      </c>
      <c r="B75" s="23"/>
      <c r="C75" s="22"/>
      <c r="D75" s="15">
        <f t="shared" ref="D75:M75" si="17">SUM(D5,D15,D25,D43,D59,D64,D73)</f>
        <v>56748190</v>
      </c>
      <c r="E75" s="15">
        <f t="shared" si="17"/>
        <v>14956005</v>
      </c>
      <c r="F75" s="15">
        <f t="shared" si="17"/>
        <v>0</v>
      </c>
      <c r="G75" s="15">
        <f t="shared" si="17"/>
        <v>0</v>
      </c>
      <c r="H75" s="15">
        <f t="shared" si="17"/>
        <v>0</v>
      </c>
      <c r="I75" s="15">
        <f t="shared" si="17"/>
        <v>34924684</v>
      </c>
      <c r="J75" s="15">
        <f t="shared" si="17"/>
        <v>10639997</v>
      </c>
      <c r="K75" s="15">
        <f t="shared" si="17"/>
        <v>5589544</v>
      </c>
      <c r="L75" s="15">
        <f t="shared" si="17"/>
        <v>0</v>
      </c>
      <c r="M75" s="15">
        <f t="shared" si="17"/>
        <v>0</v>
      </c>
      <c r="N75" s="15">
        <f>SUM(D75:M75)</f>
        <v>122858420</v>
      </c>
      <c r="O75" s="38">
        <f t="shared" si="15"/>
        <v>1642.3824610654367</v>
      </c>
      <c r="P75" s="6"/>
      <c r="Q75" s="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  <c r="BF75" s="5"/>
      <c r="BG75" s="5"/>
      <c r="BH75" s="5"/>
      <c r="BI75" s="5"/>
      <c r="BJ75" s="5"/>
      <c r="BK75" s="5"/>
      <c r="BL75" s="5"/>
      <c r="BM75" s="5"/>
      <c r="BN75" s="5"/>
      <c r="BO75" s="5"/>
      <c r="BP75" s="5"/>
      <c r="BQ75" s="5"/>
      <c r="BR75" s="5"/>
      <c r="BS75" s="5"/>
      <c r="BT75" s="5"/>
      <c r="BU75" s="5"/>
      <c r="BV75" s="5"/>
      <c r="BW75" s="5"/>
      <c r="BX75" s="5"/>
      <c r="BY75" s="5"/>
      <c r="BZ75" s="5"/>
      <c r="CA75" s="5"/>
      <c r="CB75" s="5"/>
      <c r="CC75" s="5"/>
      <c r="CD75" s="5"/>
      <c r="CE75" s="5"/>
      <c r="CF75" s="5"/>
      <c r="CG75" s="5"/>
      <c r="CH75" s="5"/>
      <c r="CI75" s="5"/>
      <c r="CJ75" s="5"/>
      <c r="CK75" s="5"/>
      <c r="CL75" s="5"/>
      <c r="CM75" s="5"/>
      <c r="CN75" s="5"/>
      <c r="CO75" s="5"/>
      <c r="CP75" s="5"/>
      <c r="CQ75" s="5"/>
      <c r="CR75" s="5"/>
      <c r="CS75" s="5"/>
      <c r="CT75" s="5"/>
      <c r="CU75" s="5"/>
      <c r="CV75" s="5"/>
      <c r="CW75" s="5"/>
      <c r="CX75" s="5"/>
      <c r="CY75" s="5"/>
      <c r="CZ75" s="5"/>
      <c r="DA75" s="5"/>
      <c r="DB75" s="5"/>
      <c r="DC75" s="5"/>
      <c r="DD75" s="5"/>
      <c r="DE75" s="5"/>
      <c r="DF75" s="5"/>
      <c r="DG75" s="5"/>
      <c r="DH75" s="5"/>
      <c r="DI75" s="5"/>
      <c r="DJ75" s="5"/>
      <c r="DK75" s="5"/>
      <c r="DL75" s="5"/>
      <c r="DM75" s="5"/>
      <c r="DN75" s="5"/>
      <c r="DO75" s="5"/>
    </row>
    <row r="76" spans="1:119">
      <c r="A76" s="16"/>
      <c r="B76" s="18"/>
      <c r="C76" s="18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9"/>
    </row>
    <row r="77" spans="1:119">
      <c r="A77" s="40"/>
      <c r="B77" s="41"/>
      <c r="C77" s="41"/>
      <c r="D77" s="42"/>
      <c r="E77" s="42"/>
      <c r="F77" s="42"/>
      <c r="G77" s="42"/>
      <c r="H77" s="42"/>
      <c r="I77" s="42"/>
      <c r="J77" s="42"/>
      <c r="K77" s="42"/>
      <c r="L77" s="48" t="s">
        <v>87</v>
      </c>
      <c r="M77" s="48"/>
      <c r="N77" s="48"/>
      <c r="O77" s="43">
        <v>74805</v>
      </c>
    </row>
    <row r="78" spans="1:119">
      <c r="A78" s="49"/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1"/>
    </row>
    <row r="79" spans="1:119" ht="15.75" thickBot="1">
      <c r="A79" s="52" t="s">
        <v>98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4"/>
    </row>
  </sheetData>
  <mergeCells count="10">
    <mergeCell ref="A79:O79"/>
    <mergeCell ref="A78:O78"/>
    <mergeCell ref="L77:N77"/>
    <mergeCell ref="A1:O1"/>
    <mergeCell ref="D3:H3"/>
    <mergeCell ref="I3:J3"/>
    <mergeCell ref="K3:L3"/>
    <mergeCell ref="O3:O4"/>
    <mergeCell ref="A2:O2"/>
    <mergeCell ref="A3:C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SUM(D6:D14)</f>
        <v>27846918</v>
      </c>
      <c r="E5" s="27">
        <f t="shared" si="0"/>
        <v>6920463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34767381</v>
      </c>
      <c r="O5" s="33">
        <f t="shared" ref="O5:O36" si="1">(N5/O$76)</f>
        <v>460.85525112339445</v>
      </c>
      <c r="P5" s="6"/>
    </row>
    <row r="6" spans="1:133">
      <c r="A6" s="12"/>
      <c r="B6" s="25">
        <v>311</v>
      </c>
      <c r="C6" s="20" t="s">
        <v>2</v>
      </c>
      <c r="D6" s="46">
        <v>16237052</v>
      </c>
      <c r="E6" s="46">
        <v>396845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16633897</v>
      </c>
      <c r="O6" s="47">
        <f t="shared" si="1"/>
        <v>220.48881907715963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6523618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4" si="2">SUM(D7:M7)</f>
        <v>6523618</v>
      </c>
      <c r="O7" s="47">
        <f t="shared" si="1"/>
        <v>86.473111438077439</v>
      </c>
      <c r="P7" s="9"/>
    </row>
    <row r="8" spans="1:133">
      <c r="A8" s="12"/>
      <c r="B8" s="25">
        <v>314.10000000000002</v>
      </c>
      <c r="C8" s="20" t="s">
        <v>11</v>
      </c>
      <c r="D8" s="46">
        <v>5736472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5736472</v>
      </c>
      <c r="O8" s="47">
        <f t="shared" si="1"/>
        <v>76.039182937659888</v>
      </c>
      <c r="P8" s="9"/>
    </row>
    <row r="9" spans="1:133">
      <c r="A9" s="12"/>
      <c r="B9" s="25">
        <v>314.3</v>
      </c>
      <c r="C9" s="20" t="s">
        <v>12</v>
      </c>
      <c r="D9" s="46">
        <v>1019139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1019139</v>
      </c>
      <c r="O9" s="47">
        <f t="shared" si="1"/>
        <v>13.509086570962738</v>
      </c>
      <c r="P9" s="9"/>
    </row>
    <row r="10" spans="1:133">
      <c r="A10" s="12"/>
      <c r="B10" s="25">
        <v>314.39999999999998</v>
      </c>
      <c r="C10" s="20" t="s">
        <v>13</v>
      </c>
      <c r="D10" s="46">
        <v>158277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158277</v>
      </c>
      <c r="O10" s="47">
        <f t="shared" si="1"/>
        <v>2.0980236211078855</v>
      </c>
      <c r="P10" s="9"/>
    </row>
    <row r="11" spans="1:133">
      <c r="A11" s="12"/>
      <c r="B11" s="25">
        <v>314.7</v>
      </c>
      <c r="C11" s="20" t="s">
        <v>14</v>
      </c>
      <c r="D11" s="46">
        <v>119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119</v>
      </c>
      <c r="O11" s="47">
        <f t="shared" si="1"/>
        <v>1.5773916040349412E-3</v>
      </c>
      <c r="P11" s="9"/>
    </row>
    <row r="12" spans="1:133">
      <c r="A12" s="12"/>
      <c r="B12" s="25">
        <v>314.8</v>
      </c>
      <c r="C12" s="20" t="s">
        <v>15</v>
      </c>
      <c r="D12" s="46">
        <v>77658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77658</v>
      </c>
      <c r="O12" s="47">
        <f t="shared" si="1"/>
        <v>1.0293872032449198</v>
      </c>
      <c r="P12" s="9"/>
    </row>
    <row r="13" spans="1:133">
      <c r="A13" s="12"/>
      <c r="B13" s="25">
        <v>315</v>
      </c>
      <c r="C13" s="20" t="s">
        <v>16</v>
      </c>
      <c r="D13" s="46">
        <v>3952166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3952166</v>
      </c>
      <c r="O13" s="47">
        <f t="shared" si="1"/>
        <v>52.387508118927371</v>
      </c>
      <c r="P13" s="9"/>
    </row>
    <row r="14" spans="1:133">
      <c r="A14" s="12"/>
      <c r="B14" s="25">
        <v>316</v>
      </c>
      <c r="C14" s="20" t="s">
        <v>17</v>
      </c>
      <c r="D14" s="46">
        <v>666035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f t="shared" si="2"/>
        <v>666035</v>
      </c>
      <c r="O14" s="47">
        <f t="shared" si="1"/>
        <v>8.8285547646505211</v>
      </c>
      <c r="P14" s="9"/>
    </row>
    <row r="15" spans="1:133" ht="15.75">
      <c r="A15" s="29" t="s">
        <v>121</v>
      </c>
      <c r="B15" s="30"/>
      <c r="C15" s="31"/>
      <c r="D15" s="32">
        <f t="shared" ref="D15:M15" si="3">SUM(D16:D20)</f>
        <v>5849944</v>
      </c>
      <c r="E15" s="32">
        <f t="shared" si="3"/>
        <v>1517727</v>
      </c>
      <c r="F15" s="32">
        <f t="shared" si="3"/>
        <v>0</v>
      </c>
      <c r="G15" s="32">
        <f t="shared" si="3"/>
        <v>0</v>
      </c>
      <c r="H15" s="32">
        <f t="shared" si="3"/>
        <v>0</v>
      </c>
      <c r="I15" s="32">
        <f t="shared" si="3"/>
        <v>0</v>
      </c>
      <c r="J15" s="32">
        <f t="shared" si="3"/>
        <v>0</v>
      </c>
      <c r="K15" s="32">
        <f t="shared" si="3"/>
        <v>0</v>
      </c>
      <c r="L15" s="32">
        <f t="shared" si="3"/>
        <v>0</v>
      </c>
      <c r="M15" s="32">
        <f t="shared" si="3"/>
        <v>0</v>
      </c>
      <c r="N15" s="44">
        <f t="shared" ref="N15:N21" si="4">SUM(D15:M15)</f>
        <v>7367671</v>
      </c>
      <c r="O15" s="45">
        <f t="shared" si="1"/>
        <v>97.661364510014451</v>
      </c>
      <c r="P15" s="10"/>
    </row>
    <row r="16" spans="1:133">
      <c r="A16" s="12"/>
      <c r="B16" s="25">
        <v>322</v>
      </c>
      <c r="C16" s="20" t="s">
        <v>0</v>
      </c>
      <c r="D16" s="46">
        <v>0</v>
      </c>
      <c r="E16" s="46">
        <v>1517727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si="4"/>
        <v>1517727</v>
      </c>
      <c r="O16" s="47">
        <f t="shared" si="1"/>
        <v>20.118065773253271</v>
      </c>
      <c r="P16" s="9"/>
    </row>
    <row r="17" spans="1:16">
      <c r="A17" s="12"/>
      <c r="B17" s="25">
        <v>323.10000000000002</v>
      </c>
      <c r="C17" s="20" t="s">
        <v>19</v>
      </c>
      <c r="D17" s="46">
        <v>5596824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5596824</v>
      </c>
      <c r="O17" s="47">
        <f t="shared" si="1"/>
        <v>74.188094007237439</v>
      </c>
      <c r="P17" s="9"/>
    </row>
    <row r="18" spans="1:16">
      <c r="A18" s="12"/>
      <c r="B18" s="25">
        <v>323.39999999999998</v>
      </c>
      <c r="C18" s="20" t="s">
        <v>20</v>
      </c>
      <c r="D18" s="46">
        <v>237921</v>
      </c>
      <c r="E18" s="46">
        <v>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237921</v>
      </c>
      <c r="O18" s="47">
        <f t="shared" si="1"/>
        <v>3.1537360321310692</v>
      </c>
      <c r="P18" s="9"/>
    </row>
    <row r="19" spans="1:16">
      <c r="A19" s="12"/>
      <c r="B19" s="25">
        <v>323.5</v>
      </c>
      <c r="C19" s="20" t="s">
        <v>21</v>
      </c>
      <c r="D19" s="46">
        <v>599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599</v>
      </c>
      <c r="O19" s="47">
        <f t="shared" si="1"/>
        <v>7.9399795866968888E-3</v>
      </c>
      <c r="P19" s="9"/>
    </row>
    <row r="20" spans="1:16">
      <c r="A20" s="12"/>
      <c r="B20" s="25">
        <v>329</v>
      </c>
      <c r="C20" s="20" t="s">
        <v>122</v>
      </c>
      <c r="D20" s="46">
        <v>14600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14600</v>
      </c>
      <c r="O20" s="47">
        <f t="shared" si="1"/>
        <v>0.19352871780596759</v>
      </c>
      <c r="P20" s="9"/>
    </row>
    <row r="21" spans="1:16" ht="15.75">
      <c r="A21" s="29" t="s">
        <v>28</v>
      </c>
      <c r="B21" s="30"/>
      <c r="C21" s="31"/>
      <c r="D21" s="32">
        <f t="shared" ref="D21:M21" si="5">SUM(D22:D38)</f>
        <v>7595499</v>
      </c>
      <c r="E21" s="32">
        <f t="shared" si="5"/>
        <v>3544219</v>
      </c>
      <c r="F21" s="32">
        <f t="shared" si="5"/>
        <v>0</v>
      </c>
      <c r="G21" s="32">
        <f t="shared" si="5"/>
        <v>0</v>
      </c>
      <c r="H21" s="32">
        <f t="shared" si="5"/>
        <v>0</v>
      </c>
      <c r="I21" s="32">
        <f t="shared" si="5"/>
        <v>56807</v>
      </c>
      <c r="J21" s="32">
        <f t="shared" si="5"/>
        <v>0</v>
      </c>
      <c r="K21" s="32">
        <f t="shared" si="5"/>
        <v>1241988</v>
      </c>
      <c r="L21" s="32">
        <f t="shared" si="5"/>
        <v>0</v>
      </c>
      <c r="M21" s="32">
        <f t="shared" si="5"/>
        <v>0</v>
      </c>
      <c r="N21" s="44">
        <f t="shared" si="4"/>
        <v>12438513</v>
      </c>
      <c r="O21" s="45">
        <f t="shared" si="1"/>
        <v>164.87736111663421</v>
      </c>
      <c r="P21" s="10"/>
    </row>
    <row r="22" spans="1:16">
      <c r="A22" s="12"/>
      <c r="B22" s="25">
        <v>331.2</v>
      </c>
      <c r="C22" s="20" t="s">
        <v>27</v>
      </c>
      <c r="D22" s="46">
        <v>415084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36" si="6">SUM(D22:M22)</f>
        <v>415084</v>
      </c>
      <c r="O22" s="47">
        <f t="shared" si="1"/>
        <v>5.5021009795734415</v>
      </c>
      <c r="P22" s="9"/>
    </row>
    <row r="23" spans="1:16">
      <c r="A23" s="12"/>
      <c r="B23" s="25">
        <v>331.39</v>
      </c>
      <c r="C23" s="20" t="s">
        <v>32</v>
      </c>
      <c r="D23" s="46">
        <v>0</v>
      </c>
      <c r="E23" s="46">
        <v>28017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6"/>
        <v>28017</v>
      </c>
      <c r="O23" s="47">
        <f t="shared" si="1"/>
        <v>0.37137630731299959</v>
      </c>
      <c r="P23" s="9"/>
    </row>
    <row r="24" spans="1:16">
      <c r="A24" s="12"/>
      <c r="B24" s="25">
        <v>331.5</v>
      </c>
      <c r="C24" s="20" t="s">
        <v>29</v>
      </c>
      <c r="D24" s="46">
        <v>0</v>
      </c>
      <c r="E24" s="46">
        <v>1590233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6"/>
        <v>1590233</v>
      </c>
      <c r="O24" s="47">
        <f t="shared" si="1"/>
        <v>21.079161198817619</v>
      </c>
      <c r="P24" s="9"/>
    </row>
    <row r="25" spans="1:16">
      <c r="A25" s="12"/>
      <c r="B25" s="25">
        <v>331.7</v>
      </c>
      <c r="C25" s="20" t="s">
        <v>30</v>
      </c>
      <c r="D25" s="46">
        <v>94790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6"/>
        <v>94790</v>
      </c>
      <c r="O25" s="47">
        <f t="shared" si="1"/>
        <v>1.2564785726594292</v>
      </c>
      <c r="P25" s="9"/>
    </row>
    <row r="26" spans="1:16">
      <c r="A26" s="12"/>
      <c r="B26" s="25">
        <v>331.9</v>
      </c>
      <c r="C26" s="20" t="s">
        <v>31</v>
      </c>
      <c r="D26" s="46">
        <v>4</v>
      </c>
      <c r="E26" s="46">
        <v>7753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6"/>
        <v>7757</v>
      </c>
      <c r="O26" s="47">
        <f t="shared" si="1"/>
        <v>0.10282207287814318</v>
      </c>
      <c r="P26" s="9"/>
    </row>
    <row r="27" spans="1:16">
      <c r="A27" s="12"/>
      <c r="B27" s="25">
        <v>334.39</v>
      </c>
      <c r="C27" s="20" t="s">
        <v>33</v>
      </c>
      <c r="D27" s="46">
        <v>0</v>
      </c>
      <c r="E27" s="46">
        <v>0</v>
      </c>
      <c r="F27" s="46">
        <v>0</v>
      </c>
      <c r="G27" s="46">
        <v>0</v>
      </c>
      <c r="H27" s="46">
        <v>0</v>
      </c>
      <c r="I27" s="46">
        <v>56807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56807</v>
      </c>
      <c r="O27" s="47">
        <f t="shared" si="1"/>
        <v>0.75299903235641097</v>
      </c>
      <c r="P27" s="9"/>
    </row>
    <row r="28" spans="1:16">
      <c r="A28" s="12"/>
      <c r="B28" s="25">
        <v>334.49</v>
      </c>
      <c r="C28" s="20" t="s">
        <v>93</v>
      </c>
      <c r="D28" s="46">
        <v>60365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60365</v>
      </c>
      <c r="O28" s="47">
        <f t="shared" si="1"/>
        <v>0.80016171577789263</v>
      </c>
      <c r="P28" s="9"/>
    </row>
    <row r="29" spans="1:16">
      <c r="A29" s="12"/>
      <c r="B29" s="25">
        <v>334.7</v>
      </c>
      <c r="C29" s="20" t="s">
        <v>34</v>
      </c>
      <c r="D29" s="46">
        <v>3178</v>
      </c>
      <c r="E29" s="46">
        <v>118525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121703</v>
      </c>
      <c r="O29" s="47">
        <f t="shared" si="1"/>
        <v>1.6132209276123064</v>
      </c>
      <c r="P29" s="9"/>
    </row>
    <row r="30" spans="1:16">
      <c r="A30" s="12"/>
      <c r="B30" s="25">
        <v>335.12</v>
      </c>
      <c r="C30" s="20" t="s">
        <v>35</v>
      </c>
      <c r="D30" s="46">
        <v>2463038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2463038</v>
      </c>
      <c r="O30" s="47">
        <f t="shared" si="1"/>
        <v>32.648533290916077</v>
      </c>
      <c r="P30" s="9"/>
    </row>
    <row r="31" spans="1:16">
      <c r="A31" s="12"/>
      <c r="B31" s="25">
        <v>335.14</v>
      </c>
      <c r="C31" s="20" t="s">
        <v>36</v>
      </c>
      <c r="D31" s="46">
        <v>195195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195195</v>
      </c>
      <c r="O31" s="47">
        <f t="shared" si="1"/>
        <v>2.5873861693243727</v>
      </c>
      <c r="P31" s="9"/>
    </row>
    <row r="32" spans="1:16">
      <c r="A32" s="12"/>
      <c r="B32" s="25">
        <v>335.15</v>
      </c>
      <c r="C32" s="20" t="s">
        <v>37</v>
      </c>
      <c r="D32" s="46">
        <v>48250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48250</v>
      </c>
      <c r="O32" s="47">
        <f t="shared" si="1"/>
        <v>0.63957264617383125</v>
      </c>
      <c r="P32" s="9"/>
    </row>
    <row r="33" spans="1:16">
      <c r="A33" s="12"/>
      <c r="B33" s="25">
        <v>335.18</v>
      </c>
      <c r="C33" s="20" t="s">
        <v>38</v>
      </c>
      <c r="D33" s="46">
        <v>4009351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4009351</v>
      </c>
      <c r="O33" s="47">
        <f t="shared" si="1"/>
        <v>53.14551768932013</v>
      </c>
      <c r="P33" s="9"/>
    </row>
    <row r="34" spans="1:16">
      <c r="A34" s="12"/>
      <c r="B34" s="25">
        <v>335.21</v>
      </c>
      <c r="C34" s="20" t="s">
        <v>39</v>
      </c>
      <c r="D34" s="46">
        <v>28315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1241988</v>
      </c>
      <c r="L34" s="46">
        <v>0</v>
      </c>
      <c r="M34" s="46">
        <v>0</v>
      </c>
      <c r="N34" s="46">
        <f t="shared" si="6"/>
        <v>1270303</v>
      </c>
      <c r="O34" s="47">
        <f t="shared" si="1"/>
        <v>16.838363754457127</v>
      </c>
      <c r="P34" s="9"/>
    </row>
    <row r="35" spans="1:16">
      <c r="A35" s="12"/>
      <c r="B35" s="25">
        <v>335.49</v>
      </c>
      <c r="C35" s="20" t="s">
        <v>40</v>
      </c>
      <c r="D35" s="46">
        <v>123544</v>
      </c>
      <c r="E35" s="46">
        <v>967508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1091052</v>
      </c>
      <c r="O35" s="47">
        <f t="shared" si="1"/>
        <v>14.462321549290174</v>
      </c>
      <c r="P35" s="9"/>
    </row>
    <row r="36" spans="1:16">
      <c r="A36" s="12"/>
      <c r="B36" s="25">
        <v>335.5</v>
      </c>
      <c r="C36" s="20" t="s">
        <v>41</v>
      </c>
      <c r="D36" s="46">
        <v>0</v>
      </c>
      <c r="E36" s="46">
        <v>301128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6"/>
        <v>301128</v>
      </c>
      <c r="O36" s="47">
        <f t="shared" si="1"/>
        <v>3.991569570922973</v>
      </c>
      <c r="P36" s="9"/>
    </row>
    <row r="37" spans="1:16">
      <c r="A37" s="12"/>
      <c r="B37" s="25">
        <v>337.7</v>
      </c>
      <c r="C37" s="20" t="s">
        <v>43</v>
      </c>
      <c r="D37" s="46">
        <v>75042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75042</v>
      </c>
      <c r="O37" s="47">
        <f t="shared" ref="O37:O68" si="7">(N37/O$76)</f>
        <v>0.99471109873941221</v>
      </c>
      <c r="P37" s="9"/>
    </row>
    <row r="38" spans="1:16">
      <c r="A38" s="12"/>
      <c r="B38" s="25">
        <v>338</v>
      </c>
      <c r="C38" s="20" t="s">
        <v>44</v>
      </c>
      <c r="D38" s="46">
        <v>79343</v>
      </c>
      <c r="E38" s="46">
        <v>531055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610398</v>
      </c>
      <c r="O38" s="47">
        <f t="shared" si="7"/>
        <v>8.0910645405018489</v>
      </c>
      <c r="P38" s="9"/>
    </row>
    <row r="39" spans="1:16" ht="15.75">
      <c r="A39" s="29" t="s">
        <v>49</v>
      </c>
      <c r="B39" s="30"/>
      <c r="C39" s="31"/>
      <c r="D39" s="32">
        <f t="shared" ref="D39:M39" si="8">SUM(D40:D54)</f>
        <v>14349964</v>
      </c>
      <c r="E39" s="32">
        <f t="shared" si="8"/>
        <v>3320066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34828036</v>
      </c>
      <c r="J39" s="32">
        <f t="shared" si="8"/>
        <v>9924152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>SUM(D39:M39)</f>
        <v>62422218</v>
      </c>
      <c r="O39" s="45">
        <f t="shared" si="7"/>
        <v>827.43094603730071</v>
      </c>
      <c r="P39" s="10"/>
    </row>
    <row r="40" spans="1:16">
      <c r="A40" s="12"/>
      <c r="B40" s="25">
        <v>341.1</v>
      </c>
      <c r="C40" s="20" t="s">
        <v>88</v>
      </c>
      <c r="D40" s="46">
        <v>20451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20451</v>
      </c>
      <c r="O40" s="47">
        <f t="shared" si="7"/>
        <v>0.27108601423629058</v>
      </c>
      <c r="P40" s="9"/>
    </row>
    <row r="41" spans="1:16">
      <c r="A41" s="12"/>
      <c r="B41" s="25">
        <v>341.2</v>
      </c>
      <c r="C41" s="20" t="s">
        <v>52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9924152</v>
      </c>
      <c r="K41" s="46">
        <v>0</v>
      </c>
      <c r="L41" s="46">
        <v>0</v>
      </c>
      <c r="M41" s="46">
        <v>0</v>
      </c>
      <c r="N41" s="46">
        <f>SUM(D41:M41)</f>
        <v>9924152</v>
      </c>
      <c r="O41" s="47">
        <f t="shared" si="7"/>
        <v>131.54852136106362</v>
      </c>
      <c r="P41" s="9"/>
    </row>
    <row r="42" spans="1:16">
      <c r="A42" s="12"/>
      <c r="B42" s="25">
        <v>341.3</v>
      </c>
      <c r="C42" s="20" t="s">
        <v>53</v>
      </c>
      <c r="D42" s="46">
        <v>2960201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ref="N42:N57" si="9">SUM(D42:M42)</f>
        <v>2960201</v>
      </c>
      <c r="O42" s="47">
        <f t="shared" si="7"/>
        <v>39.238623560133085</v>
      </c>
      <c r="P42" s="9"/>
    </row>
    <row r="43" spans="1:16">
      <c r="A43" s="12"/>
      <c r="B43" s="25">
        <v>341.9</v>
      </c>
      <c r="C43" s="20" t="s">
        <v>54</v>
      </c>
      <c r="D43" s="46">
        <v>365397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365397</v>
      </c>
      <c r="O43" s="47">
        <f t="shared" si="7"/>
        <v>4.8434803356265164</v>
      </c>
      <c r="P43" s="9"/>
    </row>
    <row r="44" spans="1:16">
      <c r="A44" s="12"/>
      <c r="B44" s="25">
        <v>342.1</v>
      </c>
      <c r="C44" s="20" t="s">
        <v>55</v>
      </c>
      <c r="D44" s="46">
        <v>105447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105447</v>
      </c>
      <c r="O44" s="47">
        <f t="shared" si="7"/>
        <v>1.3977412812661549</v>
      </c>
      <c r="P44" s="9"/>
    </row>
    <row r="45" spans="1:16">
      <c r="A45" s="12"/>
      <c r="B45" s="25">
        <v>342.2</v>
      </c>
      <c r="C45" s="20" t="s">
        <v>56</v>
      </c>
      <c r="D45" s="46">
        <v>6737865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6737865</v>
      </c>
      <c r="O45" s="47">
        <f t="shared" si="7"/>
        <v>89.313039328746967</v>
      </c>
      <c r="P45" s="9"/>
    </row>
    <row r="46" spans="1:16">
      <c r="A46" s="12"/>
      <c r="B46" s="25">
        <v>342.9</v>
      </c>
      <c r="C46" s="20" t="s">
        <v>57</v>
      </c>
      <c r="D46" s="46">
        <v>292037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292037</v>
      </c>
      <c r="O46" s="47">
        <f t="shared" si="7"/>
        <v>3.8710648056096817</v>
      </c>
      <c r="P46" s="9"/>
    </row>
    <row r="47" spans="1:16">
      <c r="A47" s="12"/>
      <c r="B47" s="25">
        <v>343.4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10639479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10639479</v>
      </c>
      <c r="O47" s="47">
        <f t="shared" si="7"/>
        <v>141.030460889967</v>
      </c>
      <c r="P47" s="9"/>
    </row>
    <row r="48" spans="1:16">
      <c r="A48" s="12"/>
      <c r="B48" s="25">
        <v>343.5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23204548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23204548</v>
      </c>
      <c r="O48" s="47">
        <f t="shared" si="7"/>
        <v>307.5853713497965</v>
      </c>
      <c r="P48" s="9"/>
    </row>
    <row r="49" spans="1:16">
      <c r="A49" s="12"/>
      <c r="B49" s="25">
        <v>343.8</v>
      </c>
      <c r="C49" s="20" t="s">
        <v>60</v>
      </c>
      <c r="D49" s="46">
        <v>-255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-255</v>
      </c>
      <c r="O49" s="47">
        <f t="shared" si="7"/>
        <v>-3.3801248657891595E-3</v>
      </c>
      <c r="P49" s="9"/>
    </row>
    <row r="50" spans="1:16">
      <c r="A50" s="12"/>
      <c r="B50" s="25">
        <v>343.9</v>
      </c>
      <c r="C50" s="20" t="s">
        <v>61</v>
      </c>
      <c r="D50" s="46">
        <v>28494</v>
      </c>
      <c r="E50" s="46">
        <v>3320066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3348560</v>
      </c>
      <c r="O50" s="47">
        <f t="shared" si="7"/>
        <v>44.386474198380192</v>
      </c>
      <c r="P50" s="9"/>
    </row>
    <row r="51" spans="1:16">
      <c r="A51" s="12"/>
      <c r="B51" s="25">
        <v>347.1</v>
      </c>
      <c r="C51" s="20" t="s">
        <v>62</v>
      </c>
      <c r="D51" s="46">
        <v>874602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874602</v>
      </c>
      <c r="O51" s="47">
        <f t="shared" si="7"/>
        <v>11.593192030858551</v>
      </c>
      <c r="P51" s="9"/>
    </row>
    <row r="52" spans="1:16">
      <c r="A52" s="12"/>
      <c r="B52" s="25">
        <v>347.2</v>
      </c>
      <c r="C52" s="20" t="s">
        <v>63</v>
      </c>
      <c r="D52" s="46">
        <v>2122774</v>
      </c>
      <c r="E52" s="46">
        <v>0</v>
      </c>
      <c r="F52" s="46">
        <v>0</v>
      </c>
      <c r="G52" s="46">
        <v>0</v>
      </c>
      <c r="H52" s="46">
        <v>0</v>
      </c>
      <c r="I52" s="46">
        <v>984009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3106783</v>
      </c>
      <c r="O52" s="47">
        <f t="shared" si="7"/>
        <v>41.181625376121737</v>
      </c>
      <c r="P52" s="9"/>
    </row>
    <row r="53" spans="1:16">
      <c r="A53" s="12"/>
      <c r="B53" s="25">
        <v>347.3</v>
      </c>
      <c r="C53" s="20" t="s">
        <v>64</v>
      </c>
      <c r="D53" s="46">
        <v>681468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681468</v>
      </c>
      <c r="O53" s="47">
        <f t="shared" si="7"/>
        <v>9.033125223684733</v>
      </c>
      <c r="P53" s="9"/>
    </row>
    <row r="54" spans="1:16">
      <c r="A54" s="12"/>
      <c r="B54" s="25">
        <v>347.5</v>
      </c>
      <c r="C54" s="20" t="s">
        <v>65</v>
      </c>
      <c r="D54" s="46">
        <v>161483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161483</v>
      </c>
      <c r="O54" s="47">
        <f t="shared" si="7"/>
        <v>2.1405204066754151</v>
      </c>
      <c r="P54" s="9"/>
    </row>
    <row r="55" spans="1:16" ht="15.75">
      <c r="A55" s="29" t="s">
        <v>50</v>
      </c>
      <c r="B55" s="30"/>
      <c r="C55" s="31"/>
      <c r="D55" s="32">
        <f t="shared" ref="D55:M55" si="10">SUM(D56:D59)</f>
        <v>740291</v>
      </c>
      <c r="E55" s="32">
        <f t="shared" si="10"/>
        <v>87690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11686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9"/>
        <v>839667</v>
      </c>
      <c r="O55" s="45">
        <f t="shared" si="7"/>
        <v>11.130114924245436</v>
      </c>
      <c r="P55" s="10"/>
    </row>
    <row r="56" spans="1:16">
      <c r="A56" s="13"/>
      <c r="B56" s="39">
        <v>351.1</v>
      </c>
      <c r="C56" s="21" t="s">
        <v>68</v>
      </c>
      <c r="D56" s="46">
        <v>651516</v>
      </c>
      <c r="E56" s="46">
        <v>80524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732040</v>
      </c>
      <c r="O56" s="47">
        <f t="shared" si="7"/>
        <v>9.7034768892246923</v>
      </c>
      <c r="P56" s="9"/>
    </row>
    <row r="57" spans="1:16">
      <c r="A57" s="13"/>
      <c r="B57" s="39">
        <v>352</v>
      </c>
      <c r="C57" s="21" t="s">
        <v>69</v>
      </c>
      <c r="D57" s="46">
        <v>76757</v>
      </c>
      <c r="E57" s="46">
        <v>7166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83923</v>
      </c>
      <c r="O57" s="47">
        <f t="shared" si="7"/>
        <v>1.1124322318102888</v>
      </c>
      <c r="P57" s="9"/>
    </row>
    <row r="58" spans="1:16">
      <c r="A58" s="13"/>
      <c r="B58" s="39">
        <v>354</v>
      </c>
      <c r="C58" s="21" t="s">
        <v>70</v>
      </c>
      <c r="D58" s="46">
        <v>8300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>SUM(D58:M58)</f>
        <v>8300</v>
      </c>
      <c r="O58" s="47">
        <f t="shared" si="7"/>
        <v>0.11001975053352951</v>
      </c>
      <c r="P58" s="9"/>
    </row>
    <row r="59" spans="1:16">
      <c r="A59" s="13"/>
      <c r="B59" s="39">
        <v>359</v>
      </c>
      <c r="C59" s="21" t="s">
        <v>71</v>
      </c>
      <c r="D59" s="46">
        <v>3718</v>
      </c>
      <c r="E59" s="46">
        <v>0</v>
      </c>
      <c r="F59" s="46">
        <v>0</v>
      </c>
      <c r="G59" s="46">
        <v>0</v>
      </c>
      <c r="H59" s="46">
        <v>0</v>
      </c>
      <c r="I59" s="46">
        <v>11686</v>
      </c>
      <c r="J59" s="46">
        <v>0</v>
      </c>
      <c r="K59" s="46">
        <v>0</v>
      </c>
      <c r="L59" s="46">
        <v>0</v>
      </c>
      <c r="M59" s="46">
        <v>0</v>
      </c>
      <c r="N59" s="46">
        <f>SUM(D59:M59)</f>
        <v>15404</v>
      </c>
      <c r="O59" s="47">
        <f t="shared" si="7"/>
        <v>0.20418605267692633</v>
      </c>
      <c r="P59" s="9"/>
    </row>
    <row r="60" spans="1:16" ht="15.75">
      <c r="A60" s="29" t="s">
        <v>3</v>
      </c>
      <c r="B60" s="30"/>
      <c r="C60" s="31"/>
      <c r="D60" s="32">
        <f t="shared" ref="D60:M60" si="11">SUM(D61:D73)</f>
        <v>1145751</v>
      </c>
      <c r="E60" s="32">
        <f t="shared" si="11"/>
        <v>2137280</v>
      </c>
      <c r="F60" s="32">
        <f t="shared" si="11"/>
        <v>0</v>
      </c>
      <c r="G60" s="32">
        <f t="shared" si="11"/>
        <v>0</v>
      </c>
      <c r="H60" s="32">
        <f t="shared" si="11"/>
        <v>0</v>
      </c>
      <c r="I60" s="32">
        <f t="shared" si="11"/>
        <v>1797849</v>
      </c>
      <c r="J60" s="32">
        <f t="shared" si="11"/>
        <v>225786</v>
      </c>
      <c r="K60" s="32">
        <f t="shared" si="11"/>
        <v>-9884813</v>
      </c>
      <c r="L60" s="32">
        <f t="shared" si="11"/>
        <v>0</v>
      </c>
      <c r="M60" s="32">
        <f t="shared" si="11"/>
        <v>0</v>
      </c>
      <c r="N60" s="32">
        <f>SUM(D60:M60)</f>
        <v>-4578147</v>
      </c>
      <c r="O60" s="45">
        <f t="shared" si="7"/>
        <v>-60.68513142720802</v>
      </c>
      <c r="P60" s="10"/>
    </row>
    <row r="61" spans="1:16">
      <c r="A61" s="12"/>
      <c r="B61" s="25">
        <v>361.1</v>
      </c>
      <c r="C61" s="20" t="s">
        <v>72</v>
      </c>
      <c r="D61" s="46">
        <v>765643</v>
      </c>
      <c r="E61" s="46">
        <v>1052533</v>
      </c>
      <c r="F61" s="46">
        <v>0</v>
      </c>
      <c r="G61" s="46">
        <v>0</v>
      </c>
      <c r="H61" s="46">
        <v>0</v>
      </c>
      <c r="I61" s="46">
        <v>1459735</v>
      </c>
      <c r="J61" s="46">
        <v>209598</v>
      </c>
      <c r="K61" s="46">
        <v>2146912</v>
      </c>
      <c r="L61" s="46">
        <v>0</v>
      </c>
      <c r="M61" s="46">
        <v>0</v>
      </c>
      <c r="N61" s="46">
        <f>SUM(D61:M61)</f>
        <v>5634421</v>
      </c>
      <c r="O61" s="47">
        <f t="shared" si="7"/>
        <v>74.686456966371068</v>
      </c>
      <c r="P61" s="9"/>
    </row>
    <row r="62" spans="1:16">
      <c r="A62" s="12"/>
      <c r="B62" s="25">
        <v>361.2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988756</v>
      </c>
      <c r="L62" s="46">
        <v>0</v>
      </c>
      <c r="M62" s="46">
        <v>0</v>
      </c>
      <c r="N62" s="46">
        <f t="shared" ref="N62:N73" si="12">SUM(D62:M62)</f>
        <v>988756</v>
      </c>
      <c r="O62" s="47">
        <f t="shared" si="7"/>
        <v>13.106348007051869</v>
      </c>
      <c r="P62" s="9"/>
    </row>
    <row r="63" spans="1:16">
      <c r="A63" s="12"/>
      <c r="B63" s="25">
        <v>361.3</v>
      </c>
      <c r="C63" s="20" t="s">
        <v>74</v>
      </c>
      <c r="D63" s="46">
        <v>15148</v>
      </c>
      <c r="E63" s="46">
        <v>61323</v>
      </c>
      <c r="F63" s="46">
        <v>0</v>
      </c>
      <c r="G63" s="46">
        <v>0</v>
      </c>
      <c r="H63" s="46">
        <v>0</v>
      </c>
      <c r="I63" s="46">
        <v>67107</v>
      </c>
      <c r="J63" s="46">
        <v>15574</v>
      </c>
      <c r="K63" s="46">
        <v>-18104485</v>
      </c>
      <c r="L63" s="46">
        <v>0</v>
      </c>
      <c r="M63" s="46">
        <v>0</v>
      </c>
      <c r="N63" s="46">
        <f t="shared" si="12"/>
        <v>-17945333</v>
      </c>
      <c r="O63" s="47">
        <f t="shared" si="7"/>
        <v>-237.872416855556</v>
      </c>
      <c r="P63" s="9"/>
    </row>
    <row r="64" spans="1:16">
      <c r="A64" s="12"/>
      <c r="B64" s="25">
        <v>362</v>
      </c>
      <c r="C64" s="20" t="s">
        <v>75</v>
      </c>
      <c r="D64" s="46">
        <v>126808</v>
      </c>
      <c r="E64" s="46">
        <v>43993</v>
      </c>
      <c r="F64" s="46">
        <v>0</v>
      </c>
      <c r="G64" s="46">
        <v>0</v>
      </c>
      <c r="H64" s="46">
        <v>0</v>
      </c>
      <c r="I64" s="46">
        <v>15576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2"/>
        <v>186377</v>
      </c>
      <c r="O64" s="47">
        <f t="shared" si="7"/>
        <v>2.4705001259262205</v>
      </c>
      <c r="P64" s="9"/>
    </row>
    <row r="65" spans="1:119">
      <c r="A65" s="12"/>
      <c r="B65" s="25">
        <v>363.11</v>
      </c>
      <c r="C65" s="20" t="s">
        <v>25</v>
      </c>
      <c r="D65" s="46">
        <v>0</v>
      </c>
      <c r="E65" s="46">
        <v>1200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>SUM(D65:M65)</f>
        <v>1200</v>
      </c>
      <c r="O65" s="47">
        <f t="shared" si="7"/>
        <v>1.5906469956654869E-2</v>
      </c>
      <c r="P65" s="9"/>
    </row>
    <row r="66" spans="1:119">
      <c r="A66" s="12"/>
      <c r="B66" s="25">
        <v>363.23</v>
      </c>
      <c r="C66" s="20" t="s">
        <v>123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148315</v>
      </c>
      <c r="J66" s="46">
        <v>0</v>
      </c>
      <c r="K66" s="46">
        <v>0</v>
      </c>
      <c r="L66" s="46">
        <v>0</v>
      </c>
      <c r="M66" s="46">
        <v>0</v>
      </c>
      <c r="N66" s="46">
        <f>SUM(D66:M66)</f>
        <v>148315</v>
      </c>
      <c r="O66" s="47">
        <f t="shared" si="7"/>
        <v>1.9659734096843891</v>
      </c>
      <c r="P66" s="9"/>
    </row>
    <row r="67" spans="1:119">
      <c r="A67" s="12"/>
      <c r="B67" s="25">
        <v>363.24</v>
      </c>
      <c r="C67" s="20" t="s">
        <v>124</v>
      </c>
      <c r="D67" s="46">
        <v>0</v>
      </c>
      <c r="E67" s="46">
        <v>328460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>SUM(D67:M67)</f>
        <v>328460</v>
      </c>
      <c r="O67" s="47">
        <f t="shared" si="7"/>
        <v>4.3538659349690487</v>
      </c>
      <c r="P67" s="9"/>
    </row>
    <row r="68" spans="1:119">
      <c r="A68" s="12"/>
      <c r="B68" s="25">
        <v>363.27</v>
      </c>
      <c r="C68" s="20" t="s">
        <v>125</v>
      </c>
      <c r="D68" s="46">
        <v>0</v>
      </c>
      <c r="E68" s="46">
        <v>158633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>SUM(D68:M68)</f>
        <v>158633</v>
      </c>
      <c r="O68" s="47">
        <f t="shared" si="7"/>
        <v>2.10274254052836</v>
      </c>
      <c r="P68" s="9"/>
    </row>
    <row r="69" spans="1:119">
      <c r="A69" s="12"/>
      <c r="B69" s="25">
        <v>364</v>
      </c>
      <c r="C69" s="20" t="s">
        <v>76</v>
      </c>
      <c r="D69" s="46">
        <v>7640</v>
      </c>
      <c r="E69" s="46">
        <v>0</v>
      </c>
      <c r="F69" s="46">
        <v>0</v>
      </c>
      <c r="G69" s="46">
        <v>0</v>
      </c>
      <c r="H69" s="46">
        <v>0</v>
      </c>
      <c r="I69" s="46">
        <v>96683</v>
      </c>
      <c r="J69" s="46">
        <v>0</v>
      </c>
      <c r="K69" s="46">
        <v>0</v>
      </c>
      <c r="L69" s="46">
        <v>0</v>
      </c>
      <c r="M69" s="46">
        <v>0</v>
      </c>
      <c r="N69" s="46">
        <f t="shared" si="12"/>
        <v>104323</v>
      </c>
      <c r="O69" s="47">
        <f t="shared" ref="O69:O74" si="13">(N69/O$76)</f>
        <v>1.3828422210734217</v>
      </c>
      <c r="P69" s="9"/>
    </row>
    <row r="70" spans="1:119">
      <c r="A70" s="12"/>
      <c r="B70" s="25">
        <v>365</v>
      </c>
      <c r="C70" s="20" t="s">
        <v>77</v>
      </c>
      <c r="D70" s="46">
        <v>76732</v>
      </c>
      <c r="E70" s="46">
        <v>64877</v>
      </c>
      <c r="F70" s="46">
        <v>0</v>
      </c>
      <c r="G70" s="46">
        <v>0</v>
      </c>
      <c r="H70" s="46">
        <v>0</v>
      </c>
      <c r="I70" s="46">
        <v>500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2"/>
        <v>142109</v>
      </c>
      <c r="O70" s="47">
        <f t="shared" si="13"/>
        <v>1.8837104492252223</v>
      </c>
      <c r="P70" s="9"/>
    </row>
    <row r="71" spans="1:119">
      <c r="A71" s="12"/>
      <c r="B71" s="25">
        <v>366</v>
      </c>
      <c r="C71" s="20" t="s">
        <v>78</v>
      </c>
      <c r="D71" s="46">
        <v>109261</v>
      </c>
      <c r="E71" s="46">
        <v>163930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2"/>
        <v>273191</v>
      </c>
      <c r="O71" s="47">
        <f t="shared" si="13"/>
        <v>3.621253694940417</v>
      </c>
      <c r="P71" s="9"/>
    </row>
    <row r="72" spans="1:119">
      <c r="A72" s="12"/>
      <c r="B72" s="25">
        <v>368</v>
      </c>
      <c r="C72" s="20" t="s">
        <v>94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5084004</v>
      </c>
      <c r="L72" s="46">
        <v>0</v>
      </c>
      <c r="M72" s="46">
        <v>0</v>
      </c>
      <c r="N72" s="46">
        <f t="shared" si="12"/>
        <v>5084004</v>
      </c>
      <c r="O72" s="47">
        <f t="shared" si="13"/>
        <v>67.390464071260979</v>
      </c>
      <c r="P72" s="9"/>
    </row>
    <row r="73" spans="1:119" ht="15.75" thickBot="1">
      <c r="A73" s="12"/>
      <c r="B73" s="25">
        <v>369.9</v>
      </c>
      <c r="C73" s="20" t="s">
        <v>79</v>
      </c>
      <c r="D73" s="46">
        <v>44519</v>
      </c>
      <c r="E73" s="46">
        <v>262331</v>
      </c>
      <c r="F73" s="46">
        <v>0</v>
      </c>
      <c r="G73" s="46">
        <v>0</v>
      </c>
      <c r="H73" s="46">
        <v>0</v>
      </c>
      <c r="I73" s="46">
        <v>9933</v>
      </c>
      <c r="J73" s="46">
        <v>614</v>
      </c>
      <c r="K73" s="46">
        <v>0</v>
      </c>
      <c r="L73" s="46">
        <v>0</v>
      </c>
      <c r="M73" s="46">
        <v>0</v>
      </c>
      <c r="N73" s="46">
        <f t="shared" si="12"/>
        <v>317397</v>
      </c>
      <c r="O73" s="47">
        <f t="shared" si="13"/>
        <v>4.2072215373603212</v>
      </c>
      <c r="P73" s="9"/>
    </row>
    <row r="74" spans="1:119" ht="16.5" thickBot="1">
      <c r="A74" s="14" t="s">
        <v>66</v>
      </c>
      <c r="B74" s="23"/>
      <c r="C74" s="22"/>
      <c r="D74" s="15">
        <f>SUM(D5,D15,D21,D39,D55,D60)</f>
        <v>57528367</v>
      </c>
      <c r="E74" s="15">
        <f t="shared" ref="E74:M74" si="14">SUM(E5,E15,E21,E39,E55,E60)</f>
        <v>17527445</v>
      </c>
      <c r="F74" s="15">
        <f t="shared" si="14"/>
        <v>0</v>
      </c>
      <c r="G74" s="15">
        <f t="shared" si="14"/>
        <v>0</v>
      </c>
      <c r="H74" s="15">
        <f t="shared" si="14"/>
        <v>0</v>
      </c>
      <c r="I74" s="15">
        <f t="shared" si="14"/>
        <v>36694378</v>
      </c>
      <c r="J74" s="15">
        <f t="shared" si="14"/>
        <v>10149938</v>
      </c>
      <c r="K74" s="15">
        <f t="shared" si="14"/>
        <v>-8642825</v>
      </c>
      <c r="L74" s="15">
        <f t="shared" si="14"/>
        <v>0</v>
      </c>
      <c r="M74" s="15">
        <f t="shared" si="14"/>
        <v>0</v>
      </c>
      <c r="N74" s="15">
        <f>SUM(D74:M74)</f>
        <v>113257303</v>
      </c>
      <c r="O74" s="38">
        <f t="shared" si="13"/>
        <v>1501.2699062843812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126</v>
      </c>
      <c r="M76" s="48"/>
      <c r="N76" s="48"/>
      <c r="O76" s="43">
        <v>75441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4" fitToHeight="0" orientation="landscape" r:id="rId1"/>
  <headerFooter>
    <oddFooter>&amp;L&amp;14Office of Economic and Demographic Research&amp;R&amp;14Page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D81"/>
  <sheetViews>
    <sheetView workbookViewId="0">
      <selection sqref="A1:P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5.77734375" style="3" bestFit="1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4" width="13.77734375" style="4" customWidth="1"/>
    <col min="15" max="15" width="16.77734375" style="4" customWidth="1"/>
    <col min="16" max="16" width="13.77734375" style="3" customWidth="1"/>
    <col min="17" max="17" width="9.77734375" style="3" customWidth="1"/>
    <col min="18" max="18" width="9.77734375" style="3"/>
  </cols>
  <sheetData>
    <row r="1" spans="1:134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7"/>
      <c r="Q1" s="7"/>
      <c r="R1"/>
    </row>
    <row r="2" spans="1:134" ht="24" thickBot="1">
      <c r="A2" s="58" t="s">
        <v>151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60"/>
      <c r="Q2" s="7"/>
      <c r="R2"/>
    </row>
    <row r="3" spans="1:134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8"/>
      <c r="M3" s="69"/>
      <c r="N3" s="36"/>
      <c r="O3" s="37"/>
      <c r="P3" s="70" t="s">
        <v>152</v>
      </c>
      <c r="Q3" s="11"/>
      <c r="R3"/>
    </row>
    <row r="4" spans="1:134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153</v>
      </c>
      <c r="N4" s="35" t="s">
        <v>9</v>
      </c>
      <c r="O4" s="35" t="s">
        <v>154</v>
      </c>
      <c r="P4" s="71"/>
      <c r="Q4" s="8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</row>
    <row r="5" spans="1:134" ht="15.75">
      <c r="A5" s="24" t="s">
        <v>155</v>
      </c>
      <c r="B5" s="26"/>
      <c r="C5" s="26"/>
      <c r="D5" s="27">
        <f t="shared" ref="D5:N5" si="0">SUM(D6:D16)</f>
        <v>43931639</v>
      </c>
      <c r="E5" s="27">
        <f t="shared" si="0"/>
        <v>11960626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7">
        <f t="shared" si="0"/>
        <v>0</v>
      </c>
      <c r="O5" s="28">
        <f>SUM(D5:N5)</f>
        <v>55892265</v>
      </c>
      <c r="P5" s="33">
        <f t="shared" ref="P5:P36" si="1">(O5/P$79)</f>
        <v>672.82523383611613</v>
      </c>
      <c r="Q5" s="6"/>
    </row>
    <row r="6" spans="1:134">
      <c r="A6" s="12"/>
      <c r="B6" s="25">
        <v>311</v>
      </c>
      <c r="C6" s="20" t="s">
        <v>2</v>
      </c>
      <c r="D6" s="46">
        <v>29228897</v>
      </c>
      <c r="E6" s="46">
        <v>717388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v>0</v>
      </c>
      <c r="O6" s="46">
        <f>SUM(D6:N6)</f>
        <v>29946285</v>
      </c>
      <c r="P6" s="47">
        <f t="shared" si="1"/>
        <v>360.49024328586393</v>
      </c>
      <c r="Q6" s="9"/>
    </row>
    <row r="7" spans="1:134">
      <c r="A7" s="12"/>
      <c r="B7" s="25">
        <v>312.41000000000003</v>
      </c>
      <c r="C7" s="20" t="s">
        <v>156</v>
      </c>
      <c r="D7" s="46">
        <v>0</v>
      </c>
      <c r="E7" s="46">
        <v>1046937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v>0</v>
      </c>
      <c r="O7" s="46">
        <f t="shared" ref="O7:O16" si="2">SUM(D7:N7)</f>
        <v>1046937</v>
      </c>
      <c r="P7" s="47">
        <f t="shared" si="1"/>
        <v>12.60291798581936</v>
      </c>
      <c r="Q7" s="9"/>
    </row>
    <row r="8" spans="1:134">
      <c r="A8" s="12"/>
      <c r="B8" s="25">
        <v>312.51</v>
      </c>
      <c r="C8" s="20" t="s">
        <v>157</v>
      </c>
      <c r="D8" s="46">
        <v>703809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v>0</v>
      </c>
      <c r="O8" s="46">
        <f t="shared" si="2"/>
        <v>703809</v>
      </c>
      <c r="P8" s="47">
        <f t="shared" si="1"/>
        <v>8.4723790492470297</v>
      </c>
      <c r="Q8" s="9"/>
    </row>
    <row r="9" spans="1:134">
      <c r="A9" s="12"/>
      <c r="B9" s="25">
        <v>312.52</v>
      </c>
      <c r="C9" s="20" t="s">
        <v>158</v>
      </c>
      <c r="D9" s="46">
        <v>694417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v>0</v>
      </c>
      <c r="O9" s="46">
        <f t="shared" si="2"/>
        <v>694417</v>
      </c>
      <c r="P9" s="47">
        <f t="shared" si="1"/>
        <v>8.3593191366421493</v>
      </c>
      <c r="Q9" s="9"/>
    </row>
    <row r="10" spans="1:134">
      <c r="A10" s="12"/>
      <c r="B10" s="25">
        <v>312.63</v>
      </c>
      <c r="C10" s="20" t="s">
        <v>159</v>
      </c>
      <c r="D10" s="46">
        <v>0</v>
      </c>
      <c r="E10" s="46">
        <v>10196301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v>0</v>
      </c>
      <c r="O10" s="46">
        <f t="shared" si="2"/>
        <v>10196301</v>
      </c>
      <c r="P10" s="47">
        <f t="shared" si="1"/>
        <v>122.7420038280507</v>
      </c>
      <c r="Q10" s="9"/>
    </row>
    <row r="11" spans="1:134">
      <c r="A11" s="12"/>
      <c r="B11" s="25">
        <v>314.10000000000002</v>
      </c>
      <c r="C11" s="20" t="s">
        <v>11</v>
      </c>
      <c r="D11" s="46">
        <v>8190952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v>0</v>
      </c>
      <c r="O11" s="46">
        <f t="shared" si="2"/>
        <v>8190952</v>
      </c>
      <c r="P11" s="47">
        <f t="shared" si="1"/>
        <v>98.601822537347573</v>
      </c>
      <c r="Q11" s="9"/>
    </row>
    <row r="12" spans="1:134">
      <c r="A12" s="12"/>
      <c r="B12" s="25">
        <v>314.3</v>
      </c>
      <c r="C12" s="20" t="s">
        <v>12</v>
      </c>
      <c r="D12" s="46">
        <v>1415704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v>0</v>
      </c>
      <c r="O12" s="46">
        <f t="shared" si="2"/>
        <v>1415704</v>
      </c>
      <c r="P12" s="47">
        <f t="shared" si="1"/>
        <v>17.04209651984447</v>
      </c>
      <c r="Q12" s="9"/>
    </row>
    <row r="13" spans="1:134">
      <c r="A13" s="12"/>
      <c r="B13" s="25">
        <v>314.39999999999998</v>
      </c>
      <c r="C13" s="20" t="s">
        <v>13</v>
      </c>
      <c r="D13" s="46">
        <v>184973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v>0</v>
      </c>
      <c r="O13" s="46">
        <f t="shared" si="2"/>
        <v>184973</v>
      </c>
      <c r="P13" s="47">
        <f t="shared" si="1"/>
        <v>2.2266856062885965</v>
      </c>
      <c r="Q13" s="9"/>
    </row>
    <row r="14" spans="1:134">
      <c r="A14" s="12"/>
      <c r="B14" s="25">
        <v>314.8</v>
      </c>
      <c r="C14" s="20" t="s">
        <v>15</v>
      </c>
      <c r="D14" s="46">
        <v>100626</v>
      </c>
      <c r="E14" s="46">
        <v>0</v>
      </c>
      <c r="F14" s="46">
        <v>0</v>
      </c>
      <c r="G14" s="46">
        <v>0</v>
      </c>
      <c r="H14" s="46">
        <v>0</v>
      </c>
      <c r="I14" s="46">
        <v>0</v>
      </c>
      <c r="J14" s="46">
        <v>0</v>
      </c>
      <c r="K14" s="46">
        <v>0</v>
      </c>
      <c r="L14" s="46">
        <v>0</v>
      </c>
      <c r="M14" s="46">
        <v>0</v>
      </c>
      <c r="N14" s="46">
        <v>0</v>
      </c>
      <c r="O14" s="46">
        <f t="shared" si="2"/>
        <v>100626</v>
      </c>
      <c r="P14" s="47">
        <f t="shared" si="1"/>
        <v>1.2113252518929591</v>
      </c>
      <c r="Q14" s="9"/>
    </row>
    <row r="15" spans="1:134">
      <c r="A15" s="12"/>
      <c r="B15" s="25">
        <v>315.10000000000002</v>
      </c>
      <c r="C15" s="20" t="s">
        <v>160</v>
      </c>
      <c r="D15" s="46">
        <v>2728251</v>
      </c>
      <c r="E15" s="46">
        <v>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v>0</v>
      </c>
      <c r="O15" s="46">
        <f t="shared" si="2"/>
        <v>2728251</v>
      </c>
      <c r="P15" s="47">
        <f t="shared" si="1"/>
        <v>32.842399874805892</v>
      </c>
      <c r="Q15" s="9"/>
    </row>
    <row r="16" spans="1:134">
      <c r="A16" s="12"/>
      <c r="B16" s="25">
        <v>316</v>
      </c>
      <c r="C16" s="20" t="s">
        <v>106</v>
      </c>
      <c r="D16" s="46">
        <v>684010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v>0</v>
      </c>
      <c r="O16" s="46">
        <f t="shared" si="2"/>
        <v>684010</v>
      </c>
      <c r="P16" s="47">
        <f t="shared" si="1"/>
        <v>8.2340407603134675</v>
      </c>
      <c r="Q16" s="9"/>
    </row>
    <row r="17" spans="1:17" ht="15.75">
      <c r="A17" s="29" t="s">
        <v>18</v>
      </c>
      <c r="B17" s="30"/>
      <c r="C17" s="31"/>
      <c r="D17" s="32">
        <f t="shared" ref="D17:N17" si="3">SUM(D18:D26)</f>
        <v>6372779</v>
      </c>
      <c r="E17" s="32">
        <f t="shared" si="3"/>
        <v>2183563</v>
      </c>
      <c r="F17" s="32">
        <f t="shared" si="3"/>
        <v>0</v>
      </c>
      <c r="G17" s="32">
        <f t="shared" si="3"/>
        <v>0</v>
      </c>
      <c r="H17" s="32">
        <f t="shared" si="3"/>
        <v>0</v>
      </c>
      <c r="I17" s="32">
        <f t="shared" si="3"/>
        <v>311056</v>
      </c>
      <c r="J17" s="32">
        <f t="shared" si="3"/>
        <v>0</v>
      </c>
      <c r="K17" s="32">
        <f t="shared" si="3"/>
        <v>0</v>
      </c>
      <c r="L17" s="32">
        <f t="shared" si="3"/>
        <v>0</v>
      </c>
      <c r="M17" s="32">
        <f t="shared" si="3"/>
        <v>0</v>
      </c>
      <c r="N17" s="32">
        <f t="shared" si="3"/>
        <v>0</v>
      </c>
      <c r="O17" s="44">
        <f>SUM(D17:N17)</f>
        <v>8867398</v>
      </c>
      <c r="P17" s="45">
        <f t="shared" si="1"/>
        <v>106.74480865765429</v>
      </c>
      <c r="Q17" s="10"/>
    </row>
    <row r="18" spans="1:17">
      <c r="A18" s="12"/>
      <c r="B18" s="25">
        <v>322</v>
      </c>
      <c r="C18" s="20" t="s">
        <v>161</v>
      </c>
      <c r="D18" s="46">
        <v>350</v>
      </c>
      <c r="E18" s="46">
        <v>1752256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v>0</v>
      </c>
      <c r="O18" s="46">
        <f>SUM(D18:N18)</f>
        <v>1752606</v>
      </c>
      <c r="P18" s="47">
        <f t="shared" si="1"/>
        <v>21.097687520313947</v>
      </c>
      <c r="Q18" s="9"/>
    </row>
    <row r="19" spans="1:17">
      <c r="A19" s="12"/>
      <c r="B19" s="25">
        <v>322.89999999999998</v>
      </c>
      <c r="C19" s="20" t="s">
        <v>162</v>
      </c>
      <c r="D19" s="46">
        <v>7625</v>
      </c>
      <c r="E19" s="46">
        <v>0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v>0</v>
      </c>
      <c r="O19" s="46">
        <f t="shared" ref="O19:O26" si="4">SUM(D19:N19)</f>
        <v>7625</v>
      </c>
      <c r="P19" s="47">
        <f t="shared" si="1"/>
        <v>9.1788951619698814E-2</v>
      </c>
      <c r="Q19" s="9"/>
    </row>
    <row r="20" spans="1:17">
      <c r="A20" s="12"/>
      <c r="B20" s="25">
        <v>323.10000000000002</v>
      </c>
      <c r="C20" s="20" t="s">
        <v>19</v>
      </c>
      <c r="D20" s="46">
        <v>6180244</v>
      </c>
      <c r="E20" s="46">
        <v>0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v>0</v>
      </c>
      <c r="O20" s="46">
        <f t="shared" si="4"/>
        <v>6180244</v>
      </c>
      <c r="P20" s="47">
        <f t="shared" si="1"/>
        <v>74.397130165761823</v>
      </c>
      <c r="Q20" s="9"/>
    </row>
    <row r="21" spans="1:17">
      <c r="A21" s="12"/>
      <c r="B21" s="25">
        <v>323.39999999999998</v>
      </c>
      <c r="C21" s="20" t="s">
        <v>20</v>
      </c>
      <c r="D21" s="46">
        <v>184560</v>
      </c>
      <c r="E21" s="46">
        <v>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v>0</v>
      </c>
      <c r="O21" s="46">
        <f t="shared" si="4"/>
        <v>184560</v>
      </c>
      <c r="P21" s="47">
        <f t="shared" si="1"/>
        <v>2.2217139555320147</v>
      </c>
      <c r="Q21" s="9"/>
    </row>
    <row r="22" spans="1:17">
      <c r="A22" s="12"/>
      <c r="B22" s="25">
        <v>324.20999999999998</v>
      </c>
      <c r="C22" s="20" t="s">
        <v>107</v>
      </c>
      <c r="D22" s="46">
        <v>0</v>
      </c>
      <c r="E22" s="46">
        <v>0</v>
      </c>
      <c r="F22" s="46">
        <v>0</v>
      </c>
      <c r="G22" s="46">
        <v>0</v>
      </c>
      <c r="H22" s="46">
        <v>0</v>
      </c>
      <c r="I22" s="46">
        <v>188571</v>
      </c>
      <c r="J22" s="46">
        <v>0</v>
      </c>
      <c r="K22" s="46">
        <v>0</v>
      </c>
      <c r="L22" s="46">
        <v>0</v>
      </c>
      <c r="M22" s="46">
        <v>0</v>
      </c>
      <c r="N22" s="46">
        <v>0</v>
      </c>
      <c r="O22" s="46">
        <f t="shared" si="4"/>
        <v>188571</v>
      </c>
      <c r="P22" s="47">
        <f t="shared" si="1"/>
        <v>2.2699979535577999</v>
      </c>
      <c r="Q22" s="9"/>
    </row>
    <row r="23" spans="1:17">
      <c r="A23" s="12"/>
      <c r="B23" s="25">
        <v>324.22000000000003</v>
      </c>
      <c r="C23" s="20" t="s">
        <v>22</v>
      </c>
      <c r="D23" s="46">
        <v>0</v>
      </c>
      <c r="E23" s="46">
        <v>0</v>
      </c>
      <c r="F23" s="46">
        <v>0</v>
      </c>
      <c r="G23" s="46">
        <v>0</v>
      </c>
      <c r="H23" s="46">
        <v>0</v>
      </c>
      <c r="I23" s="46">
        <v>122485</v>
      </c>
      <c r="J23" s="46">
        <v>0</v>
      </c>
      <c r="K23" s="46">
        <v>0</v>
      </c>
      <c r="L23" s="46">
        <v>0</v>
      </c>
      <c r="M23" s="46">
        <v>0</v>
      </c>
      <c r="N23" s="46">
        <v>0</v>
      </c>
      <c r="O23" s="46">
        <f t="shared" si="4"/>
        <v>122485</v>
      </c>
      <c r="P23" s="47">
        <f t="shared" si="1"/>
        <v>1.4744616051329587</v>
      </c>
      <c r="Q23" s="9"/>
    </row>
    <row r="24" spans="1:17">
      <c r="A24" s="12"/>
      <c r="B24" s="25">
        <v>324.31</v>
      </c>
      <c r="C24" s="20" t="s">
        <v>91</v>
      </c>
      <c r="D24" s="46">
        <v>0</v>
      </c>
      <c r="E24" s="46">
        <v>85027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v>0</v>
      </c>
      <c r="O24" s="46">
        <f t="shared" si="4"/>
        <v>85027</v>
      </c>
      <c r="P24" s="47">
        <f t="shared" si="1"/>
        <v>1.0235461231958205</v>
      </c>
      <c r="Q24" s="9"/>
    </row>
    <row r="25" spans="1:17">
      <c r="A25" s="12"/>
      <c r="B25" s="25">
        <v>324.32</v>
      </c>
      <c r="C25" s="20" t="s">
        <v>23</v>
      </c>
      <c r="D25" s="46">
        <v>0</v>
      </c>
      <c r="E25" s="46">
        <v>152278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v>0</v>
      </c>
      <c r="O25" s="46">
        <f t="shared" si="4"/>
        <v>152278</v>
      </c>
      <c r="P25" s="47">
        <f t="shared" si="1"/>
        <v>1.8331066196386223</v>
      </c>
      <c r="Q25" s="9"/>
    </row>
    <row r="26" spans="1:17">
      <c r="A26" s="12"/>
      <c r="B26" s="25">
        <v>324.61</v>
      </c>
      <c r="C26" s="20" t="s">
        <v>92</v>
      </c>
      <c r="D26" s="46">
        <v>0</v>
      </c>
      <c r="E26" s="46">
        <v>194002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v>0</v>
      </c>
      <c r="O26" s="46">
        <f t="shared" si="4"/>
        <v>194002</v>
      </c>
      <c r="P26" s="47">
        <f t="shared" si="1"/>
        <v>2.3353757629016143</v>
      </c>
      <c r="Q26" s="9"/>
    </row>
    <row r="27" spans="1:17" ht="15.75">
      <c r="A27" s="29" t="s">
        <v>163</v>
      </c>
      <c r="B27" s="30"/>
      <c r="C27" s="31"/>
      <c r="D27" s="32">
        <f t="shared" ref="D27:N27" si="5">SUM(D28:D42)</f>
        <v>11624175</v>
      </c>
      <c r="E27" s="32">
        <f t="shared" si="5"/>
        <v>2637536</v>
      </c>
      <c r="F27" s="32">
        <f t="shared" si="5"/>
        <v>0</v>
      </c>
      <c r="G27" s="32">
        <f t="shared" si="5"/>
        <v>0</v>
      </c>
      <c r="H27" s="32">
        <f t="shared" si="5"/>
        <v>0</v>
      </c>
      <c r="I27" s="32">
        <f t="shared" si="5"/>
        <v>95173</v>
      </c>
      <c r="J27" s="32">
        <f t="shared" si="5"/>
        <v>5222</v>
      </c>
      <c r="K27" s="32">
        <f t="shared" si="5"/>
        <v>0</v>
      </c>
      <c r="L27" s="32">
        <f t="shared" si="5"/>
        <v>0</v>
      </c>
      <c r="M27" s="32">
        <f t="shared" si="5"/>
        <v>0</v>
      </c>
      <c r="N27" s="32">
        <f t="shared" si="5"/>
        <v>0</v>
      </c>
      <c r="O27" s="44">
        <f>SUM(D27:N27)</f>
        <v>14362106</v>
      </c>
      <c r="P27" s="45">
        <f t="shared" si="1"/>
        <v>172.88952823488341</v>
      </c>
      <c r="Q27" s="10"/>
    </row>
    <row r="28" spans="1:17">
      <c r="A28" s="12"/>
      <c r="B28" s="25">
        <v>331.2</v>
      </c>
      <c r="C28" s="20" t="s">
        <v>27</v>
      </c>
      <c r="D28" s="46">
        <v>27891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v>0</v>
      </c>
      <c r="O28" s="46">
        <f>SUM(D28:N28)</f>
        <v>27891</v>
      </c>
      <c r="P28" s="47">
        <f t="shared" si="1"/>
        <v>0.33574893765574026</v>
      </c>
      <c r="Q28" s="9"/>
    </row>
    <row r="29" spans="1:17">
      <c r="A29" s="12"/>
      <c r="B29" s="25">
        <v>331.49</v>
      </c>
      <c r="C29" s="20" t="s">
        <v>164</v>
      </c>
      <c r="D29" s="46">
        <v>0</v>
      </c>
      <c r="E29" s="46">
        <v>1003921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v>0</v>
      </c>
      <c r="O29" s="46">
        <f t="shared" ref="O29:O38" si="6">SUM(D29:N29)</f>
        <v>1003921</v>
      </c>
      <c r="P29" s="47">
        <f t="shared" si="1"/>
        <v>12.08509588183602</v>
      </c>
      <c r="Q29" s="9"/>
    </row>
    <row r="30" spans="1:17">
      <c r="A30" s="12"/>
      <c r="B30" s="25">
        <v>331.5</v>
      </c>
      <c r="C30" s="20" t="s">
        <v>29</v>
      </c>
      <c r="D30" s="46">
        <v>0</v>
      </c>
      <c r="E30" s="46">
        <v>756289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v>0</v>
      </c>
      <c r="O30" s="46">
        <f t="shared" si="6"/>
        <v>756289</v>
      </c>
      <c r="P30" s="47">
        <f t="shared" si="1"/>
        <v>9.1041277942964456</v>
      </c>
      <c r="Q30" s="9"/>
    </row>
    <row r="31" spans="1:17">
      <c r="A31" s="12"/>
      <c r="B31" s="25">
        <v>331.62</v>
      </c>
      <c r="C31" s="20" t="s">
        <v>165</v>
      </c>
      <c r="D31" s="46">
        <v>815573</v>
      </c>
      <c r="E31" s="46">
        <v>46203</v>
      </c>
      <c r="F31" s="46">
        <v>0</v>
      </c>
      <c r="G31" s="46">
        <v>0</v>
      </c>
      <c r="H31" s="46">
        <v>0</v>
      </c>
      <c r="I31" s="46">
        <v>52192</v>
      </c>
      <c r="J31" s="46">
        <v>5222</v>
      </c>
      <c r="K31" s="46">
        <v>0</v>
      </c>
      <c r="L31" s="46">
        <v>0</v>
      </c>
      <c r="M31" s="46">
        <v>0</v>
      </c>
      <c r="N31" s="46">
        <v>0</v>
      </c>
      <c r="O31" s="46">
        <f t="shared" si="6"/>
        <v>919190</v>
      </c>
      <c r="P31" s="47">
        <f t="shared" si="1"/>
        <v>11.065112975647338</v>
      </c>
      <c r="Q31" s="9"/>
    </row>
    <row r="32" spans="1:17">
      <c r="A32" s="12"/>
      <c r="B32" s="25">
        <v>334.34</v>
      </c>
      <c r="C32" s="20" t="s">
        <v>166</v>
      </c>
      <c r="D32" s="46">
        <v>0</v>
      </c>
      <c r="E32" s="46">
        <v>0</v>
      </c>
      <c r="F32" s="46">
        <v>0</v>
      </c>
      <c r="G32" s="46">
        <v>0</v>
      </c>
      <c r="H32" s="46">
        <v>0</v>
      </c>
      <c r="I32" s="46">
        <v>42981</v>
      </c>
      <c r="J32" s="46">
        <v>0</v>
      </c>
      <c r="K32" s="46">
        <v>0</v>
      </c>
      <c r="L32" s="46">
        <v>0</v>
      </c>
      <c r="M32" s="46">
        <v>0</v>
      </c>
      <c r="N32" s="46">
        <v>0</v>
      </c>
      <c r="O32" s="46">
        <f t="shared" si="6"/>
        <v>42981</v>
      </c>
      <c r="P32" s="47">
        <f t="shared" si="1"/>
        <v>0.51740077764803605</v>
      </c>
      <c r="Q32" s="9"/>
    </row>
    <row r="33" spans="1:17">
      <c r="A33" s="12"/>
      <c r="B33" s="25">
        <v>334.5</v>
      </c>
      <c r="C33" s="20" t="s">
        <v>167</v>
      </c>
      <c r="D33" s="46">
        <v>0</v>
      </c>
      <c r="E33" s="46">
        <v>144279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v>0</v>
      </c>
      <c r="O33" s="46">
        <f t="shared" si="6"/>
        <v>144279</v>
      </c>
      <c r="P33" s="47">
        <f t="shared" si="1"/>
        <v>1.7368154951788228</v>
      </c>
      <c r="Q33" s="9"/>
    </row>
    <row r="34" spans="1:17">
      <c r="A34" s="12"/>
      <c r="B34" s="25">
        <v>335.125</v>
      </c>
      <c r="C34" s="20" t="s">
        <v>168</v>
      </c>
      <c r="D34" s="46">
        <v>3475581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v>0</v>
      </c>
      <c r="O34" s="46">
        <f t="shared" si="6"/>
        <v>3475581</v>
      </c>
      <c r="P34" s="47">
        <f t="shared" si="1"/>
        <v>41.838680165159921</v>
      </c>
      <c r="Q34" s="9"/>
    </row>
    <row r="35" spans="1:17">
      <c r="A35" s="12"/>
      <c r="B35" s="25">
        <v>335.14</v>
      </c>
      <c r="C35" s="20" t="s">
        <v>109</v>
      </c>
      <c r="D35" s="46">
        <v>170469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v>0</v>
      </c>
      <c r="O35" s="46">
        <f t="shared" si="6"/>
        <v>170469</v>
      </c>
      <c r="P35" s="47">
        <f t="shared" si="1"/>
        <v>2.0520879729388115</v>
      </c>
      <c r="Q35" s="9"/>
    </row>
    <row r="36" spans="1:17">
      <c r="A36" s="12"/>
      <c r="B36" s="25">
        <v>335.15</v>
      </c>
      <c r="C36" s="20" t="s">
        <v>110</v>
      </c>
      <c r="D36" s="46">
        <v>78518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v>0</v>
      </c>
      <c r="O36" s="46">
        <f t="shared" si="6"/>
        <v>78518</v>
      </c>
      <c r="P36" s="47">
        <f t="shared" si="1"/>
        <v>0.94519146272465726</v>
      </c>
      <c r="Q36" s="9"/>
    </row>
    <row r="37" spans="1:17">
      <c r="A37" s="12"/>
      <c r="B37" s="25">
        <v>335.18</v>
      </c>
      <c r="C37" s="20" t="s">
        <v>169</v>
      </c>
      <c r="D37" s="46">
        <v>6076740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v>0</v>
      </c>
      <c r="O37" s="46">
        <f t="shared" si="6"/>
        <v>6076740</v>
      </c>
      <c r="P37" s="47">
        <f t="shared" ref="P37:P68" si="7">(O37/P$79)</f>
        <v>73.151159851211617</v>
      </c>
      <c r="Q37" s="9"/>
    </row>
    <row r="38" spans="1:17">
      <c r="A38" s="12"/>
      <c r="B38" s="25">
        <v>335.21</v>
      </c>
      <c r="C38" s="20" t="s">
        <v>39</v>
      </c>
      <c r="D38" s="46">
        <v>59405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v>0</v>
      </c>
      <c r="O38" s="46">
        <f t="shared" si="6"/>
        <v>59405</v>
      </c>
      <c r="P38" s="47">
        <f t="shared" si="7"/>
        <v>0.71511116996304369</v>
      </c>
      <c r="Q38" s="9"/>
    </row>
    <row r="39" spans="1:17">
      <c r="A39" s="12"/>
      <c r="B39" s="25">
        <v>335.45</v>
      </c>
      <c r="C39" s="20" t="s">
        <v>170</v>
      </c>
      <c r="D39" s="46">
        <v>76574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v>0</v>
      </c>
      <c r="O39" s="46">
        <f t="shared" ref="O39:O44" si="8">SUM(D39:N39)</f>
        <v>76574</v>
      </c>
      <c r="P39" s="47">
        <f t="shared" si="7"/>
        <v>0.9217897942723694</v>
      </c>
      <c r="Q39" s="9"/>
    </row>
    <row r="40" spans="1:17">
      <c r="A40" s="12"/>
      <c r="B40" s="25">
        <v>335.7</v>
      </c>
      <c r="C40" s="20" t="s">
        <v>171</v>
      </c>
      <c r="D40" s="46">
        <v>772424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v>0</v>
      </c>
      <c r="O40" s="46">
        <f t="shared" si="8"/>
        <v>772424</v>
      </c>
      <c r="P40" s="47">
        <f t="shared" si="7"/>
        <v>9.2983592348713753</v>
      </c>
      <c r="Q40" s="9"/>
    </row>
    <row r="41" spans="1:17">
      <c r="A41" s="12"/>
      <c r="B41" s="25">
        <v>337.7</v>
      </c>
      <c r="C41" s="20" t="s">
        <v>43</v>
      </c>
      <c r="D41" s="46">
        <v>71000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v>0</v>
      </c>
      <c r="O41" s="46">
        <f t="shared" si="8"/>
        <v>71000</v>
      </c>
      <c r="P41" s="47">
        <f t="shared" si="7"/>
        <v>0.85469056590145775</v>
      </c>
      <c r="Q41" s="9"/>
    </row>
    <row r="42" spans="1:17">
      <c r="A42" s="12"/>
      <c r="B42" s="25">
        <v>338</v>
      </c>
      <c r="C42" s="20" t="s">
        <v>44</v>
      </c>
      <c r="D42" s="46">
        <v>0</v>
      </c>
      <c r="E42" s="46">
        <v>686844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v>0</v>
      </c>
      <c r="O42" s="46">
        <f t="shared" si="8"/>
        <v>686844</v>
      </c>
      <c r="P42" s="47">
        <f t="shared" si="7"/>
        <v>8.2681561555777581</v>
      </c>
      <c r="Q42" s="9"/>
    </row>
    <row r="43" spans="1:17" ht="15.75">
      <c r="A43" s="29" t="s">
        <v>49</v>
      </c>
      <c r="B43" s="30"/>
      <c r="C43" s="31"/>
      <c r="D43" s="32">
        <f t="shared" ref="D43:N43" si="9">SUM(D44:D58)</f>
        <v>21086202</v>
      </c>
      <c r="E43" s="32">
        <f t="shared" si="9"/>
        <v>6670009</v>
      </c>
      <c r="F43" s="32">
        <f t="shared" si="9"/>
        <v>0</v>
      </c>
      <c r="G43" s="32">
        <f t="shared" si="9"/>
        <v>0</v>
      </c>
      <c r="H43" s="32">
        <f t="shared" si="9"/>
        <v>0</v>
      </c>
      <c r="I43" s="32">
        <f t="shared" si="9"/>
        <v>40406367</v>
      </c>
      <c r="J43" s="32">
        <f t="shared" si="9"/>
        <v>17846983</v>
      </c>
      <c r="K43" s="32">
        <f t="shared" si="9"/>
        <v>0</v>
      </c>
      <c r="L43" s="32">
        <f t="shared" si="9"/>
        <v>0</v>
      </c>
      <c r="M43" s="32">
        <f t="shared" si="9"/>
        <v>0</v>
      </c>
      <c r="N43" s="32">
        <f t="shared" si="9"/>
        <v>0</v>
      </c>
      <c r="O43" s="32">
        <f t="shared" si="8"/>
        <v>86009561</v>
      </c>
      <c r="P43" s="45">
        <f t="shared" si="7"/>
        <v>1035.3740896341683</v>
      </c>
      <c r="Q43" s="10"/>
    </row>
    <row r="44" spans="1:17">
      <c r="A44" s="12"/>
      <c r="B44" s="25">
        <v>341.1</v>
      </c>
      <c r="C44" s="20" t="s">
        <v>112</v>
      </c>
      <c r="D44" s="46">
        <v>173485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v>0</v>
      </c>
      <c r="O44" s="46">
        <f t="shared" si="8"/>
        <v>173485</v>
      </c>
      <c r="P44" s="47">
        <f t="shared" si="7"/>
        <v>2.0883942651466816</v>
      </c>
      <c r="Q44" s="9"/>
    </row>
    <row r="45" spans="1:17">
      <c r="A45" s="12"/>
      <c r="B45" s="25">
        <v>341.2</v>
      </c>
      <c r="C45" s="20" t="s">
        <v>113</v>
      </c>
      <c r="D45" s="46">
        <v>693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17846983</v>
      </c>
      <c r="K45" s="46">
        <v>0</v>
      </c>
      <c r="L45" s="46">
        <v>0</v>
      </c>
      <c r="M45" s="46">
        <v>0</v>
      </c>
      <c r="N45" s="46">
        <v>0</v>
      </c>
      <c r="O45" s="46">
        <f t="shared" ref="O45:O58" si="10">SUM(D45:N45)</f>
        <v>17847676</v>
      </c>
      <c r="P45" s="47">
        <f t="shared" si="7"/>
        <v>214.84845493613898</v>
      </c>
      <c r="Q45" s="9"/>
    </row>
    <row r="46" spans="1:17">
      <c r="A46" s="12"/>
      <c r="B46" s="25">
        <v>341.3</v>
      </c>
      <c r="C46" s="20" t="s">
        <v>114</v>
      </c>
      <c r="D46" s="46">
        <v>4205058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v>0</v>
      </c>
      <c r="O46" s="46">
        <f t="shared" si="10"/>
        <v>4205058</v>
      </c>
      <c r="P46" s="47">
        <f t="shared" si="7"/>
        <v>50.620047910823274</v>
      </c>
      <c r="Q46" s="9"/>
    </row>
    <row r="47" spans="1:17">
      <c r="A47" s="12"/>
      <c r="B47" s="25">
        <v>341.9</v>
      </c>
      <c r="C47" s="20" t="s">
        <v>115</v>
      </c>
      <c r="D47" s="46">
        <v>193397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v>0</v>
      </c>
      <c r="O47" s="46">
        <f t="shared" si="10"/>
        <v>193397</v>
      </c>
      <c r="P47" s="47">
        <f t="shared" si="7"/>
        <v>2.3280928362485103</v>
      </c>
      <c r="Q47" s="9"/>
    </row>
    <row r="48" spans="1:17">
      <c r="A48" s="12"/>
      <c r="B48" s="25">
        <v>342.1</v>
      </c>
      <c r="C48" s="20" t="s">
        <v>55</v>
      </c>
      <c r="D48" s="46">
        <v>584418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v>0</v>
      </c>
      <c r="O48" s="46">
        <f t="shared" si="10"/>
        <v>584418</v>
      </c>
      <c r="P48" s="47">
        <f t="shared" si="7"/>
        <v>7.0351626921549038</v>
      </c>
      <c r="Q48" s="9"/>
    </row>
    <row r="49" spans="1:17">
      <c r="A49" s="12"/>
      <c r="B49" s="25">
        <v>342.2</v>
      </c>
      <c r="C49" s="20" t="s">
        <v>56</v>
      </c>
      <c r="D49" s="46">
        <v>12725567</v>
      </c>
      <c r="E49" s="46">
        <v>574930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v>0</v>
      </c>
      <c r="O49" s="46">
        <f t="shared" si="10"/>
        <v>13300497</v>
      </c>
      <c r="P49" s="47">
        <f t="shared" si="7"/>
        <v>160.10999024930481</v>
      </c>
      <c r="Q49" s="9"/>
    </row>
    <row r="50" spans="1:17">
      <c r="A50" s="12"/>
      <c r="B50" s="25">
        <v>342.9</v>
      </c>
      <c r="C50" s="20" t="s">
        <v>57</v>
      </c>
      <c r="D50" s="46">
        <v>3167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v>0</v>
      </c>
      <c r="O50" s="46">
        <f t="shared" si="10"/>
        <v>3167</v>
      </c>
      <c r="P50" s="47">
        <f t="shared" si="7"/>
        <v>3.812401439732277E-2</v>
      </c>
      <c r="Q50" s="9"/>
    </row>
    <row r="51" spans="1:17">
      <c r="A51" s="12"/>
      <c r="B51" s="25">
        <v>343.3</v>
      </c>
      <c r="C51" s="20" t="s">
        <v>172</v>
      </c>
      <c r="D51" s="46">
        <v>0</v>
      </c>
      <c r="E51" s="46">
        <v>0</v>
      </c>
      <c r="F51" s="46">
        <v>0</v>
      </c>
      <c r="G51" s="46">
        <v>0</v>
      </c>
      <c r="H51" s="46">
        <v>0</v>
      </c>
      <c r="I51" s="46">
        <v>13846561</v>
      </c>
      <c r="J51" s="46">
        <v>0</v>
      </c>
      <c r="K51" s="46">
        <v>0</v>
      </c>
      <c r="L51" s="46">
        <v>0</v>
      </c>
      <c r="M51" s="46">
        <v>0</v>
      </c>
      <c r="N51" s="46">
        <v>0</v>
      </c>
      <c r="O51" s="46">
        <f t="shared" si="10"/>
        <v>13846561</v>
      </c>
      <c r="P51" s="47">
        <f t="shared" si="7"/>
        <v>166.68345150533881</v>
      </c>
      <c r="Q51" s="9"/>
    </row>
    <row r="52" spans="1:17">
      <c r="A52" s="12"/>
      <c r="B52" s="25">
        <v>343.4</v>
      </c>
      <c r="C52" s="20" t="s">
        <v>58</v>
      </c>
      <c r="D52" s="46">
        <v>967</v>
      </c>
      <c r="E52" s="46">
        <v>0</v>
      </c>
      <c r="F52" s="46">
        <v>0</v>
      </c>
      <c r="G52" s="46">
        <v>0</v>
      </c>
      <c r="H52" s="46">
        <v>0</v>
      </c>
      <c r="I52" s="46">
        <v>203583</v>
      </c>
      <c r="J52" s="46">
        <v>0</v>
      </c>
      <c r="K52" s="46">
        <v>0</v>
      </c>
      <c r="L52" s="46">
        <v>0</v>
      </c>
      <c r="M52" s="46">
        <v>0</v>
      </c>
      <c r="N52" s="46">
        <v>0</v>
      </c>
      <c r="O52" s="46">
        <f t="shared" si="10"/>
        <v>204550</v>
      </c>
      <c r="P52" s="47">
        <f t="shared" si="7"/>
        <v>2.4623514824668056</v>
      </c>
      <c r="Q52" s="9"/>
    </row>
    <row r="53" spans="1:17">
      <c r="A53" s="12"/>
      <c r="B53" s="25">
        <v>343.5</v>
      </c>
      <c r="C53" s="20" t="s">
        <v>59</v>
      </c>
      <c r="D53" s="46">
        <v>0</v>
      </c>
      <c r="E53" s="46">
        <v>0</v>
      </c>
      <c r="F53" s="46">
        <v>0</v>
      </c>
      <c r="G53" s="46">
        <v>0</v>
      </c>
      <c r="H53" s="46">
        <v>0</v>
      </c>
      <c r="I53" s="46">
        <v>25128681</v>
      </c>
      <c r="J53" s="46">
        <v>0</v>
      </c>
      <c r="K53" s="46">
        <v>0</v>
      </c>
      <c r="L53" s="46">
        <v>0</v>
      </c>
      <c r="M53" s="46">
        <v>0</v>
      </c>
      <c r="N53" s="46">
        <v>0</v>
      </c>
      <c r="O53" s="46">
        <f t="shared" si="10"/>
        <v>25128681</v>
      </c>
      <c r="P53" s="47">
        <f t="shared" si="7"/>
        <v>302.49643076404521</v>
      </c>
      <c r="Q53" s="9"/>
    </row>
    <row r="54" spans="1:17">
      <c r="A54" s="12"/>
      <c r="B54" s="25">
        <v>343.8</v>
      </c>
      <c r="C54" s="20" t="s">
        <v>60</v>
      </c>
      <c r="D54" s="46">
        <v>34790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v>0</v>
      </c>
      <c r="O54" s="46">
        <f t="shared" si="10"/>
        <v>34790</v>
      </c>
      <c r="P54" s="47">
        <f t="shared" si="7"/>
        <v>0.41879837729171432</v>
      </c>
      <c r="Q54" s="9"/>
    </row>
    <row r="55" spans="1:17">
      <c r="A55" s="12"/>
      <c r="B55" s="25">
        <v>343.9</v>
      </c>
      <c r="C55" s="20" t="s">
        <v>61</v>
      </c>
      <c r="D55" s="46">
        <v>0</v>
      </c>
      <c r="E55" s="46">
        <v>6039154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v>0</v>
      </c>
      <c r="O55" s="46">
        <f t="shared" si="10"/>
        <v>6039154</v>
      </c>
      <c r="P55" s="47">
        <f t="shared" si="7"/>
        <v>72.698703518676794</v>
      </c>
      <c r="Q55" s="9"/>
    </row>
    <row r="56" spans="1:17">
      <c r="A56" s="12"/>
      <c r="B56" s="25">
        <v>347.1</v>
      </c>
      <c r="C56" s="20" t="s">
        <v>62</v>
      </c>
      <c r="D56" s="46">
        <v>31744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v>0</v>
      </c>
      <c r="O56" s="46">
        <f t="shared" si="10"/>
        <v>31744</v>
      </c>
      <c r="P56" s="47">
        <f t="shared" si="7"/>
        <v>0.38213094822501231</v>
      </c>
      <c r="Q56" s="9"/>
    </row>
    <row r="57" spans="1:17">
      <c r="A57" s="12"/>
      <c r="B57" s="25">
        <v>347.2</v>
      </c>
      <c r="C57" s="20" t="s">
        <v>63</v>
      </c>
      <c r="D57" s="46">
        <v>2809462</v>
      </c>
      <c r="E57" s="46">
        <v>55925</v>
      </c>
      <c r="F57" s="46">
        <v>0</v>
      </c>
      <c r="G57" s="46">
        <v>0</v>
      </c>
      <c r="H57" s="46">
        <v>0</v>
      </c>
      <c r="I57" s="46">
        <v>1227542</v>
      </c>
      <c r="J57" s="46">
        <v>0</v>
      </c>
      <c r="K57" s="46">
        <v>0</v>
      </c>
      <c r="L57" s="46">
        <v>0</v>
      </c>
      <c r="M57" s="46">
        <v>0</v>
      </c>
      <c r="N57" s="46">
        <v>0</v>
      </c>
      <c r="O57" s="46">
        <f t="shared" si="10"/>
        <v>4092929</v>
      </c>
      <c r="P57" s="47">
        <f t="shared" si="7"/>
        <v>49.270250749358979</v>
      </c>
      <c r="Q57" s="9"/>
    </row>
    <row r="58" spans="1:17">
      <c r="A58" s="12"/>
      <c r="B58" s="25">
        <v>347.3</v>
      </c>
      <c r="C58" s="20" t="s">
        <v>64</v>
      </c>
      <c r="D58" s="46">
        <v>323454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v>0</v>
      </c>
      <c r="O58" s="46">
        <f t="shared" si="10"/>
        <v>323454</v>
      </c>
      <c r="P58" s="47">
        <f t="shared" si="7"/>
        <v>3.8937053845505654</v>
      </c>
      <c r="Q58" s="9"/>
    </row>
    <row r="59" spans="1:17" ht="15.75">
      <c r="A59" s="29" t="s">
        <v>50</v>
      </c>
      <c r="B59" s="30"/>
      <c r="C59" s="31"/>
      <c r="D59" s="32">
        <f t="shared" ref="D59:N59" si="11">SUM(D60:D63)</f>
        <v>552736</v>
      </c>
      <c r="E59" s="32">
        <f t="shared" si="11"/>
        <v>68628</v>
      </c>
      <c r="F59" s="32">
        <f t="shared" si="11"/>
        <v>0</v>
      </c>
      <c r="G59" s="32">
        <f t="shared" si="11"/>
        <v>0</v>
      </c>
      <c r="H59" s="32">
        <f t="shared" si="11"/>
        <v>0</v>
      </c>
      <c r="I59" s="32">
        <f t="shared" si="11"/>
        <v>11900</v>
      </c>
      <c r="J59" s="32">
        <f t="shared" si="11"/>
        <v>0</v>
      </c>
      <c r="K59" s="32">
        <f t="shared" si="11"/>
        <v>0</v>
      </c>
      <c r="L59" s="32">
        <f t="shared" si="11"/>
        <v>0</v>
      </c>
      <c r="M59" s="32">
        <f t="shared" si="11"/>
        <v>0</v>
      </c>
      <c r="N59" s="32">
        <f t="shared" si="11"/>
        <v>0</v>
      </c>
      <c r="O59" s="32">
        <f t="shared" ref="O59:O65" si="12">SUM(D59:N59)</f>
        <v>633264</v>
      </c>
      <c r="P59" s="45">
        <f t="shared" si="7"/>
        <v>7.623165725704518</v>
      </c>
      <c r="Q59" s="10"/>
    </row>
    <row r="60" spans="1:17">
      <c r="A60" s="13"/>
      <c r="B60" s="39">
        <v>351.1</v>
      </c>
      <c r="C60" s="21" t="s">
        <v>68</v>
      </c>
      <c r="D60" s="46">
        <v>0</v>
      </c>
      <c r="E60" s="46">
        <v>57025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v>0</v>
      </c>
      <c r="O60" s="46">
        <f t="shared" si="12"/>
        <v>57025</v>
      </c>
      <c r="P60" s="47">
        <f t="shared" si="7"/>
        <v>0.68646097916240323</v>
      </c>
      <c r="Q60" s="9"/>
    </row>
    <row r="61" spans="1:17">
      <c r="A61" s="13"/>
      <c r="B61" s="39">
        <v>352</v>
      </c>
      <c r="C61" s="21" t="s">
        <v>69</v>
      </c>
      <c r="D61" s="46">
        <v>22308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v>0</v>
      </c>
      <c r="O61" s="46">
        <f t="shared" si="12"/>
        <v>22308</v>
      </c>
      <c r="P61" s="47">
        <f t="shared" si="7"/>
        <v>0.26854136822717917</v>
      </c>
      <c r="Q61" s="9"/>
    </row>
    <row r="62" spans="1:17">
      <c r="A62" s="13"/>
      <c r="B62" s="39">
        <v>354</v>
      </c>
      <c r="C62" s="21" t="s">
        <v>70</v>
      </c>
      <c r="D62" s="46">
        <v>526460</v>
      </c>
      <c r="E62" s="46">
        <v>11603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v>0</v>
      </c>
      <c r="O62" s="46">
        <f t="shared" si="12"/>
        <v>538063</v>
      </c>
      <c r="P62" s="47">
        <f t="shared" si="7"/>
        <v>6.4771460557836065</v>
      </c>
      <c r="Q62" s="9"/>
    </row>
    <row r="63" spans="1:17">
      <c r="A63" s="13"/>
      <c r="B63" s="39">
        <v>359</v>
      </c>
      <c r="C63" s="21" t="s">
        <v>71</v>
      </c>
      <c r="D63" s="46">
        <v>3968</v>
      </c>
      <c r="E63" s="46">
        <v>0</v>
      </c>
      <c r="F63" s="46">
        <v>0</v>
      </c>
      <c r="G63" s="46">
        <v>0</v>
      </c>
      <c r="H63" s="46">
        <v>0</v>
      </c>
      <c r="I63" s="46">
        <v>11900</v>
      </c>
      <c r="J63" s="46">
        <v>0</v>
      </c>
      <c r="K63" s="46">
        <v>0</v>
      </c>
      <c r="L63" s="46">
        <v>0</v>
      </c>
      <c r="M63" s="46">
        <v>0</v>
      </c>
      <c r="N63" s="46">
        <v>0</v>
      </c>
      <c r="O63" s="46">
        <f t="shared" si="12"/>
        <v>15868</v>
      </c>
      <c r="P63" s="47">
        <f t="shared" si="7"/>
        <v>0.19101732253132861</v>
      </c>
      <c r="Q63" s="9"/>
    </row>
    <row r="64" spans="1:17" ht="15.75">
      <c r="A64" s="29" t="s">
        <v>3</v>
      </c>
      <c r="B64" s="30"/>
      <c r="C64" s="31"/>
      <c r="D64" s="32">
        <f t="shared" ref="D64:N64" si="13">SUM(D65:D74)</f>
        <v>528872</v>
      </c>
      <c r="E64" s="32">
        <f t="shared" si="13"/>
        <v>1794289</v>
      </c>
      <c r="F64" s="32">
        <f t="shared" si="13"/>
        <v>0</v>
      </c>
      <c r="G64" s="32">
        <f t="shared" si="13"/>
        <v>1209</v>
      </c>
      <c r="H64" s="32">
        <f t="shared" si="13"/>
        <v>0</v>
      </c>
      <c r="I64" s="32">
        <f t="shared" si="13"/>
        <v>455791</v>
      </c>
      <c r="J64" s="32">
        <f t="shared" si="13"/>
        <v>21453</v>
      </c>
      <c r="K64" s="32">
        <f t="shared" si="13"/>
        <v>49657276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2">
        <f t="shared" si="12"/>
        <v>52458890</v>
      </c>
      <c r="P64" s="45">
        <f t="shared" si="7"/>
        <v>631.49462507975102</v>
      </c>
      <c r="Q64" s="10"/>
    </row>
    <row r="65" spans="1:120">
      <c r="A65" s="12"/>
      <c r="B65" s="25">
        <v>361.1</v>
      </c>
      <c r="C65" s="20" t="s">
        <v>72</v>
      </c>
      <c r="D65" s="46">
        <v>215772</v>
      </c>
      <c r="E65" s="46">
        <v>686307</v>
      </c>
      <c r="F65" s="46">
        <v>0</v>
      </c>
      <c r="G65" s="46">
        <v>3704</v>
      </c>
      <c r="H65" s="46">
        <v>0</v>
      </c>
      <c r="I65" s="46">
        <v>401177</v>
      </c>
      <c r="J65" s="46">
        <v>46440</v>
      </c>
      <c r="K65" s="46">
        <v>5415402</v>
      </c>
      <c r="L65" s="46">
        <v>0</v>
      </c>
      <c r="M65" s="46">
        <v>0</v>
      </c>
      <c r="N65" s="46">
        <v>0</v>
      </c>
      <c r="O65" s="46">
        <f t="shared" si="12"/>
        <v>6768802</v>
      </c>
      <c r="P65" s="47">
        <f t="shared" si="7"/>
        <v>81.482129744435483</v>
      </c>
      <c r="Q65" s="9"/>
    </row>
    <row r="66" spans="1:120">
      <c r="A66" s="12"/>
      <c r="B66" s="25">
        <v>361.2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2885323</v>
      </c>
      <c r="L66" s="46">
        <v>0</v>
      </c>
      <c r="M66" s="46">
        <v>0</v>
      </c>
      <c r="N66" s="46">
        <v>0</v>
      </c>
      <c r="O66" s="46">
        <f t="shared" ref="O66:O74" si="14">SUM(D66:N66)</f>
        <v>2885323</v>
      </c>
      <c r="P66" s="47">
        <f t="shared" si="7"/>
        <v>34.733216164485803</v>
      </c>
      <c r="Q66" s="9"/>
    </row>
    <row r="67" spans="1:120">
      <c r="A67" s="12"/>
      <c r="B67" s="25">
        <v>361.3</v>
      </c>
      <c r="C67" s="20" t="s">
        <v>74</v>
      </c>
      <c r="D67" s="46">
        <v>-143040</v>
      </c>
      <c r="E67" s="46">
        <v>-122621</v>
      </c>
      <c r="F67" s="46">
        <v>0</v>
      </c>
      <c r="G67" s="46">
        <v>-2755</v>
      </c>
      <c r="H67" s="46">
        <v>0</v>
      </c>
      <c r="I67" s="46">
        <v>-238703</v>
      </c>
      <c r="J67" s="46">
        <v>-31632</v>
      </c>
      <c r="K67" s="46">
        <v>16734238</v>
      </c>
      <c r="L67" s="46">
        <v>0</v>
      </c>
      <c r="M67" s="46">
        <v>0</v>
      </c>
      <c r="N67" s="46">
        <v>0</v>
      </c>
      <c r="O67" s="46">
        <f t="shared" si="14"/>
        <v>16195487</v>
      </c>
      <c r="P67" s="47">
        <f t="shared" si="7"/>
        <v>194.95957674760146</v>
      </c>
      <c r="Q67" s="9"/>
    </row>
    <row r="68" spans="1:120">
      <c r="A68" s="12"/>
      <c r="B68" s="25">
        <v>361.4</v>
      </c>
      <c r="C68" s="20" t="s">
        <v>173</v>
      </c>
      <c r="D68" s="46">
        <v>0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13258321</v>
      </c>
      <c r="L68" s="46">
        <v>0</v>
      </c>
      <c r="M68" s="46">
        <v>0</v>
      </c>
      <c r="N68" s="46">
        <v>0</v>
      </c>
      <c r="O68" s="46">
        <f t="shared" si="14"/>
        <v>13258321</v>
      </c>
      <c r="P68" s="47">
        <f t="shared" si="7"/>
        <v>159.60227997736877</v>
      </c>
      <c r="Q68" s="9"/>
    </row>
    <row r="69" spans="1:120">
      <c r="A69" s="12"/>
      <c r="B69" s="25">
        <v>362</v>
      </c>
      <c r="C69" s="20" t="s">
        <v>75</v>
      </c>
      <c r="D69" s="46">
        <v>159814</v>
      </c>
      <c r="E69" s="46">
        <v>1602</v>
      </c>
      <c r="F69" s="46">
        <v>0</v>
      </c>
      <c r="G69" s="46">
        <v>0</v>
      </c>
      <c r="H69" s="46">
        <v>0</v>
      </c>
      <c r="I69" s="46">
        <v>43158</v>
      </c>
      <c r="J69" s="46">
        <v>0</v>
      </c>
      <c r="K69" s="46">
        <v>0</v>
      </c>
      <c r="L69" s="46">
        <v>0</v>
      </c>
      <c r="M69" s="46">
        <v>0</v>
      </c>
      <c r="N69" s="46">
        <v>0</v>
      </c>
      <c r="O69" s="46">
        <f t="shared" si="14"/>
        <v>204574</v>
      </c>
      <c r="P69" s="47">
        <f t="shared" ref="P69:P77" si="15">(O69/P$79)</f>
        <v>2.4626403919538706</v>
      </c>
      <c r="Q69" s="9"/>
    </row>
    <row r="70" spans="1:120">
      <c r="A70" s="12"/>
      <c r="B70" s="25">
        <v>364</v>
      </c>
      <c r="C70" s="20" t="s">
        <v>116</v>
      </c>
      <c r="D70" s="46">
        <v>0</v>
      </c>
      <c r="E70" s="46">
        <v>0</v>
      </c>
      <c r="F70" s="46">
        <v>0</v>
      </c>
      <c r="G70" s="46">
        <v>0</v>
      </c>
      <c r="H70" s="46">
        <v>0</v>
      </c>
      <c r="I70" s="46">
        <v>118316</v>
      </c>
      <c r="J70" s="46">
        <v>368</v>
      </c>
      <c r="K70" s="46">
        <v>0</v>
      </c>
      <c r="L70" s="46">
        <v>0</v>
      </c>
      <c r="M70" s="46">
        <v>0</v>
      </c>
      <c r="N70" s="46">
        <v>0</v>
      </c>
      <c r="O70" s="46">
        <f t="shared" si="14"/>
        <v>118684</v>
      </c>
      <c r="P70" s="47">
        <f t="shared" si="15"/>
        <v>1.4287055651189946</v>
      </c>
      <c r="Q70" s="9"/>
    </row>
    <row r="71" spans="1:120">
      <c r="A71" s="12"/>
      <c r="B71" s="25">
        <v>365</v>
      </c>
      <c r="C71" s="20" t="s">
        <v>117</v>
      </c>
      <c r="D71" s="46">
        <v>26875</v>
      </c>
      <c r="E71" s="46">
        <v>131276</v>
      </c>
      <c r="F71" s="46">
        <v>0</v>
      </c>
      <c r="G71" s="46">
        <v>0</v>
      </c>
      <c r="H71" s="46">
        <v>0</v>
      </c>
      <c r="I71" s="46">
        <v>61973</v>
      </c>
      <c r="J71" s="46">
        <v>2117</v>
      </c>
      <c r="K71" s="46">
        <v>0</v>
      </c>
      <c r="L71" s="46">
        <v>0</v>
      </c>
      <c r="M71" s="46">
        <v>0</v>
      </c>
      <c r="N71" s="46">
        <v>0</v>
      </c>
      <c r="O71" s="46">
        <f t="shared" si="14"/>
        <v>222241</v>
      </c>
      <c r="P71" s="47">
        <f t="shared" si="15"/>
        <v>2.6753138881198013</v>
      </c>
      <c r="Q71" s="9"/>
    </row>
    <row r="72" spans="1:120">
      <c r="A72" s="12"/>
      <c r="B72" s="25">
        <v>366</v>
      </c>
      <c r="C72" s="20" t="s">
        <v>78</v>
      </c>
      <c r="D72" s="46">
        <v>110129</v>
      </c>
      <c r="E72" s="46">
        <v>125373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v>0</v>
      </c>
      <c r="O72" s="46">
        <f t="shared" si="14"/>
        <v>235502</v>
      </c>
      <c r="P72" s="47">
        <f t="shared" si="15"/>
        <v>2.8349484176186635</v>
      </c>
      <c r="Q72" s="9"/>
    </row>
    <row r="73" spans="1:120">
      <c r="A73" s="12"/>
      <c r="B73" s="25">
        <v>368</v>
      </c>
      <c r="C73" s="20" t="s">
        <v>94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0</v>
      </c>
      <c r="J73" s="46">
        <v>0</v>
      </c>
      <c r="K73" s="46">
        <v>11363992</v>
      </c>
      <c r="L73" s="46">
        <v>0</v>
      </c>
      <c r="M73" s="46">
        <v>0</v>
      </c>
      <c r="N73" s="46">
        <v>0</v>
      </c>
      <c r="O73" s="46">
        <f t="shared" si="14"/>
        <v>11363992</v>
      </c>
      <c r="P73" s="47">
        <f t="shared" si="15"/>
        <v>136.79854582224843</v>
      </c>
      <c r="Q73" s="9"/>
    </row>
    <row r="74" spans="1:120">
      <c r="A74" s="12"/>
      <c r="B74" s="25">
        <v>369.9</v>
      </c>
      <c r="C74" s="20" t="s">
        <v>79</v>
      </c>
      <c r="D74" s="46">
        <v>159322</v>
      </c>
      <c r="E74" s="46">
        <v>972352</v>
      </c>
      <c r="F74" s="46">
        <v>0</v>
      </c>
      <c r="G74" s="46">
        <v>260</v>
      </c>
      <c r="H74" s="46">
        <v>0</v>
      </c>
      <c r="I74" s="46">
        <v>69870</v>
      </c>
      <c r="J74" s="46">
        <v>4160</v>
      </c>
      <c r="K74" s="46">
        <v>0</v>
      </c>
      <c r="L74" s="46">
        <v>0</v>
      </c>
      <c r="M74" s="46">
        <v>0</v>
      </c>
      <c r="N74" s="46">
        <v>0</v>
      </c>
      <c r="O74" s="46">
        <f t="shared" si="14"/>
        <v>1205964</v>
      </c>
      <c r="P74" s="47">
        <f t="shared" si="15"/>
        <v>14.517268360799799</v>
      </c>
      <c r="Q74" s="9"/>
    </row>
    <row r="75" spans="1:120" ht="15.75">
      <c r="A75" s="29" t="s">
        <v>51</v>
      </c>
      <c r="B75" s="30"/>
      <c r="C75" s="31"/>
      <c r="D75" s="32">
        <f t="shared" ref="D75:N75" si="16">SUM(D76:D76)</f>
        <v>11400</v>
      </c>
      <c r="E75" s="32">
        <f t="shared" si="16"/>
        <v>0</v>
      </c>
      <c r="F75" s="32">
        <f t="shared" si="16"/>
        <v>553300</v>
      </c>
      <c r="G75" s="32">
        <f t="shared" si="16"/>
        <v>30100</v>
      </c>
      <c r="H75" s="32">
        <f t="shared" si="16"/>
        <v>0</v>
      </c>
      <c r="I75" s="32">
        <f t="shared" si="16"/>
        <v>0</v>
      </c>
      <c r="J75" s="32">
        <f t="shared" si="16"/>
        <v>0</v>
      </c>
      <c r="K75" s="32">
        <f t="shared" si="16"/>
        <v>0</v>
      </c>
      <c r="L75" s="32">
        <f t="shared" si="16"/>
        <v>0</v>
      </c>
      <c r="M75" s="32">
        <f t="shared" si="16"/>
        <v>0</v>
      </c>
      <c r="N75" s="32">
        <f t="shared" si="16"/>
        <v>0</v>
      </c>
      <c r="O75" s="32">
        <f>SUM(D75:N75)</f>
        <v>594800</v>
      </c>
      <c r="P75" s="45">
        <f t="shared" si="15"/>
        <v>7.160140121101227</v>
      </c>
      <c r="Q75" s="9"/>
    </row>
    <row r="76" spans="1:120" ht="15.75" thickBot="1">
      <c r="A76" s="12"/>
      <c r="B76" s="25">
        <v>381</v>
      </c>
      <c r="C76" s="20" t="s">
        <v>95</v>
      </c>
      <c r="D76" s="46">
        <v>11400</v>
      </c>
      <c r="E76" s="46">
        <v>0</v>
      </c>
      <c r="F76" s="46">
        <v>553300</v>
      </c>
      <c r="G76" s="46">
        <v>30100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v>0</v>
      </c>
      <c r="O76" s="46">
        <f>SUM(D76:N76)</f>
        <v>594800</v>
      </c>
      <c r="P76" s="47">
        <f t="shared" si="15"/>
        <v>7.160140121101227</v>
      </c>
      <c r="Q76" s="9"/>
    </row>
    <row r="77" spans="1:120" ht="16.5" thickBot="1">
      <c r="A77" s="14" t="s">
        <v>66</v>
      </c>
      <c r="B77" s="23"/>
      <c r="C77" s="22"/>
      <c r="D77" s="15">
        <f t="shared" ref="D77:N77" si="17">SUM(D5,D17,D27,D43,D59,D64,D75)</f>
        <v>84107803</v>
      </c>
      <c r="E77" s="15">
        <f t="shared" si="17"/>
        <v>25314651</v>
      </c>
      <c r="F77" s="15">
        <f t="shared" si="17"/>
        <v>553300</v>
      </c>
      <c r="G77" s="15">
        <f t="shared" si="17"/>
        <v>31309</v>
      </c>
      <c r="H77" s="15">
        <f t="shared" si="17"/>
        <v>0</v>
      </c>
      <c r="I77" s="15">
        <f t="shared" si="17"/>
        <v>41280287</v>
      </c>
      <c r="J77" s="15">
        <f t="shared" si="17"/>
        <v>17873658</v>
      </c>
      <c r="K77" s="15">
        <f t="shared" si="17"/>
        <v>49657276</v>
      </c>
      <c r="L77" s="15">
        <f t="shared" si="17"/>
        <v>0</v>
      </c>
      <c r="M77" s="15">
        <f t="shared" si="17"/>
        <v>0</v>
      </c>
      <c r="N77" s="15">
        <f t="shared" si="17"/>
        <v>0</v>
      </c>
      <c r="O77" s="15">
        <f>SUM(D77:N77)</f>
        <v>218818284</v>
      </c>
      <c r="P77" s="38">
        <f t="shared" si="15"/>
        <v>2634.1115912893788</v>
      </c>
      <c r="Q77" s="6"/>
      <c r="R77" s="2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  <c r="DP77" s="5"/>
    </row>
    <row r="78" spans="1:120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9"/>
    </row>
    <row r="79" spans="1:120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2"/>
      <c r="M79" s="48" t="s">
        <v>174</v>
      </c>
      <c r="N79" s="48"/>
      <c r="O79" s="48"/>
      <c r="P79" s="43">
        <v>83071</v>
      </c>
    </row>
    <row r="80" spans="1:120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1"/>
    </row>
    <row r="81" spans="1:16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3"/>
      <c r="P81" s="54"/>
    </row>
  </sheetData>
  <mergeCells count="10">
    <mergeCell ref="M79:O79"/>
    <mergeCell ref="A80:P80"/>
    <mergeCell ref="A81:P81"/>
    <mergeCell ref="A1:P1"/>
    <mergeCell ref="A2:P2"/>
    <mergeCell ref="A3:C4"/>
    <mergeCell ref="D3:H3"/>
    <mergeCell ref="I3:J3"/>
    <mergeCell ref="K3:M3"/>
    <mergeCell ref="P3:P4"/>
  </mergeCells>
  <printOptions horizontalCentered="1"/>
  <pageMargins left="0.5" right="0.5" top="0.5" bottom="0.5" header="0.3" footer="0.3"/>
  <pageSetup paperSize="5" scale="51" fitToHeight="0" orientation="landscape" verticalDpi="0" r:id="rId1"/>
  <headerFooter>
    <oddFooter>&amp;L&amp;14Office of Economic and Demographic Research&amp;R&amp;14Page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81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40147154</v>
      </c>
      <c r="E5" s="27">
        <f t="shared" si="0"/>
        <v>9007787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49154941</v>
      </c>
      <c r="O5" s="33">
        <f t="shared" ref="O5:O36" si="1">(N5/O$79)</f>
        <v>581.2062927140729</v>
      </c>
      <c r="P5" s="6"/>
    </row>
    <row r="6" spans="1:133">
      <c r="A6" s="12"/>
      <c r="B6" s="25">
        <v>311</v>
      </c>
      <c r="C6" s="20" t="s">
        <v>2</v>
      </c>
      <c r="D6" s="46">
        <v>26986919</v>
      </c>
      <c r="E6" s="46">
        <v>605938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27592857</v>
      </c>
      <c r="O6" s="47">
        <f t="shared" si="1"/>
        <v>326.2569702272566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8401849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8401849</v>
      </c>
      <c r="O7" s="47">
        <f t="shared" si="1"/>
        <v>99.343166930735208</v>
      </c>
      <c r="P7" s="9"/>
    </row>
    <row r="8" spans="1:133">
      <c r="A8" s="12"/>
      <c r="B8" s="25">
        <v>314.10000000000002</v>
      </c>
      <c r="C8" s="20" t="s">
        <v>11</v>
      </c>
      <c r="D8" s="46">
        <v>8127943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8127943</v>
      </c>
      <c r="O8" s="47">
        <f t="shared" si="1"/>
        <v>96.104512024972209</v>
      </c>
      <c r="P8" s="9"/>
    </row>
    <row r="9" spans="1:133">
      <c r="A9" s="12"/>
      <c r="B9" s="25">
        <v>314.3</v>
      </c>
      <c r="C9" s="20" t="s">
        <v>12</v>
      </c>
      <c r="D9" s="46">
        <v>1389615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1389615</v>
      </c>
      <c r="O9" s="47">
        <f t="shared" si="1"/>
        <v>16.430758862061627</v>
      </c>
      <c r="P9" s="9"/>
    </row>
    <row r="10" spans="1:133">
      <c r="A10" s="12"/>
      <c r="B10" s="25">
        <v>314.39999999999998</v>
      </c>
      <c r="C10" s="20" t="s">
        <v>13</v>
      </c>
      <c r="D10" s="46">
        <v>187206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187206</v>
      </c>
      <c r="O10" s="47">
        <f t="shared" si="1"/>
        <v>2.2135171565729421</v>
      </c>
      <c r="P10" s="9"/>
    </row>
    <row r="11" spans="1:133">
      <c r="A11" s="12"/>
      <c r="B11" s="25">
        <v>314.8</v>
      </c>
      <c r="C11" s="20" t="s">
        <v>15</v>
      </c>
      <c r="D11" s="46">
        <v>86274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86274</v>
      </c>
      <c r="O11" s="47">
        <f t="shared" si="1"/>
        <v>1.0201007401801971</v>
      </c>
      <c r="P11" s="9"/>
    </row>
    <row r="12" spans="1:133">
      <c r="A12" s="12"/>
      <c r="B12" s="25">
        <v>315</v>
      </c>
      <c r="C12" s="20" t="s">
        <v>105</v>
      </c>
      <c r="D12" s="46">
        <v>2707956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2707956</v>
      </c>
      <c r="O12" s="47">
        <f t="shared" si="1"/>
        <v>32.018776456121266</v>
      </c>
      <c r="P12" s="9"/>
    </row>
    <row r="13" spans="1:133">
      <c r="A13" s="12"/>
      <c r="B13" s="25">
        <v>316</v>
      </c>
      <c r="C13" s="20" t="s">
        <v>106</v>
      </c>
      <c r="D13" s="46">
        <v>661241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661241</v>
      </c>
      <c r="O13" s="47">
        <f t="shared" si="1"/>
        <v>7.8184903161728192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6435334</v>
      </c>
      <c r="E14" s="32">
        <f t="shared" si="3"/>
        <v>2885443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279504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9600281</v>
      </c>
      <c r="O14" s="45">
        <f t="shared" si="1"/>
        <v>113.51338472816705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2501821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2501821</v>
      </c>
      <c r="O15" s="47">
        <f t="shared" si="1"/>
        <v>29.581443469624233</v>
      </c>
      <c r="P15" s="9"/>
    </row>
    <row r="16" spans="1:133">
      <c r="A16" s="12"/>
      <c r="B16" s="25">
        <v>323.10000000000002</v>
      </c>
      <c r="C16" s="20" t="s">
        <v>19</v>
      </c>
      <c r="D16" s="46">
        <v>6224711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6224711</v>
      </c>
      <c r="O16" s="47">
        <f t="shared" si="1"/>
        <v>73.600763828126844</v>
      </c>
      <c r="P16" s="9"/>
    </row>
    <row r="17" spans="1:16">
      <c r="A17" s="12"/>
      <c r="B17" s="25">
        <v>323.39999999999998</v>
      </c>
      <c r="C17" s="20" t="s">
        <v>20</v>
      </c>
      <c r="D17" s="46">
        <v>201234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201234</v>
      </c>
      <c r="O17" s="47">
        <f t="shared" si="1"/>
        <v>2.3793837349540046</v>
      </c>
      <c r="P17" s="9"/>
    </row>
    <row r="18" spans="1:16">
      <c r="A18" s="12"/>
      <c r="B18" s="25">
        <v>324.20999999999998</v>
      </c>
      <c r="C18" s="20" t="s">
        <v>107</v>
      </c>
      <c r="D18" s="46">
        <v>0</v>
      </c>
      <c r="E18" s="46">
        <v>0</v>
      </c>
      <c r="F18" s="46">
        <v>0</v>
      </c>
      <c r="G18" s="46">
        <v>0</v>
      </c>
      <c r="H18" s="46">
        <v>0</v>
      </c>
      <c r="I18" s="46">
        <v>237472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237472</v>
      </c>
      <c r="O18" s="47">
        <f t="shared" si="1"/>
        <v>2.8078605718069385</v>
      </c>
      <c r="P18" s="9"/>
    </row>
    <row r="19" spans="1:16">
      <c r="A19" s="12"/>
      <c r="B19" s="25">
        <v>324.22000000000003</v>
      </c>
      <c r="C19" s="20" t="s">
        <v>22</v>
      </c>
      <c r="D19" s="46">
        <v>0</v>
      </c>
      <c r="E19" s="46">
        <v>0</v>
      </c>
      <c r="F19" s="46">
        <v>0</v>
      </c>
      <c r="G19" s="46">
        <v>0</v>
      </c>
      <c r="H19" s="46">
        <v>0</v>
      </c>
      <c r="I19" s="46">
        <v>42032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42032</v>
      </c>
      <c r="O19" s="47">
        <f t="shared" si="1"/>
        <v>0.49698488897297044</v>
      </c>
      <c r="P19" s="9"/>
    </row>
    <row r="20" spans="1:16">
      <c r="A20" s="12"/>
      <c r="B20" s="25">
        <v>324.31</v>
      </c>
      <c r="C20" s="20" t="s">
        <v>91</v>
      </c>
      <c r="D20" s="46">
        <v>0</v>
      </c>
      <c r="E20" s="46">
        <v>79137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79137</v>
      </c>
      <c r="O20" s="47">
        <f t="shared" si="1"/>
        <v>0.93571310331780455</v>
      </c>
      <c r="P20" s="9"/>
    </row>
    <row r="21" spans="1:16">
      <c r="A21" s="12"/>
      <c r="B21" s="25">
        <v>324.32</v>
      </c>
      <c r="C21" s="20" t="s">
        <v>23</v>
      </c>
      <c r="D21" s="46">
        <v>0</v>
      </c>
      <c r="E21" s="46">
        <v>151146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151146</v>
      </c>
      <c r="O21" s="47">
        <f t="shared" si="1"/>
        <v>1.7871449854565233</v>
      </c>
      <c r="P21" s="9"/>
    </row>
    <row r="22" spans="1:16">
      <c r="A22" s="12"/>
      <c r="B22" s="25">
        <v>324.61</v>
      </c>
      <c r="C22" s="20" t="s">
        <v>92</v>
      </c>
      <c r="D22" s="46">
        <v>0</v>
      </c>
      <c r="E22" s="46">
        <v>106389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106389</v>
      </c>
      <c r="O22" s="47">
        <f t="shared" si="1"/>
        <v>1.2579397923711779</v>
      </c>
      <c r="P22" s="9"/>
    </row>
    <row r="23" spans="1:16">
      <c r="A23" s="12"/>
      <c r="B23" s="25">
        <v>324.91000000000003</v>
      </c>
      <c r="C23" s="20" t="s">
        <v>133</v>
      </c>
      <c r="D23" s="46">
        <v>0</v>
      </c>
      <c r="E23" s="46">
        <v>46950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46950</v>
      </c>
      <c r="O23" s="47">
        <f t="shared" si="1"/>
        <v>0.55513514791779983</v>
      </c>
      <c r="P23" s="9"/>
    </row>
    <row r="24" spans="1:16">
      <c r="A24" s="12"/>
      <c r="B24" s="25">
        <v>329</v>
      </c>
      <c r="C24" s="20" t="s">
        <v>26</v>
      </c>
      <c r="D24" s="46">
        <v>9389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9389</v>
      </c>
      <c r="O24" s="47">
        <f t="shared" si="1"/>
        <v>0.11101520561874807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SUM(D26:D40)</f>
        <v>9899547</v>
      </c>
      <c r="E25" s="32">
        <f t="shared" si="5"/>
        <v>2698146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203873</v>
      </c>
      <c r="J25" s="32">
        <f t="shared" si="5"/>
        <v>0</v>
      </c>
      <c r="K25" s="32">
        <f t="shared" si="5"/>
        <v>0</v>
      </c>
      <c r="L25" s="32">
        <f t="shared" si="5"/>
        <v>1372907</v>
      </c>
      <c r="M25" s="32">
        <f t="shared" si="5"/>
        <v>0</v>
      </c>
      <c r="N25" s="44">
        <f>SUM(D25:M25)</f>
        <v>14174473</v>
      </c>
      <c r="O25" s="45">
        <f t="shared" si="1"/>
        <v>167.59846997895335</v>
      </c>
      <c r="P25" s="10"/>
    </row>
    <row r="26" spans="1:16">
      <c r="A26" s="12"/>
      <c r="B26" s="25">
        <v>331.2</v>
      </c>
      <c r="C26" s="20" t="s">
        <v>27</v>
      </c>
      <c r="D26" s="46">
        <v>26688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26688</v>
      </c>
      <c r="O26" s="47">
        <f t="shared" si="1"/>
        <v>0.31555797289947263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936416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936416</v>
      </c>
      <c r="O27" s="47">
        <f t="shared" si="1"/>
        <v>11.072149833282095</v>
      </c>
      <c r="P27" s="9"/>
    </row>
    <row r="28" spans="1:16">
      <c r="A28" s="12"/>
      <c r="B28" s="25">
        <v>331.9</v>
      </c>
      <c r="C28" s="20" t="s">
        <v>31</v>
      </c>
      <c r="D28" s="46">
        <v>887530</v>
      </c>
      <c r="E28" s="46">
        <v>155611</v>
      </c>
      <c r="F28" s="46">
        <v>0</v>
      </c>
      <c r="G28" s="46">
        <v>0</v>
      </c>
      <c r="H28" s="46">
        <v>0</v>
      </c>
      <c r="I28" s="46">
        <v>136298</v>
      </c>
      <c r="J28" s="46">
        <v>0</v>
      </c>
      <c r="K28" s="46">
        <v>0</v>
      </c>
      <c r="L28" s="46">
        <v>0</v>
      </c>
      <c r="M28" s="46">
        <v>0</v>
      </c>
      <c r="N28" s="46">
        <f>SUM(D28:M28)</f>
        <v>1179439</v>
      </c>
      <c r="O28" s="47">
        <f t="shared" si="1"/>
        <v>13.945645233759784</v>
      </c>
      <c r="P28" s="9"/>
    </row>
    <row r="29" spans="1:16">
      <c r="A29" s="12"/>
      <c r="B29" s="25">
        <v>334.39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60184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7" si="6">SUM(D29:M29)</f>
        <v>60184</v>
      </c>
      <c r="O29" s="47">
        <f t="shared" si="1"/>
        <v>0.71161349823822928</v>
      </c>
      <c r="P29" s="9"/>
    </row>
    <row r="30" spans="1:16">
      <c r="A30" s="12"/>
      <c r="B30" s="25">
        <v>334.49</v>
      </c>
      <c r="C30" s="20" t="s">
        <v>93</v>
      </c>
      <c r="D30" s="46">
        <v>352786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352786</v>
      </c>
      <c r="O30" s="47">
        <f t="shared" si="1"/>
        <v>4.1713292501241517</v>
      </c>
      <c r="P30" s="9"/>
    </row>
    <row r="31" spans="1:16">
      <c r="A31" s="12"/>
      <c r="B31" s="25">
        <v>334.9</v>
      </c>
      <c r="C31" s="20" t="s">
        <v>144</v>
      </c>
      <c r="D31" s="46">
        <v>45462</v>
      </c>
      <c r="E31" s="46">
        <v>8446</v>
      </c>
      <c r="F31" s="46">
        <v>0</v>
      </c>
      <c r="G31" s="46">
        <v>0</v>
      </c>
      <c r="H31" s="46">
        <v>0</v>
      </c>
      <c r="I31" s="46">
        <v>7391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61299</v>
      </c>
      <c r="O31" s="47">
        <f t="shared" si="1"/>
        <v>0.72479721900347627</v>
      </c>
      <c r="P31" s="9"/>
    </row>
    <row r="32" spans="1:16">
      <c r="A32" s="12"/>
      <c r="B32" s="25">
        <v>335.12</v>
      </c>
      <c r="C32" s="20" t="s">
        <v>108</v>
      </c>
      <c r="D32" s="46">
        <v>2992428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2992428</v>
      </c>
      <c r="O32" s="47">
        <f t="shared" si="1"/>
        <v>35.382363374086601</v>
      </c>
      <c r="P32" s="9"/>
    </row>
    <row r="33" spans="1:16">
      <c r="A33" s="12"/>
      <c r="B33" s="25">
        <v>335.14</v>
      </c>
      <c r="C33" s="20" t="s">
        <v>109</v>
      </c>
      <c r="D33" s="46">
        <v>172925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172925</v>
      </c>
      <c r="O33" s="47">
        <f t="shared" si="1"/>
        <v>2.0446591150944733</v>
      </c>
      <c r="P33" s="9"/>
    </row>
    <row r="34" spans="1:16">
      <c r="A34" s="12"/>
      <c r="B34" s="25">
        <v>335.15</v>
      </c>
      <c r="C34" s="20" t="s">
        <v>110</v>
      </c>
      <c r="D34" s="46">
        <v>57772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57772</v>
      </c>
      <c r="O34" s="47">
        <f t="shared" si="1"/>
        <v>0.68309409511197294</v>
      </c>
      <c r="P34" s="9"/>
    </row>
    <row r="35" spans="1:16">
      <c r="A35" s="12"/>
      <c r="B35" s="25">
        <v>335.18</v>
      </c>
      <c r="C35" s="20" t="s">
        <v>111</v>
      </c>
      <c r="D35" s="46">
        <v>5194402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5194402</v>
      </c>
      <c r="O35" s="47">
        <f t="shared" si="1"/>
        <v>61.418426466762838</v>
      </c>
      <c r="P35" s="9"/>
    </row>
    <row r="36" spans="1:16">
      <c r="A36" s="12"/>
      <c r="B36" s="25">
        <v>335.21</v>
      </c>
      <c r="C36" s="20" t="s">
        <v>39</v>
      </c>
      <c r="D36" s="46">
        <v>59508</v>
      </c>
      <c r="E36" s="46">
        <v>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1372907</v>
      </c>
      <c r="M36" s="46">
        <v>0</v>
      </c>
      <c r="N36" s="46">
        <f t="shared" si="6"/>
        <v>1432415</v>
      </c>
      <c r="O36" s="47">
        <f t="shared" si="1"/>
        <v>16.936824556010123</v>
      </c>
      <c r="P36" s="9"/>
    </row>
    <row r="37" spans="1:16">
      <c r="A37" s="12"/>
      <c r="B37" s="25">
        <v>335.49</v>
      </c>
      <c r="C37" s="20" t="s">
        <v>40</v>
      </c>
      <c r="D37" s="46">
        <v>76546</v>
      </c>
      <c r="E37" s="46">
        <v>1003938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6"/>
        <v>1080484</v>
      </c>
      <c r="O37" s="47">
        <f t="shared" ref="O37:O68" si="7">(N37/O$79)</f>
        <v>12.775604795800128</v>
      </c>
      <c r="P37" s="9"/>
    </row>
    <row r="38" spans="1:16">
      <c r="A38" s="12"/>
      <c r="B38" s="25">
        <v>337.1</v>
      </c>
      <c r="C38" s="20" t="s">
        <v>148</v>
      </c>
      <c r="D38" s="46">
        <v>0</v>
      </c>
      <c r="E38" s="46">
        <v>13250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13250</v>
      </c>
      <c r="O38" s="47">
        <f t="shared" si="7"/>
        <v>0.15666753375741954</v>
      </c>
      <c r="P38" s="9"/>
    </row>
    <row r="39" spans="1:16">
      <c r="A39" s="12"/>
      <c r="B39" s="25">
        <v>337.9</v>
      </c>
      <c r="C39" s="20" t="s">
        <v>149</v>
      </c>
      <c r="D39" s="46">
        <v>33500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>SUM(D39:M39)</f>
        <v>33500</v>
      </c>
      <c r="O39" s="47">
        <f t="shared" si="7"/>
        <v>0.39610282119800411</v>
      </c>
      <c r="P39" s="9"/>
    </row>
    <row r="40" spans="1:16">
      <c r="A40" s="12"/>
      <c r="B40" s="25">
        <v>338</v>
      </c>
      <c r="C40" s="20" t="s">
        <v>44</v>
      </c>
      <c r="D40" s="46">
        <v>0</v>
      </c>
      <c r="E40" s="46">
        <v>580485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580485</v>
      </c>
      <c r="O40" s="47">
        <f t="shared" si="7"/>
        <v>6.8636342138245796</v>
      </c>
      <c r="P40" s="9"/>
    </row>
    <row r="41" spans="1:16" ht="15.75">
      <c r="A41" s="29" t="s">
        <v>49</v>
      </c>
      <c r="B41" s="30"/>
      <c r="C41" s="31"/>
      <c r="D41" s="32">
        <f t="shared" ref="D41:M41" si="8">SUM(D42:D58)</f>
        <v>19906820</v>
      </c>
      <c r="E41" s="32">
        <f t="shared" si="8"/>
        <v>5762252</v>
      </c>
      <c r="F41" s="32">
        <f t="shared" si="8"/>
        <v>0</v>
      </c>
      <c r="G41" s="32">
        <f t="shared" si="8"/>
        <v>0</v>
      </c>
      <c r="H41" s="32">
        <f t="shared" si="8"/>
        <v>0</v>
      </c>
      <c r="I41" s="32">
        <f t="shared" si="8"/>
        <v>37222662</v>
      </c>
      <c r="J41" s="32">
        <f t="shared" si="8"/>
        <v>0</v>
      </c>
      <c r="K41" s="32">
        <f t="shared" si="8"/>
        <v>17029353</v>
      </c>
      <c r="L41" s="32">
        <f t="shared" si="8"/>
        <v>0</v>
      </c>
      <c r="M41" s="32">
        <f t="shared" si="8"/>
        <v>0</v>
      </c>
      <c r="N41" s="32">
        <f>SUM(D41:M41)</f>
        <v>79921087</v>
      </c>
      <c r="O41" s="45">
        <f t="shared" si="7"/>
        <v>944.98412041525762</v>
      </c>
      <c r="P41" s="10"/>
    </row>
    <row r="42" spans="1:16">
      <c r="A42" s="12"/>
      <c r="B42" s="25">
        <v>341.1</v>
      </c>
      <c r="C42" s="20" t="s">
        <v>112</v>
      </c>
      <c r="D42" s="46">
        <v>137885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>SUM(D42:M42)</f>
        <v>137885</v>
      </c>
      <c r="O42" s="47">
        <f t="shared" si="7"/>
        <v>1.630347388086173</v>
      </c>
      <c r="P42" s="9"/>
    </row>
    <row r="43" spans="1:16">
      <c r="A43" s="12"/>
      <c r="B43" s="25">
        <v>341.2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17029353</v>
      </c>
      <c r="L43" s="46">
        <v>0</v>
      </c>
      <c r="M43" s="46">
        <v>0</v>
      </c>
      <c r="N43" s="46">
        <f t="shared" ref="N43:N58" si="9">SUM(D43:M43)</f>
        <v>17029353</v>
      </c>
      <c r="O43" s="47">
        <f t="shared" si="7"/>
        <v>201.35447064109536</v>
      </c>
      <c r="P43" s="9"/>
    </row>
    <row r="44" spans="1:16">
      <c r="A44" s="12"/>
      <c r="B44" s="25">
        <v>341.3</v>
      </c>
      <c r="C44" s="20" t="s">
        <v>114</v>
      </c>
      <c r="D44" s="46">
        <v>3919163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3919163</v>
      </c>
      <c r="O44" s="47">
        <f t="shared" si="7"/>
        <v>46.340045404024877</v>
      </c>
      <c r="P44" s="9"/>
    </row>
    <row r="45" spans="1:16">
      <c r="A45" s="12"/>
      <c r="B45" s="25">
        <v>341.9</v>
      </c>
      <c r="C45" s="20" t="s">
        <v>115</v>
      </c>
      <c r="D45" s="46">
        <v>514438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514438</v>
      </c>
      <c r="O45" s="47">
        <f t="shared" si="7"/>
        <v>6.0826968098942942</v>
      </c>
      <c r="P45" s="9"/>
    </row>
    <row r="46" spans="1:16">
      <c r="A46" s="12"/>
      <c r="B46" s="25">
        <v>342.1</v>
      </c>
      <c r="C46" s="20" t="s">
        <v>55</v>
      </c>
      <c r="D46" s="46">
        <v>894831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894831</v>
      </c>
      <c r="O46" s="47">
        <f t="shared" si="7"/>
        <v>10.580450256580036</v>
      </c>
      <c r="P46" s="9"/>
    </row>
    <row r="47" spans="1:16">
      <c r="A47" s="12"/>
      <c r="B47" s="25">
        <v>342.2</v>
      </c>
      <c r="C47" s="20" t="s">
        <v>56</v>
      </c>
      <c r="D47" s="46">
        <v>11114283</v>
      </c>
      <c r="E47" s="46">
        <v>8280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11122563</v>
      </c>
      <c r="O47" s="47">
        <f t="shared" si="7"/>
        <v>131.51279352992645</v>
      </c>
      <c r="P47" s="9"/>
    </row>
    <row r="48" spans="1:16">
      <c r="A48" s="12"/>
      <c r="B48" s="25">
        <v>342.9</v>
      </c>
      <c r="C48" s="20" t="s">
        <v>57</v>
      </c>
      <c r="D48" s="46">
        <v>3423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3423</v>
      </c>
      <c r="O48" s="47">
        <f t="shared" si="7"/>
        <v>4.0473431551067703E-2</v>
      </c>
      <c r="P48" s="9"/>
    </row>
    <row r="49" spans="1:16">
      <c r="A49" s="12"/>
      <c r="B49" s="25">
        <v>343.4</v>
      </c>
      <c r="C49" s="20" t="s">
        <v>58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13351364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13351364</v>
      </c>
      <c r="O49" s="47">
        <f t="shared" si="7"/>
        <v>157.86605812661102</v>
      </c>
      <c r="P49" s="9"/>
    </row>
    <row r="50" spans="1:16">
      <c r="A50" s="12"/>
      <c r="B50" s="25">
        <v>343.5</v>
      </c>
      <c r="C50" s="20" t="s">
        <v>59</v>
      </c>
      <c r="D50" s="46">
        <v>0</v>
      </c>
      <c r="E50" s="46">
        <v>0</v>
      </c>
      <c r="F50" s="46">
        <v>0</v>
      </c>
      <c r="G50" s="46">
        <v>0</v>
      </c>
      <c r="H50" s="46">
        <v>0</v>
      </c>
      <c r="I50" s="46">
        <v>22957916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22957916</v>
      </c>
      <c r="O50" s="47">
        <f t="shared" si="7"/>
        <v>271.45359093811339</v>
      </c>
      <c r="P50" s="9"/>
    </row>
    <row r="51" spans="1:16">
      <c r="A51" s="12"/>
      <c r="B51" s="25">
        <v>343.8</v>
      </c>
      <c r="C51" s="20" t="s">
        <v>60</v>
      </c>
      <c r="D51" s="46">
        <v>27210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27210</v>
      </c>
      <c r="O51" s="47">
        <f t="shared" si="7"/>
        <v>0.32173008253127439</v>
      </c>
      <c r="P51" s="9"/>
    </row>
    <row r="52" spans="1:16">
      <c r="A52" s="12"/>
      <c r="B52" s="25">
        <v>343.9</v>
      </c>
      <c r="C52" s="20" t="s">
        <v>61</v>
      </c>
      <c r="D52" s="46">
        <v>0</v>
      </c>
      <c r="E52" s="46">
        <v>5753248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5753248</v>
      </c>
      <c r="O52" s="47">
        <f t="shared" si="7"/>
        <v>68.026201906023132</v>
      </c>
      <c r="P52" s="9"/>
    </row>
    <row r="53" spans="1:16">
      <c r="A53" s="12"/>
      <c r="B53" s="25">
        <v>344.9</v>
      </c>
      <c r="C53" s="20" t="s">
        <v>145</v>
      </c>
      <c r="D53" s="46">
        <v>0</v>
      </c>
      <c r="E53" s="46">
        <v>724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724</v>
      </c>
      <c r="O53" s="47">
        <f t="shared" si="7"/>
        <v>8.5605505238016411E-3</v>
      </c>
      <c r="P53" s="9"/>
    </row>
    <row r="54" spans="1:16">
      <c r="A54" s="12"/>
      <c r="B54" s="25">
        <v>347.1</v>
      </c>
      <c r="C54" s="20" t="s">
        <v>62</v>
      </c>
      <c r="D54" s="46">
        <v>786079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786079</v>
      </c>
      <c r="O54" s="47">
        <f t="shared" si="7"/>
        <v>9.2945704353583842</v>
      </c>
      <c r="P54" s="9"/>
    </row>
    <row r="55" spans="1:16">
      <c r="A55" s="12"/>
      <c r="B55" s="25">
        <v>347.2</v>
      </c>
      <c r="C55" s="20" t="s">
        <v>63</v>
      </c>
      <c r="D55" s="46">
        <v>1789569</v>
      </c>
      <c r="E55" s="46">
        <v>0</v>
      </c>
      <c r="F55" s="46">
        <v>0</v>
      </c>
      <c r="G55" s="46">
        <v>0</v>
      </c>
      <c r="H55" s="46">
        <v>0</v>
      </c>
      <c r="I55" s="46">
        <v>913382</v>
      </c>
      <c r="J55" s="46">
        <v>0</v>
      </c>
      <c r="K55" s="46">
        <v>0</v>
      </c>
      <c r="L55" s="46">
        <v>0</v>
      </c>
      <c r="M55" s="46">
        <v>0</v>
      </c>
      <c r="N55" s="46">
        <f t="shared" si="9"/>
        <v>2702951</v>
      </c>
      <c r="O55" s="47">
        <f t="shared" si="7"/>
        <v>31.959597512237803</v>
      </c>
      <c r="P55" s="9"/>
    </row>
    <row r="56" spans="1:16">
      <c r="A56" s="12"/>
      <c r="B56" s="25">
        <v>347.3</v>
      </c>
      <c r="C56" s="20" t="s">
        <v>64</v>
      </c>
      <c r="D56" s="46">
        <v>532011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9"/>
        <v>532011</v>
      </c>
      <c r="O56" s="47">
        <f t="shared" si="7"/>
        <v>6.290479343533474</v>
      </c>
      <c r="P56" s="9"/>
    </row>
    <row r="57" spans="1:16">
      <c r="A57" s="12"/>
      <c r="B57" s="25">
        <v>347.4</v>
      </c>
      <c r="C57" s="20" t="s">
        <v>141</v>
      </c>
      <c r="D57" s="46">
        <v>951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9"/>
        <v>951</v>
      </c>
      <c r="O57" s="47">
        <f t="shared" si="7"/>
        <v>1.1244590536098565E-2</v>
      </c>
      <c r="P57" s="9"/>
    </row>
    <row r="58" spans="1:16">
      <c r="A58" s="12"/>
      <c r="B58" s="25">
        <v>347.5</v>
      </c>
      <c r="C58" s="20" t="s">
        <v>65</v>
      </c>
      <c r="D58" s="46">
        <v>186977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9"/>
        <v>186977</v>
      </c>
      <c r="O58" s="47">
        <f t="shared" si="7"/>
        <v>2.2108094686310213</v>
      </c>
      <c r="P58" s="9"/>
    </row>
    <row r="59" spans="1:16" ht="15.75">
      <c r="A59" s="29" t="s">
        <v>50</v>
      </c>
      <c r="B59" s="30"/>
      <c r="C59" s="31"/>
      <c r="D59" s="32">
        <f t="shared" ref="D59:M59" si="10">SUM(D60:D63)</f>
        <v>794134</v>
      </c>
      <c r="E59" s="32">
        <f t="shared" si="10"/>
        <v>238943</v>
      </c>
      <c r="F59" s="32">
        <f t="shared" si="10"/>
        <v>0</v>
      </c>
      <c r="G59" s="32">
        <f t="shared" si="10"/>
        <v>0</v>
      </c>
      <c r="H59" s="32">
        <f t="shared" si="10"/>
        <v>0</v>
      </c>
      <c r="I59" s="32">
        <f t="shared" si="10"/>
        <v>14554</v>
      </c>
      <c r="J59" s="32">
        <f t="shared" si="10"/>
        <v>0</v>
      </c>
      <c r="K59" s="32">
        <f t="shared" si="10"/>
        <v>0</v>
      </c>
      <c r="L59" s="32">
        <f t="shared" si="10"/>
        <v>0</v>
      </c>
      <c r="M59" s="32">
        <f t="shared" si="10"/>
        <v>0</v>
      </c>
      <c r="N59" s="32">
        <f t="shared" ref="N59:N65" si="11">SUM(D59:M59)</f>
        <v>1047631</v>
      </c>
      <c r="O59" s="45">
        <f t="shared" si="7"/>
        <v>12.38715207983541</v>
      </c>
      <c r="P59" s="10"/>
    </row>
    <row r="60" spans="1:16">
      <c r="A60" s="13"/>
      <c r="B60" s="39">
        <v>351.1</v>
      </c>
      <c r="C60" s="21" t="s">
        <v>68</v>
      </c>
      <c r="D60" s="46">
        <v>761124</v>
      </c>
      <c r="E60" s="46">
        <v>236466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0</v>
      </c>
      <c r="L60" s="46">
        <v>0</v>
      </c>
      <c r="M60" s="46">
        <v>0</v>
      </c>
      <c r="N60" s="46">
        <f t="shared" si="11"/>
        <v>997590</v>
      </c>
      <c r="O60" s="47">
        <f t="shared" si="7"/>
        <v>11.795469056684087</v>
      </c>
      <c r="P60" s="9"/>
    </row>
    <row r="61" spans="1:16">
      <c r="A61" s="13"/>
      <c r="B61" s="39">
        <v>352</v>
      </c>
      <c r="C61" s="21" t="s">
        <v>69</v>
      </c>
      <c r="D61" s="46">
        <v>26098</v>
      </c>
      <c r="E61" s="46">
        <v>2477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0</v>
      </c>
      <c r="L61" s="46">
        <v>0</v>
      </c>
      <c r="M61" s="46">
        <v>0</v>
      </c>
      <c r="N61" s="46">
        <f t="shared" si="11"/>
        <v>28575</v>
      </c>
      <c r="O61" s="47">
        <f t="shared" si="7"/>
        <v>0.33786979449949156</v>
      </c>
      <c r="P61" s="9"/>
    </row>
    <row r="62" spans="1:16">
      <c r="A62" s="13"/>
      <c r="B62" s="39">
        <v>354</v>
      </c>
      <c r="C62" s="21" t="s">
        <v>70</v>
      </c>
      <c r="D62" s="46">
        <v>5575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1"/>
        <v>5575</v>
      </c>
      <c r="O62" s="47">
        <f t="shared" si="7"/>
        <v>6.5918603826235017E-2</v>
      </c>
      <c r="P62" s="9"/>
    </row>
    <row r="63" spans="1:16">
      <c r="A63" s="13"/>
      <c r="B63" s="39">
        <v>359</v>
      </c>
      <c r="C63" s="21" t="s">
        <v>71</v>
      </c>
      <c r="D63" s="46">
        <v>1337</v>
      </c>
      <c r="E63" s="46">
        <v>0</v>
      </c>
      <c r="F63" s="46">
        <v>0</v>
      </c>
      <c r="G63" s="46">
        <v>0</v>
      </c>
      <c r="H63" s="46">
        <v>0</v>
      </c>
      <c r="I63" s="46">
        <v>14554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1"/>
        <v>15891</v>
      </c>
      <c r="O63" s="47">
        <f t="shared" si="7"/>
        <v>0.18789462482559652</v>
      </c>
      <c r="P63" s="9"/>
    </row>
    <row r="64" spans="1:16" ht="15.75">
      <c r="A64" s="29" t="s">
        <v>3</v>
      </c>
      <c r="B64" s="30"/>
      <c r="C64" s="31"/>
      <c r="D64" s="32">
        <f t="shared" ref="D64:M64" si="12">SUM(D65:D73)</f>
        <v>2797594</v>
      </c>
      <c r="E64" s="32">
        <f t="shared" si="12"/>
        <v>1865045</v>
      </c>
      <c r="F64" s="32">
        <f t="shared" si="12"/>
        <v>0</v>
      </c>
      <c r="G64" s="32">
        <f t="shared" si="12"/>
        <v>167066</v>
      </c>
      <c r="H64" s="32">
        <f t="shared" si="12"/>
        <v>0</v>
      </c>
      <c r="I64" s="32">
        <f t="shared" si="12"/>
        <v>1673465</v>
      </c>
      <c r="J64" s="32">
        <f t="shared" si="12"/>
        <v>0</v>
      </c>
      <c r="K64" s="32">
        <f t="shared" si="12"/>
        <v>244707</v>
      </c>
      <c r="L64" s="32">
        <f t="shared" si="12"/>
        <v>24398959</v>
      </c>
      <c r="M64" s="32">
        <f t="shared" si="12"/>
        <v>0</v>
      </c>
      <c r="N64" s="32">
        <f t="shared" si="11"/>
        <v>31146836</v>
      </c>
      <c r="O64" s="45">
        <f t="shared" si="7"/>
        <v>368.27909286541961</v>
      </c>
      <c r="P64" s="10"/>
    </row>
    <row r="65" spans="1:119">
      <c r="A65" s="12"/>
      <c r="B65" s="25">
        <v>361.1</v>
      </c>
      <c r="C65" s="20" t="s">
        <v>72</v>
      </c>
      <c r="D65" s="46">
        <v>403728</v>
      </c>
      <c r="E65" s="46">
        <v>363082</v>
      </c>
      <c r="F65" s="46">
        <v>0</v>
      </c>
      <c r="G65" s="46">
        <v>46224</v>
      </c>
      <c r="H65" s="46">
        <v>0</v>
      </c>
      <c r="I65" s="46">
        <v>863659</v>
      </c>
      <c r="J65" s="46">
        <v>0</v>
      </c>
      <c r="K65" s="46">
        <v>104004</v>
      </c>
      <c r="L65" s="46">
        <v>393380</v>
      </c>
      <c r="M65" s="46">
        <v>0</v>
      </c>
      <c r="N65" s="46">
        <f t="shared" si="11"/>
        <v>2174077</v>
      </c>
      <c r="O65" s="47">
        <f t="shared" si="7"/>
        <v>25.706209946319198</v>
      </c>
      <c r="P65" s="9"/>
    </row>
    <row r="66" spans="1:119">
      <c r="A66" s="12"/>
      <c r="B66" s="25">
        <v>361.2</v>
      </c>
      <c r="C66" s="20" t="s">
        <v>73</v>
      </c>
      <c r="D66" s="46">
        <v>0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1888571</v>
      </c>
      <c r="M66" s="46">
        <v>0</v>
      </c>
      <c r="N66" s="46">
        <f t="shared" ref="N66:N73" si="13">SUM(D66:M66)</f>
        <v>1888571</v>
      </c>
      <c r="O66" s="47">
        <f t="shared" si="7"/>
        <v>22.330397048738384</v>
      </c>
      <c r="P66" s="9"/>
    </row>
    <row r="67" spans="1:119">
      <c r="A67" s="12"/>
      <c r="B67" s="25">
        <v>361.3</v>
      </c>
      <c r="C67" s="20" t="s">
        <v>74</v>
      </c>
      <c r="D67" s="46">
        <v>207344</v>
      </c>
      <c r="E67" s="46">
        <v>122337</v>
      </c>
      <c r="F67" s="46">
        <v>0</v>
      </c>
      <c r="G67" s="46">
        <v>25021</v>
      </c>
      <c r="H67" s="46">
        <v>0</v>
      </c>
      <c r="I67" s="46">
        <v>324435</v>
      </c>
      <c r="J67" s="46">
        <v>0</v>
      </c>
      <c r="K67" s="46">
        <v>40973</v>
      </c>
      <c r="L67" s="46">
        <v>12932615</v>
      </c>
      <c r="M67" s="46">
        <v>0</v>
      </c>
      <c r="N67" s="46">
        <f t="shared" si="13"/>
        <v>13652725</v>
      </c>
      <c r="O67" s="47">
        <f t="shared" si="7"/>
        <v>161.42933998628419</v>
      </c>
      <c r="P67" s="9"/>
    </row>
    <row r="68" spans="1:119">
      <c r="A68" s="12"/>
      <c r="B68" s="25">
        <v>362</v>
      </c>
      <c r="C68" s="20" t="s">
        <v>75</v>
      </c>
      <c r="D68" s="46">
        <v>155194</v>
      </c>
      <c r="E68" s="46">
        <v>2800</v>
      </c>
      <c r="F68" s="46">
        <v>0</v>
      </c>
      <c r="G68" s="46">
        <v>0</v>
      </c>
      <c r="H68" s="46">
        <v>0</v>
      </c>
      <c r="I68" s="46">
        <v>24314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3"/>
        <v>182308</v>
      </c>
      <c r="O68" s="47">
        <f t="shared" si="7"/>
        <v>2.1556033769243501</v>
      </c>
      <c r="P68" s="9"/>
    </row>
    <row r="69" spans="1:119">
      <c r="A69" s="12"/>
      <c r="B69" s="25">
        <v>364</v>
      </c>
      <c r="C69" s="20" t="s">
        <v>116</v>
      </c>
      <c r="D69" s="46">
        <v>0</v>
      </c>
      <c r="E69" s="46">
        <v>0</v>
      </c>
      <c r="F69" s="46">
        <v>0</v>
      </c>
      <c r="G69" s="46">
        <v>0</v>
      </c>
      <c r="H69" s="46">
        <v>0</v>
      </c>
      <c r="I69" s="46">
        <v>511126</v>
      </c>
      <c r="J69" s="46">
        <v>0</v>
      </c>
      <c r="K69" s="46">
        <v>99726</v>
      </c>
      <c r="L69" s="46">
        <v>0</v>
      </c>
      <c r="M69" s="46">
        <v>0</v>
      </c>
      <c r="N69" s="46">
        <f t="shared" si="13"/>
        <v>610852</v>
      </c>
      <c r="O69" s="47">
        <f t="shared" ref="O69:O77" si="14">(N69/O$79)</f>
        <v>7.2226925532669615</v>
      </c>
      <c r="P69" s="9"/>
    </row>
    <row r="70" spans="1:119">
      <c r="A70" s="12"/>
      <c r="B70" s="25">
        <v>365</v>
      </c>
      <c r="C70" s="20" t="s">
        <v>117</v>
      </c>
      <c r="D70" s="46">
        <v>217765</v>
      </c>
      <c r="E70" s="46">
        <v>236963</v>
      </c>
      <c r="F70" s="46">
        <v>0</v>
      </c>
      <c r="G70" s="46">
        <v>0</v>
      </c>
      <c r="H70" s="46">
        <v>0</v>
      </c>
      <c r="I70" s="46">
        <v>-87822</v>
      </c>
      <c r="J70" s="46">
        <v>0</v>
      </c>
      <c r="K70" s="46">
        <v>0</v>
      </c>
      <c r="L70" s="46">
        <v>0</v>
      </c>
      <c r="M70" s="46">
        <v>0</v>
      </c>
      <c r="N70" s="46">
        <f t="shared" si="13"/>
        <v>366906</v>
      </c>
      <c r="O70" s="47">
        <f t="shared" si="14"/>
        <v>4.3382836332679071</v>
      </c>
      <c r="P70" s="9"/>
    </row>
    <row r="71" spans="1:119">
      <c r="A71" s="12"/>
      <c r="B71" s="25">
        <v>366</v>
      </c>
      <c r="C71" s="20" t="s">
        <v>78</v>
      </c>
      <c r="D71" s="46">
        <v>170267</v>
      </c>
      <c r="E71" s="46">
        <v>146399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 t="shared" si="13"/>
        <v>316666</v>
      </c>
      <c r="O71" s="47">
        <f t="shared" si="14"/>
        <v>3.7442476411190202</v>
      </c>
      <c r="P71" s="9"/>
    </row>
    <row r="72" spans="1:119">
      <c r="A72" s="12"/>
      <c r="B72" s="25">
        <v>368</v>
      </c>
      <c r="C72" s="20" t="s">
        <v>94</v>
      </c>
      <c r="D72" s="46">
        <v>1372907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9184393</v>
      </c>
      <c r="M72" s="46">
        <v>0</v>
      </c>
      <c r="N72" s="46">
        <f t="shared" si="13"/>
        <v>10557300</v>
      </c>
      <c r="O72" s="47">
        <f t="shared" si="14"/>
        <v>124.82914370846832</v>
      </c>
      <c r="P72" s="9"/>
    </row>
    <row r="73" spans="1:119">
      <c r="A73" s="12"/>
      <c r="B73" s="25">
        <v>369.9</v>
      </c>
      <c r="C73" s="20" t="s">
        <v>79</v>
      </c>
      <c r="D73" s="46">
        <v>270389</v>
      </c>
      <c r="E73" s="46">
        <v>993464</v>
      </c>
      <c r="F73" s="46">
        <v>0</v>
      </c>
      <c r="G73" s="46">
        <v>95821</v>
      </c>
      <c r="H73" s="46">
        <v>0</v>
      </c>
      <c r="I73" s="46">
        <v>37753</v>
      </c>
      <c r="J73" s="46">
        <v>0</v>
      </c>
      <c r="K73" s="46">
        <v>4</v>
      </c>
      <c r="L73" s="46">
        <v>0</v>
      </c>
      <c r="M73" s="46">
        <v>0</v>
      </c>
      <c r="N73" s="46">
        <f t="shared" si="13"/>
        <v>1397431</v>
      </c>
      <c r="O73" s="47">
        <f t="shared" si="14"/>
        <v>16.523174971031285</v>
      </c>
      <c r="P73" s="9"/>
    </row>
    <row r="74" spans="1:119" ht="15.75">
      <c r="A74" s="29" t="s">
        <v>51</v>
      </c>
      <c r="B74" s="30"/>
      <c r="C74" s="31"/>
      <c r="D74" s="32">
        <f t="shared" ref="D74:M74" si="15">SUM(D75:D76)</f>
        <v>11400</v>
      </c>
      <c r="E74" s="32">
        <f t="shared" si="15"/>
        <v>90000</v>
      </c>
      <c r="F74" s="32">
        <f t="shared" si="15"/>
        <v>0</v>
      </c>
      <c r="G74" s="32">
        <f t="shared" si="15"/>
        <v>3222600</v>
      </c>
      <c r="H74" s="32">
        <f t="shared" si="15"/>
        <v>0</v>
      </c>
      <c r="I74" s="32">
        <f t="shared" si="15"/>
        <v>0</v>
      </c>
      <c r="J74" s="32">
        <f t="shared" si="15"/>
        <v>0</v>
      </c>
      <c r="K74" s="32">
        <f t="shared" si="15"/>
        <v>0</v>
      </c>
      <c r="L74" s="32">
        <f t="shared" si="15"/>
        <v>0</v>
      </c>
      <c r="M74" s="32">
        <f t="shared" si="15"/>
        <v>0</v>
      </c>
      <c r="N74" s="32">
        <f>SUM(D74:M74)</f>
        <v>3324000</v>
      </c>
      <c r="O74" s="45">
        <f t="shared" si="14"/>
        <v>39.302859034691515</v>
      </c>
      <c r="P74" s="9"/>
    </row>
    <row r="75" spans="1:119">
      <c r="A75" s="12"/>
      <c r="B75" s="25">
        <v>381</v>
      </c>
      <c r="C75" s="20" t="s">
        <v>95</v>
      </c>
      <c r="D75" s="46">
        <v>11400</v>
      </c>
      <c r="E75" s="46">
        <v>90000</v>
      </c>
      <c r="F75" s="46">
        <v>0</v>
      </c>
      <c r="G75" s="46">
        <v>722600</v>
      </c>
      <c r="H75" s="46">
        <v>0</v>
      </c>
      <c r="I75" s="46">
        <v>0</v>
      </c>
      <c r="J75" s="46">
        <v>0</v>
      </c>
      <c r="K75" s="46">
        <v>0</v>
      </c>
      <c r="L75" s="46">
        <v>0</v>
      </c>
      <c r="M75" s="46">
        <v>0</v>
      </c>
      <c r="N75" s="46">
        <f>SUM(D75:M75)</f>
        <v>824000</v>
      </c>
      <c r="O75" s="47">
        <f t="shared" si="14"/>
        <v>9.7429470049897127</v>
      </c>
      <c r="P75" s="9"/>
    </row>
    <row r="76" spans="1:119" ht="15.75" thickBot="1">
      <c r="A76" s="12"/>
      <c r="B76" s="25">
        <v>384</v>
      </c>
      <c r="C76" s="20" t="s">
        <v>96</v>
      </c>
      <c r="D76" s="46">
        <v>0</v>
      </c>
      <c r="E76" s="46">
        <v>0</v>
      </c>
      <c r="F76" s="46">
        <v>0</v>
      </c>
      <c r="G76" s="46">
        <v>2500000</v>
      </c>
      <c r="H76" s="46">
        <v>0</v>
      </c>
      <c r="I76" s="46">
        <v>0</v>
      </c>
      <c r="J76" s="46">
        <v>0</v>
      </c>
      <c r="K76" s="46">
        <v>0</v>
      </c>
      <c r="L76" s="46">
        <v>0</v>
      </c>
      <c r="M76" s="46">
        <v>0</v>
      </c>
      <c r="N76" s="46">
        <f>SUM(D76:M76)</f>
        <v>2500000</v>
      </c>
      <c r="O76" s="47">
        <f t="shared" si="14"/>
        <v>29.559912029701799</v>
      </c>
      <c r="P76" s="9"/>
    </row>
    <row r="77" spans="1:119" ht="16.5" thickBot="1">
      <c r="A77" s="14" t="s">
        <v>66</v>
      </c>
      <c r="B77" s="23"/>
      <c r="C77" s="22"/>
      <c r="D77" s="15">
        <f t="shared" ref="D77:M77" si="16">SUM(D5,D14,D25,D41,D59,D64,D74)</f>
        <v>79991983</v>
      </c>
      <c r="E77" s="15">
        <f t="shared" si="16"/>
        <v>22547616</v>
      </c>
      <c r="F77" s="15">
        <f t="shared" si="16"/>
        <v>0</v>
      </c>
      <c r="G77" s="15">
        <f t="shared" si="16"/>
        <v>3389666</v>
      </c>
      <c r="H77" s="15">
        <f t="shared" si="16"/>
        <v>0</v>
      </c>
      <c r="I77" s="15">
        <f t="shared" si="16"/>
        <v>39394058</v>
      </c>
      <c r="J77" s="15">
        <f t="shared" si="16"/>
        <v>0</v>
      </c>
      <c r="K77" s="15">
        <f t="shared" si="16"/>
        <v>17274060</v>
      </c>
      <c r="L77" s="15">
        <f t="shared" si="16"/>
        <v>25771866</v>
      </c>
      <c r="M77" s="15">
        <f t="shared" si="16"/>
        <v>0</v>
      </c>
      <c r="N77" s="15">
        <f>SUM(D77:M77)</f>
        <v>188369249</v>
      </c>
      <c r="O77" s="38">
        <f t="shared" si="14"/>
        <v>2227.2713718163973</v>
      </c>
      <c r="P77" s="6"/>
      <c r="Q77" s="2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5"/>
      <c r="AF77" s="5"/>
      <c r="AG77" s="5"/>
      <c r="AH77" s="5"/>
      <c r="AI77" s="5"/>
      <c r="AJ77" s="5"/>
      <c r="AK77" s="5"/>
      <c r="AL77" s="5"/>
      <c r="AM77" s="5"/>
      <c r="AN77" s="5"/>
      <c r="AO77" s="5"/>
      <c r="AP77" s="5"/>
      <c r="AQ77" s="5"/>
      <c r="AR77" s="5"/>
      <c r="AS77" s="5"/>
      <c r="AT77" s="5"/>
      <c r="AU77" s="5"/>
      <c r="AV77" s="5"/>
      <c r="AW77" s="5"/>
      <c r="AX77" s="5"/>
      <c r="AY77" s="5"/>
      <c r="AZ77" s="5"/>
      <c r="BA77" s="5"/>
      <c r="BB77" s="5"/>
      <c r="BC77" s="5"/>
      <c r="BD77" s="5"/>
      <c r="BE77" s="5"/>
      <c r="BF77" s="5"/>
      <c r="BG77" s="5"/>
      <c r="BH77" s="5"/>
      <c r="BI77" s="5"/>
      <c r="BJ77" s="5"/>
      <c r="BK77" s="5"/>
      <c r="BL77" s="5"/>
      <c r="BM77" s="5"/>
      <c r="BN77" s="5"/>
      <c r="BO77" s="5"/>
      <c r="BP77" s="5"/>
      <c r="BQ77" s="5"/>
      <c r="BR77" s="5"/>
      <c r="BS77" s="5"/>
      <c r="BT77" s="5"/>
      <c r="BU77" s="5"/>
      <c r="BV77" s="5"/>
      <c r="BW77" s="5"/>
      <c r="BX77" s="5"/>
      <c r="BY77" s="5"/>
      <c r="BZ77" s="5"/>
      <c r="CA77" s="5"/>
      <c r="CB77" s="5"/>
      <c r="CC77" s="5"/>
      <c r="CD77" s="5"/>
      <c r="CE77" s="5"/>
      <c r="CF77" s="5"/>
      <c r="CG77" s="5"/>
      <c r="CH77" s="5"/>
      <c r="CI77" s="5"/>
      <c r="CJ77" s="5"/>
      <c r="CK77" s="5"/>
      <c r="CL77" s="5"/>
      <c r="CM77" s="5"/>
      <c r="CN77" s="5"/>
      <c r="CO77" s="5"/>
      <c r="CP77" s="5"/>
      <c r="CQ77" s="5"/>
      <c r="CR77" s="5"/>
      <c r="CS77" s="5"/>
      <c r="CT77" s="5"/>
      <c r="CU77" s="5"/>
      <c r="CV77" s="5"/>
      <c r="CW77" s="5"/>
      <c r="CX77" s="5"/>
      <c r="CY77" s="5"/>
      <c r="CZ77" s="5"/>
      <c r="DA77" s="5"/>
      <c r="DB77" s="5"/>
      <c r="DC77" s="5"/>
      <c r="DD77" s="5"/>
      <c r="DE77" s="5"/>
      <c r="DF77" s="5"/>
      <c r="DG77" s="5"/>
      <c r="DH77" s="5"/>
      <c r="DI77" s="5"/>
      <c r="DJ77" s="5"/>
      <c r="DK77" s="5"/>
      <c r="DL77" s="5"/>
      <c r="DM77" s="5"/>
      <c r="DN77" s="5"/>
      <c r="DO77" s="5"/>
    </row>
    <row r="78" spans="1:119">
      <c r="A78" s="16"/>
      <c r="B78" s="18"/>
      <c r="C78" s="18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9"/>
    </row>
    <row r="79" spans="1:119">
      <c r="A79" s="40"/>
      <c r="B79" s="41"/>
      <c r="C79" s="41"/>
      <c r="D79" s="42"/>
      <c r="E79" s="42"/>
      <c r="F79" s="42"/>
      <c r="G79" s="42"/>
      <c r="H79" s="42"/>
      <c r="I79" s="42"/>
      <c r="J79" s="42"/>
      <c r="K79" s="42"/>
      <c r="L79" s="48" t="s">
        <v>150</v>
      </c>
      <c r="M79" s="48"/>
      <c r="N79" s="48"/>
      <c r="O79" s="43">
        <v>84574</v>
      </c>
    </row>
    <row r="80" spans="1:119">
      <c r="A80" s="49"/>
      <c r="B80" s="50"/>
      <c r="C80" s="50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1"/>
    </row>
    <row r="81" spans="1:15" ht="15.75" customHeight="1" thickBot="1">
      <c r="A81" s="52" t="s">
        <v>98</v>
      </c>
      <c r="B81" s="53"/>
      <c r="C81" s="53"/>
      <c r="D81" s="53"/>
      <c r="E81" s="53"/>
      <c r="F81" s="53"/>
      <c r="G81" s="53"/>
      <c r="H81" s="53"/>
      <c r="I81" s="53"/>
      <c r="J81" s="53"/>
      <c r="K81" s="53"/>
      <c r="L81" s="53"/>
      <c r="M81" s="53"/>
      <c r="N81" s="53"/>
      <c r="O81" s="54"/>
    </row>
  </sheetData>
  <mergeCells count="10">
    <mergeCell ref="L79:N79"/>
    <mergeCell ref="A80:O80"/>
    <mergeCell ref="A81:O81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6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143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38265375</v>
      </c>
      <c r="E5" s="27">
        <f t="shared" si="0"/>
        <v>8532523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46797898</v>
      </c>
      <c r="O5" s="33">
        <f t="shared" ref="O5:O36" si="1">(N5/O$74)</f>
        <v>558.86762124270035</v>
      </c>
      <c r="P5" s="6"/>
    </row>
    <row r="6" spans="1:133">
      <c r="A6" s="12"/>
      <c r="B6" s="25">
        <v>311</v>
      </c>
      <c r="C6" s="20" t="s">
        <v>2</v>
      </c>
      <c r="D6" s="46">
        <v>25591482</v>
      </c>
      <c r="E6" s="46">
        <v>463072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26054554</v>
      </c>
      <c r="O6" s="47">
        <f t="shared" si="1"/>
        <v>311.14744975339454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8069451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8069451</v>
      </c>
      <c r="O7" s="47">
        <f t="shared" si="1"/>
        <v>96.36661213083822</v>
      </c>
      <c r="P7" s="9"/>
    </row>
    <row r="8" spans="1:133">
      <c r="A8" s="12"/>
      <c r="B8" s="25">
        <v>314.10000000000002</v>
      </c>
      <c r="C8" s="20" t="s">
        <v>11</v>
      </c>
      <c r="D8" s="46">
        <v>7678289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7678289</v>
      </c>
      <c r="O8" s="47">
        <f t="shared" si="1"/>
        <v>91.695295986242641</v>
      </c>
      <c r="P8" s="9"/>
    </row>
    <row r="9" spans="1:133">
      <c r="A9" s="12"/>
      <c r="B9" s="25">
        <v>314.3</v>
      </c>
      <c r="C9" s="20" t="s">
        <v>12</v>
      </c>
      <c r="D9" s="46">
        <v>1348708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1348708</v>
      </c>
      <c r="O9" s="47">
        <f t="shared" si="1"/>
        <v>16.106476229146018</v>
      </c>
      <c r="P9" s="9"/>
    </row>
    <row r="10" spans="1:133">
      <c r="A10" s="12"/>
      <c r="B10" s="25">
        <v>314.39999999999998</v>
      </c>
      <c r="C10" s="20" t="s">
        <v>13</v>
      </c>
      <c r="D10" s="46">
        <v>192572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192572</v>
      </c>
      <c r="O10" s="47">
        <f t="shared" si="1"/>
        <v>2.299724136283841</v>
      </c>
      <c r="P10" s="9"/>
    </row>
    <row r="11" spans="1:133">
      <c r="A11" s="12"/>
      <c r="B11" s="25">
        <v>314.8</v>
      </c>
      <c r="C11" s="20" t="s">
        <v>15</v>
      </c>
      <c r="D11" s="46">
        <v>89998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89998</v>
      </c>
      <c r="O11" s="47">
        <f t="shared" si="1"/>
        <v>1.0747698150160623</v>
      </c>
      <c r="P11" s="9"/>
    </row>
    <row r="12" spans="1:133">
      <c r="A12" s="12"/>
      <c r="B12" s="25">
        <v>315</v>
      </c>
      <c r="C12" s="20" t="s">
        <v>105</v>
      </c>
      <c r="D12" s="46">
        <v>2658628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2658628</v>
      </c>
      <c r="O12" s="47">
        <f t="shared" si="1"/>
        <v>31.74974025818933</v>
      </c>
      <c r="P12" s="9"/>
    </row>
    <row r="13" spans="1:133">
      <c r="A13" s="12"/>
      <c r="B13" s="25">
        <v>316</v>
      </c>
      <c r="C13" s="20" t="s">
        <v>106</v>
      </c>
      <c r="D13" s="46">
        <v>705698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705698</v>
      </c>
      <c r="O13" s="47">
        <f t="shared" si="1"/>
        <v>8.4275529335896913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6536152</v>
      </c>
      <c r="E14" s="32">
        <f t="shared" si="3"/>
        <v>3187891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9724043</v>
      </c>
      <c r="O14" s="45">
        <f t="shared" si="1"/>
        <v>116.12600164801701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2784853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2784853</v>
      </c>
      <c r="O15" s="47">
        <f t="shared" si="1"/>
        <v>33.257138421486317</v>
      </c>
      <c r="P15" s="9"/>
    </row>
    <row r="16" spans="1:133">
      <c r="A16" s="12"/>
      <c r="B16" s="25">
        <v>323.10000000000002</v>
      </c>
      <c r="C16" s="20" t="s">
        <v>19</v>
      </c>
      <c r="D16" s="46">
        <v>6313742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6313742</v>
      </c>
      <c r="O16" s="47">
        <f t="shared" si="1"/>
        <v>75.399668008168433</v>
      </c>
      <c r="P16" s="9"/>
    </row>
    <row r="17" spans="1:16">
      <c r="A17" s="12"/>
      <c r="B17" s="25">
        <v>323.39999999999998</v>
      </c>
      <c r="C17" s="20" t="s">
        <v>20</v>
      </c>
      <c r="D17" s="46">
        <v>210125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210125</v>
      </c>
      <c r="O17" s="47">
        <f t="shared" si="1"/>
        <v>2.5093447341079811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101260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101260</v>
      </c>
      <c r="O18" s="47">
        <f t="shared" si="1"/>
        <v>1.2092623332576997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72051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72051</v>
      </c>
      <c r="O19" s="47">
        <f t="shared" si="1"/>
        <v>0.8604440092193415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124824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124824</v>
      </c>
      <c r="O20" s="47">
        <f t="shared" si="1"/>
        <v>1.4906672080442338</v>
      </c>
      <c r="P20" s="9"/>
    </row>
    <row r="21" spans="1:16">
      <c r="A21" s="12"/>
      <c r="B21" s="25">
        <v>324.70999999999998</v>
      </c>
      <c r="C21" s="20" t="s">
        <v>133</v>
      </c>
      <c r="D21" s="46">
        <v>0</v>
      </c>
      <c r="E21" s="46">
        <v>104903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104903</v>
      </c>
      <c r="O21" s="47">
        <f t="shared" si="1"/>
        <v>1.2527675937757503</v>
      </c>
      <c r="P21" s="9"/>
    </row>
    <row r="22" spans="1:16">
      <c r="A22" s="12"/>
      <c r="B22" s="25">
        <v>329</v>
      </c>
      <c r="C22" s="20" t="s">
        <v>26</v>
      </c>
      <c r="D22" s="46">
        <v>12285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>SUM(D22:M22)</f>
        <v>12285</v>
      </c>
      <c r="O22" s="47">
        <f t="shared" si="1"/>
        <v>0.14670933995724708</v>
      </c>
      <c r="P22" s="9"/>
    </row>
    <row r="23" spans="1:16" ht="15.75">
      <c r="A23" s="29" t="s">
        <v>28</v>
      </c>
      <c r="B23" s="30"/>
      <c r="C23" s="31"/>
      <c r="D23" s="32">
        <f t="shared" ref="D23:M23" si="5">SUM(D24:D36)</f>
        <v>10096378</v>
      </c>
      <c r="E23" s="32">
        <f t="shared" si="5"/>
        <v>2711653</v>
      </c>
      <c r="F23" s="32">
        <f t="shared" si="5"/>
        <v>0</v>
      </c>
      <c r="G23" s="32">
        <f t="shared" si="5"/>
        <v>0</v>
      </c>
      <c r="H23" s="32">
        <f t="shared" si="5"/>
        <v>0</v>
      </c>
      <c r="I23" s="32">
        <f t="shared" si="5"/>
        <v>233100</v>
      </c>
      <c r="J23" s="32">
        <f t="shared" si="5"/>
        <v>8105</v>
      </c>
      <c r="K23" s="32">
        <f t="shared" si="5"/>
        <v>1317528</v>
      </c>
      <c r="L23" s="32">
        <f t="shared" si="5"/>
        <v>0</v>
      </c>
      <c r="M23" s="32">
        <f t="shared" si="5"/>
        <v>0</v>
      </c>
      <c r="N23" s="44">
        <f>SUM(D23:M23)</f>
        <v>14366764</v>
      </c>
      <c r="O23" s="45">
        <f t="shared" si="1"/>
        <v>171.5700825202718</v>
      </c>
      <c r="P23" s="10"/>
    </row>
    <row r="24" spans="1:16">
      <c r="A24" s="12"/>
      <c r="B24" s="25">
        <v>331.5</v>
      </c>
      <c r="C24" s="20" t="s">
        <v>29</v>
      </c>
      <c r="D24" s="46">
        <v>0</v>
      </c>
      <c r="E24" s="46">
        <v>842408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842408</v>
      </c>
      <c r="O24" s="47">
        <f t="shared" si="1"/>
        <v>10.060164562857517</v>
      </c>
      <c r="P24" s="9"/>
    </row>
    <row r="25" spans="1:16">
      <c r="A25" s="12"/>
      <c r="B25" s="25">
        <v>331.9</v>
      </c>
      <c r="C25" s="20" t="s">
        <v>31</v>
      </c>
      <c r="D25" s="46">
        <v>890897</v>
      </c>
      <c r="E25" s="46">
        <v>313149</v>
      </c>
      <c r="F25" s="46">
        <v>0</v>
      </c>
      <c r="G25" s="46">
        <v>0</v>
      </c>
      <c r="H25" s="46">
        <v>0</v>
      </c>
      <c r="I25" s="46">
        <v>167241</v>
      </c>
      <c r="J25" s="46">
        <v>8105</v>
      </c>
      <c r="K25" s="46">
        <v>0</v>
      </c>
      <c r="L25" s="46">
        <v>0</v>
      </c>
      <c r="M25" s="46">
        <v>0</v>
      </c>
      <c r="N25" s="46">
        <f>SUM(D25:M25)</f>
        <v>1379392</v>
      </c>
      <c r="O25" s="47">
        <f t="shared" si="1"/>
        <v>16.472909227701017</v>
      </c>
      <c r="P25" s="9"/>
    </row>
    <row r="26" spans="1:16">
      <c r="A26" s="12"/>
      <c r="B26" s="25">
        <v>334.39</v>
      </c>
      <c r="C26" s="20" t="s">
        <v>33</v>
      </c>
      <c r="D26" s="46">
        <v>0</v>
      </c>
      <c r="E26" s="46">
        <v>0</v>
      </c>
      <c r="F26" s="46">
        <v>0</v>
      </c>
      <c r="G26" s="46">
        <v>0</v>
      </c>
      <c r="H26" s="46">
        <v>0</v>
      </c>
      <c r="I26" s="46">
        <v>59796</v>
      </c>
      <c r="J26" s="46">
        <v>0</v>
      </c>
      <c r="K26" s="46">
        <v>0</v>
      </c>
      <c r="L26" s="46">
        <v>0</v>
      </c>
      <c r="M26" s="46">
        <v>0</v>
      </c>
      <c r="N26" s="46">
        <f t="shared" ref="N26:N34" si="6">SUM(D26:M26)</f>
        <v>59796</v>
      </c>
      <c r="O26" s="47">
        <f t="shared" si="1"/>
        <v>0.71409293382853456</v>
      </c>
      <c r="P26" s="9"/>
    </row>
    <row r="27" spans="1:16">
      <c r="A27" s="12"/>
      <c r="B27" s="25">
        <v>334.7</v>
      </c>
      <c r="C27" s="20" t="s">
        <v>34</v>
      </c>
      <c r="D27" s="46">
        <v>43050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6"/>
        <v>43050</v>
      </c>
      <c r="O27" s="47">
        <f t="shared" si="1"/>
        <v>0.51410965284163512</v>
      </c>
      <c r="P27" s="9"/>
    </row>
    <row r="28" spans="1:16">
      <c r="A28" s="12"/>
      <c r="B28" s="25">
        <v>334.9</v>
      </c>
      <c r="C28" s="20" t="s">
        <v>144</v>
      </c>
      <c r="D28" s="46">
        <v>28168</v>
      </c>
      <c r="E28" s="46">
        <v>6719</v>
      </c>
      <c r="F28" s="46">
        <v>0</v>
      </c>
      <c r="G28" s="46">
        <v>0</v>
      </c>
      <c r="H28" s="46">
        <v>0</v>
      </c>
      <c r="I28" s="46">
        <v>6063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6"/>
        <v>40950</v>
      </c>
      <c r="O28" s="47">
        <f t="shared" si="1"/>
        <v>0.48903113319082364</v>
      </c>
      <c r="P28" s="9"/>
    </row>
    <row r="29" spans="1:16">
      <c r="A29" s="12"/>
      <c r="B29" s="25">
        <v>335.12</v>
      </c>
      <c r="C29" s="20" t="s">
        <v>108</v>
      </c>
      <c r="D29" s="46">
        <v>3235348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3235348</v>
      </c>
      <c r="O29" s="47">
        <f t="shared" si="1"/>
        <v>38.63701828343504</v>
      </c>
      <c r="P29" s="9"/>
    </row>
    <row r="30" spans="1:16">
      <c r="A30" s="12"/>
      <c r="B30" s="25">
        <v>335.14</v>
      </c>
      <c r="C30" s="20" t="s">
        <v>109</v>
      </c>
      <c r="D30" s="46">
        <v>184216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184216</v>
      </c>
      <c r="O30" s="47">
        <f t="shared" si="1"/>
        <v>2.1999355123780409</v>
      </c>
      <c r="P30" s="9"/>
    </row>
    <row r="31" spans="1:16">
      <c r="A31" s="12"/>
      <c r="B31" s="25">
        <v>335.15</v>
      </c>
      <c r="C31" s="20" t="s">
        <v>110</v>
      </c>
      <c r="D31" s="46">
        <v>67569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67569</v>
      </c>
      <c r="O31" s="47">
        <f t="shared" si="1"/>
        <v>0.80691928299318105</v>
      </c>
      <c r="P31" s="9"/>
    </row>
    <row r="32" spans="1:16">
      <c r="A32" s="12"/>
      <c r="B32" s="25">
        <v>335.18</v>
      </c>
      <c r="C32" s="20" t="s">
        <v>111</v>
      </c>
      <c r="D32" s="46">
        <v>5433134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5433134</v>
      </c>
      <c r="O32" s="47">
        <f t="shared" si="1"/>
        <v>64.883313230710442</v>
      </c>
      <c r="P32" s="9"/>
    </row>
    <row r="33" spans="1:16">
      <c r="A33" s="12"/>
      <c r="B33" s="25">
        <v>335.21</v>
      </c>
      <c r="C33" s="20" t="s">
        <v>39</v>
      </c>
      <c r="D33" s="46">
        <v>52872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1317528</v>
      </c>
      <c r="L33" s="46">
        <v>0</v>
      </c>
      <c r="M33" s="46">
        <v>0</v>
      </c>
      <c r="N33" s="46">
        <f t="shared" si="6"/>
        <v>1370400</v>
      </c>
      <c r="O33" s="47">
        <f t="shared" si="1"/>
        <v>16.365525394986683</v>
      </c>
      <c r="P33" s="9"/>
    </row>
    <row r="34" spans="1:16">
      <c r="A34" s="12"/>
      <c r="B34" s="25">
        <v>335.49</v>
      </c>
      <c r="C34" s="20" t="s">
        <v>40</v>
      </c>
      <c r="D34" s="46">
        <v>76665</v>
      </c>
      <c r="E34" s="46">
        <v>1114594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6"/>
        <v>1191259</v>
      </c>
      <c r="O34" s="47">
        <f t="shared" si="1"/>
        <v>14.226196305098105</v>
      </c>
      <c r="P34" s="9"/>
    </row>
    <row r="35" spans="1:16">
      <c r="A35" s="12"/>
      <c r="B35" s="25">
        <v>337.7</v>
      </c>
      <c r="C35" s="20" t="s">
        <v>43</v>
      </c>
      <c r="D35" s="46">
        <v>84459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>SUM(D35:M35)</f>
        <v>84459</v>
      </c>
      <c r="O35" s="47">
        <f t="shared" si="1"/>
        <v>1.0086222338989932</v>
      </c>
      <c r="P35" s="9"/>
    </row>
    <row r="36" spans="1:16">
      <c r="A36" s="12"/>
      <c r="B36" s="25">
        <v>338</v>
      </c>
      <c r="C36" s="20" t="s">
        <v>44</v>
      </c>
      <c r="D36" s="46">
        <v>0</v>
      </c>
      <c r="E36" s="46">
        <v>434783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434783</v>
      </c>
      <c r="O36" s="47">
        <f t="shared" si="1"/>
        <v>5.1922447663517923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SUM(D38:D54)</f>
        <v>21407668</v>
      </c>
      <c r="E37" s="32">
        <f t="shared" si="7"/>
        <v>6561880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37712190</v>
      </c>
      <c r="J37" s="32">
        <f t="shared" si="7"/>
        <v>16198237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81879975</v>
      </c>
      <c r="O37" s="45">
        <f t="shared" ref="O37:O68" si="8">(N37/O$74)</f>
        <v>977.82312478354845</v>
      </c>
      <c r="P37" s="10"/>
    </row>
    <row r="38" spans="1:16">
      <c r="A38" s="12"/>
      <c r="B38" s="25">
        <v>341.1</v>
      </c>
      <c r="C38" s="20" t="s">
        <v>112</v>
      </c>
      <c r="D38" s="46">
        <v>123822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123822</v>
      </c>
      <c r="O38" s="47">
        <f t="shared" si="8"/>
        <v>1.4787011715251324</v>
      </c>
      <c r="P38" s="9"/>
    </row>
    <row r="39" spans="1:16">
      <c r="A39" s="12"/>
      <c r="B39" s="25">
        <v>341.2</v>
      </c>
      <c r="C39" s="20" t="s">
        <v>113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16198237</v>
      </c>
      <c r="K39" s="46">
        <v>0</v>
      </c>
      <c r="L39" s="46">
        <v>0</v>
      </c>
      <c r="M39" s="46">
        <v>0</v>
      </c>
      <c r="N39" s="46">
        <f t="shared" ref="N39:N54" si="9">SUM(D39:M39)</f>
        <v>16198237</v>
      </c>
      <c r="O39" s="47">
        <f t="shared" si="8"/>
        <v>193.44181186333401</v>
      </c>
      <c r="P39" s="9"/>
    </row>
    <row r="40" spans="1:16">
      <c r="A40" s="12"/>
      <c r="B40" s="25">
        <v>341.3</v>
      </c>
      <c r="C40" s="20" t="s">
        <v>114</v>
      </c>
      <c r="D40" s="46">
        <v>3862126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3862126</v>
      </c>
      <c r="O40" s="47">
        <f t="shared" si="8"/>
        <v>46.12209656424281</v>
      </c>
      <c r="P40" s="9"/>
    </row>
    <row r="41" spans="1:16">
      <c r="A41" s="12"/>
      <c r="B41" s="25">
        <v>341.9</v>
      </c>
      <c r="C41" s="20" t="s">
        <v>115</v>
      </c>
      <c r="D41" s="46">
        <v>508663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508663</v>
      </c>
      <c r="O41" s="47">
        <f t="shared" si="8"/>
        <v>6.0745309719717691</v>
      </c>
      <c r="P41" s="9"/>
    </row>
    <row r="42" spans="1:16">
      <c r="A42" s="12"/>
      <c r="B42" s="25">
        <v>342.1</v>
      </c>
      <c r="C42" s="20" t="s">
        <v>55</v>
      </c>
      <c r="D42" s="46">
        <v>1322232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1322232</v>
      </c>
      <c r="O42" s="47">
        <f t="shared" si="8"/>
        <v>15.790295807110358</v>
      </c>
      <c r="P42" s="9"/>
    </row>
    <row r="43" spans="1:16">
      <c r="A43" s="12"/>
      <c r="B43" s="25">
        <v>342.2</v>
      </c>
      <c r="C43" s="20" t="s">
        <v>56</v>
      </c>
      <c r="D43" s="46">
        <v>10520898</v>
      </c>
      <c r="E43" s="46">
        <v>853680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11374578</v>
      </c>
      <c r="O43" s="47">
        <f t="shared" si="8"/>
        <v>135.83694185366087</v>
      </c>
      <c r="P43" s="9"/>
    </row>
    <row r="44" spans="1:16">
      <c r="A44" s="12"/>
      <c r="B44" s="25">
        <v>342.9</v>
      </c>
      <c r="C44" s="20" t="s">
        <v>57</v>
      </c>
      <c r="D44" s="46">
        <v>12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12</v>
      </c>
      <c r="O44" s="47">
        <f t="shared" si="8"/>
        <v>1.4330582657606553E-4</v>
      </c>
      <c r="P44" s="9"/>
    </row>
    <row r="45" spans="1:16">
      <c r="A45" s="12"/>
      <c r="B45" s="25">
        <v>343.4</v>
      </c>
      <c r="C45" s="20" t="s">
        <v>58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13007013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13007013</v>
      </c>
      <c r="O45" s="47">
        <f t="shared" si="8"/>
        <v>155.33172910421916</v>
      </c>
      <c r="P45" s="9"/>
    </row>
    <row r="46" spans="1:16">
      <c r="A46" s="12"/>
      <c r="B46" s="25">
        <v>343.5</v>
      </c>
      <c r="C46" s="20" t="s">
        <v>59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23669192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23669192</v>
      </c>
      <c r="O46" s="47">
        <f t="shared" si="8"/>
        <v>282.66109366229983</v>
      </c>
      <c r="P46" s="9"/>
    </row>
    <row r="47" spans="1:16">
      <c r="A47" s="12"/>
      <c r="B47" s="25">
        <v>343.8</v>
      </c>
      <c r="C47" s="20" t="s">
        <v>60</v>
      </c>
      <c r="D47" s="46">
        <v>22050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22050</v>
      </c>
      <c r="O47" s="47">
        <f t="shared" si="8"/>
        <v>0.26332445633352042</v>
      </c>
      <c r="P47" s="9"/>
    </row>
    <row r="48" spans="1:16">
      <c r="A48" s="12"/>
      <c r="B48" s="25">
        <v>343.9</v>
      </c>
      <c r="C48" s="20" t="s">
        <v>61</v>
      </c>
      <c r="D48" s="46">
        <v>0</v>
      </c>
      <c r="E48" s="46">
        <v>5686236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5686236</v>
      </c>
      <c r="O48" s="47">
        <f t="shared" si="8"/>
        <v>67.905895840548382</v>
      </c>
      <c r="P48" s="9"/>
    </row>
    <row r="49" spans="1:16">
      <c r="A49" s="12"/>
      <c r="B49" s="25">
        <v>344.9</v>
      </c>
      <c r="C49" s="20" t="s">
        <v>145</v>
      </c>
      <c r="D49" s="46">
        <v>0</v>
      </c>
      <c r="E49" s="46">
        <v>21964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21964</v>
      </c>
      <c r="O49" s="47">
        <f t="shared" si="8"/>
        <v>0.2622974312430586</v>
      </c>
      <c r="P49" s="9"/>
    </row>
    <row r="50" spans="1:16">
      <c r="A50" s="12"/>
      <c r="B50" s="25">
        <v>347.1</v>
      </c>
      <c r="C50" s="20" t="s">
        <v>62</v>
      </c>
      <c r="D50" s="46">
        <v>670723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670723</v>
      </c>
      <c r="O50" s="47">
        <f t="shared" si="8"/>
        <v>8.009876159881534</v>
      </c>
      <c r="P50" s="9"/>
    </row>
    <row r="51" spans="1:16">
      <c r="A51" s="12"/>
      <c r="B51" s="25">
        <v>347.2</v>
      </c>
      <c r="C51" s="20" t="s">
        <v>63</v>
      </c>
      <c r="D51" s="46">
        <v>3218386</v>
      </c>
      <c r="E51" s="46">
        <v>0</v>
      </c>
      <c r="F51" s="46">
        <v>0</v>
      </c>
      <c r="G51" s="46">
        <v>0</v>
      </c>
      <c r="H51" s="46">
        <v>0</v>
      </c>
      <c r="I51" s="46">
        <v>1035985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4254371</v>
      </c>
      <c r="O51" s="47">
        <f t="shared" si="8"/>
        <v>50.806346059686874</v>
      </c>
      <c r="P51" s="9"/>
    </row>
    <row r="52" spans="1:16">
      <c r="A52" s="12"/>
      <c r="B52" s="25">
        <v>347.3</v>
      </c>
      <c r="C52" s="20" t="s">
        <v>64</v>
      </c>
      <c r="D52" s="46">
        <v>818783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818783</v>
      </c>
      <c r="O52" s="47">
        <f t="shared" si="8"/>
        <v>9.7780312167858892</v>
      </c>
      <c r="P52" s="9"/>
    </row>
    <row r="53" spans="1:16">
      <c r="A53" s="12"/>
      <c r="B53" s="25">
        <v>347.4</v>
      </c>
      <c r="C53" s="20" t="s">
        <v>141</v>
      </c>
      <c r="D53" s="46">
        <v>6883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9"/>
        <v>6883</v>
      </c>
      <c r="O53" s="47">
        <f t="shared" si="8"/>
        <v>8.2197833693588254E-2</v>
      </c>
      <c r="P53" s="9"/>
    </row>
    <row r="54" spans="1:16">
      <c r="A54" s="12"/>
      <c r="B54" s="25">
        <v>347.5</v>
      </c>
      <c r="C54" s="20" t="s">
        <v>65</v>
      </c>
      <c r="D54" s="46">
        <v>333090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9"/>
        <v>333090</v>
      </c>
      <c r="O54" s="47">
        <f t="shared" si="8"/>
        <v>3.9778114811851393</v>
      </c>
      <c r="P54" s="9"/>
    </row>
    <row r="55" spans="1:16" ht="15.75">
      <c r="A55" s="29" t="s">
        <v>50</v>
      </c>
      <c r="B55" s="30"/>
      <c r="C55" s="31"/>
      <c r="D55" s="32">
        <f t="shared" ref="D55:M55" si="10">SUM(D56:D59)</f>
        <v>337931</v>
      </c>
      <c r="E55" s="32">
        <f t="shared" si="10"/>
        <v>91442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21030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ref="N55:N61" si="11">SUM(D55:M55)</f>
        <v>450403</v>
      </c>
      <c r="O55" s="45">
        <f t="shared" si="8"/>
        <v>5.3787811839449704</v>
      </c>
      <c r="P55" s="10"/>
    </row>
    <row r="56" spans="1:16">
      <c r="A56" s="13"/>
      <c r="B56" s="39">
        <v>351.1</v>
      </c>
      <c r="C56" s="21" t="s">
        <v>68</v>
      </c>
      <c r="D56" s="46">
        <v>280288</v>
      </c>
      <c r="E56" s="46">
        <v>88441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368729</v>
      </c>
      <c r="O56" s="47">
        <f t="shared" si="8"/>
        <v>4.4034178439638394</v>
      </c>
      <c r="P56" s="9"/>
    </row>
    <row r="57" spans="1:16">
      <c r="A57" s="13"/>
      <c r="B57" s="39">
        <v>352</v>
      </c>
      <c r="C57" s="21" t="s">
        <v>69</v>
      </c>
      <c r="D57" s="46">
        <v>47093</v>
      </c>
      <c r="E57" s="46">
        <v>3001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50094</v>
      </c>
      <c r="O57" s="47">
        <f t="shared" si="8"/>
        <v>0.59823017304178561</v>
      </c>
      <c r="P57" s="9"/>
    </row>
    <row r="58" spans="1:16">
      <c r="A58" s="13"/>
      <c r="B58" s="39">
        <v>354</v>
      </c>
      <c r="C58" s="21" t="s">
        <v>70</v>
      </c>
      <c r="D58" s="46">
        <v>8075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1"/>
        <v>8075</v>
      </c>
      <c r="O58" s="47">
        <f t="shared" si="8"/>
        <v>9.6432879133477437E-2</v>
      </c>
      <c r="P58" s="9"/>
    </row>
    <row r="59" spans="1:16">
      <c r="A59" s="13"/>
      <c r="B59" s="39">
        <v>359</v>
      </c>
      <c r="C59" s="21" t="s">
        <v>71</v>
      </c>
      <c r="D59" s="46">
        <v>2475</v>
      </c>
      <c r="E59" s="46">
        <v>0</v>
      </c>
      <c r="F59" s="46">
        <v>0</v>
      </c>
      <c r="G59" s="46">
        <v>0</v>
      </c>
      <c r="H59" s="46">
        <v>0</v>
      </c>
      <c r="I59" s="46">
        <v>21030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1"/>
        <v>23505</v>
      </c>
      <c r="O59" s="47">
        <f t="shared" si="8"/>
        <v>0.28070028780586836</v>
      </c>
      <c r="P59" s="9"/>
    </row>
    <row r="60" spans="1:16" ht="15.75">
      <c r="A60" s="29" t="s">
        <v>3</v>
      </c>
      <c r="B60" s="30"/>
      <c r="C60" s="31"/>
      <c r="D60" s="32">
        <f t="shared" ref="D60:M60" si="12">SUM(D61:D69)</f>
        <v>2739374</v>
      </c>
      <c r="E60" s="32">
        <f t="shared" si="12"/>
        <v>2144396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1728212</v>
      </c>
      <c r="J60" s="32">
        <f t="shared" si="12"/>
        <v>208359</v>
      </c>
      <c r="K60" s="32">
        <f t="shared" si="12"/>
        <v>16104406</v>
      </c>
      <c r="L60" s="32">
        <f t="shared" si="12"/>
        <v>0</v>
      </c>
      <c r="M60" s="32">
        <f t="shared" si="12"/>
        <v>0</v>
      </c>
      <c r="N60" s="32">
        <f t="shared" si="11"/>
        <v>22924747</v>
      </c>
      <c r="O60" s="45">
        <f t="shared" si="8"/>
        <v>273.77081815684824</v>
      </c>
      <c r="P60" s="10"/>
    </row>
    <row r="61" spans="1:16">
      <c r="A61" s="12"/>
      <c r="B61" s="25">
        <v>361.1</v>
      </c>
      <c r="C61" s="20" t="s">
        <v>72</v>
      </c>
      <c r="D61" s="46">
        <v>366717</v>
      </c>
      <c r="E61" s="46">
        <v>469825</v>
      </c>
      <c r="F61" s="46">
        <v>0</v>
      </c>
      <c r="G61" s="46">
        <v>0</v>
      </c>
      <c r="H61" s="46">
        <v>0</v>
      </c>
      <c r="I61" s="46">
        <v>980842</v>
      </c>
      <c r="J61" s="46">
        <v>111075</v>
      </c>
      <c r="K61" s="46">
        <v>831795</v>
      </c>
      <c r="L61" s="46">
        <v>0</v>
      </c>
      <c r="M61" s="46">
        <v>0</v>
      </c>
      <c r="N61" s="46">
        <f t="shared" si="11"/>
        <v>2760254</v>
      </c>
      <c r="O61" s="47">
        <f t="shared" si="8"/>
        <v>32.963373419157598</v>
      </c>
      <c r="P61" s="9"/>
    </row>
    <row r="62" spans="1:16">
      <c r="A62" s="12"/>
      <c r="B62" s="25">
        <v>361.2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2567647</v>
      </c>
      <c r="L62" s="46">
        <v>0</v>
      </c>
      <c r="M62" s="46">
        <v>0</v>
      </c>
      <c r="N62" s="46">
        <f t="shared" ref="N62:N69" si="13">SUM(D62:M62)</f>
        <v>2567647</v>
      </c>
      <c r="O62" s="47">
        <f t="shared" si="8"/>
        <v>30.663231307546248</v>
      </c>
      <c r="P62" s="9"/>
    </row>
    <row r="63" spans="1:16">
      <c r="A63" s="12"/>
      <c r="B63" s="25">
        <v>361.3</v>
      </c>
      <c r="C63" s="20" t="s">
        <v>74</v>
      </c>
      <c r="D63" s="46">
        <v>295427</v>
      </c>
      <c r="E63" s="46">
        <v>364030</v>
      </c>
      <c r="F63" s="46">
        <v>0</v>
      </c>
      <c r="G63" s="46">
        <v>0</v>
      </c>
      <c r="H63" s="46">
        <v>0</v>
      </c>
      <c r="I63" s="46">
        <v>756071</v>
      </c>
      <c r="J63" s="46">
        <v>89537</v>
      </c>
      <c r="K63" s="46">
        <v>3854014</v>
      </c>
      <c r="L63" s="46">
        <v>0</v>
      </c>
      <c r="M63" s="46">
        <v>0</v>
      </c>
      <c r="N63" s="46">
        <f t="shared" si="13"/>
        <v>5359079</v>
      </c>
      <c r="O63" s="47">
        <f t="shared" si="8"/>
        <v>63.998937148452896</v>
      </c>
      <c r="P63" s="9"/>
    </row>
    <row r="64" spans="1:16">
      <c r="A64" s="12"/>
      <c r="B64" s="25">
        <v>362</v>
      </c>
      <c r="C64" s="20" t="s">
        <v>75</v>
      </c>
      <c r="D64" s="46">
        <v>156237</v>
      </c>
      <c r="E64" s="46">
        <v>0</v>
      </c>
      <c r="F64" s="46">
        <v>0</v>
      </c>
      <c r="G64" s="46">
        <v>0</v>
      </c>
      <c r="H64" s="46">
        <v>0</v>
      </c>
      <c r="I64" s="46">
        <v>24181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180418</v>
      </c>
      <c r="O64" s="47">
        <f t="shared" si="8"/>
        <v>2.1545792182667158</v>
      </c>
      <c r="P64" s="9"/>
    </row>
    <row r="65" spans="1:119">
      <c r="A65" s="12"/>
      <c r="B65" s="25">
        <v>364</v>
      </c>
      <c r="C65" s="20" t="s">
        <v>116</v>
      </c>
      <c r="D65" s="46">
        <v>0</v>
      </c>
      <c r="E65" s="46">
        <v>16774</v>
      </c>
      <c r="F65" s="46">
        <v>0</v>
      </c>
      <c r="G65" s="46">
        <v>0</v>
      </c>
      <c r="H65" s="46">
        <v>0</v>
      </c>
      <c r="I65" s="46">
        <v>-53983</v>
      </c>
      <c r="J65" s="46">
        <v>7869</v>
      </c>
      <c r="K65" s="46">
        <v>0</v>
      </c>
      <c r="L65" s="46">
        <v>0</v>
      </c>
      <c r="M65" s="46">
        <v>0</v>
      </c>
      <c r="N65" s="46">
        <f t="shared" si="13"/>
        <v>-29340</v>
      </c>
      <c r="O65" s="47">
        <f t="shared" si="8"/>
        <v>-0.35038274597848024</v>
      </c>
      <c r="P65" s="9"/>
    </row>
    <row r="66" spans="1:119">
      <c r="A66" s="12"/>
      <c r="B66" s="25">
        <v>365</v>
      </c>
      <c r="C66" s="20" t="s">
        <v>117</v>
      </c>
      <c r="D66" s="46">
        <v>151866</v>
      </c>
      <c r="E66" s="46">
        <v>331953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3"/>
        <v>483819</v>
      </c>
      <c r="O66" s="47">
        <f t="shared" si="8"/>
        <v>5.7778401423504544</v>
      </c>
      <c r="P66" s="9"/>
    </row>
    <row r="67" spans="1:119">
      <c r="A67" s="12"/>
      <c r="B67" s="25">
        <v>366</v>
      </c>
      <c r="C67" s="20" t="s">
        <v>78</v>
      </c>
      <c r="D67" s="46">
        <v>187865</v>
      </c>
      <c r="E67" s="46">
        <v>277839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465704</v>
      </c>
      <c r="O67" s="47">
        <f t="shared" si="8"/>
        <v>5.5615080549816689</v>
      </c>
      <c r="P67" s="9"/>
    </row>
    <row r="68" spans="1:119">
      <c r="A68" s="12"/>
      <c r="B68" s="25">
        <v>368</v>
      </c>
      <c r="C68" s="20" t="s">
        <v>94</v>
      </c>
      <c r="D68" s="46">
        <v>1317528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8850950</v>
      </c>
      <c r="L68" s="46">
        <v>0</v>
      </c>
      <c r="M68" s="46">
        <v>0</v>
      </c>
      <c r="N68" s="46">
        <f t="shared" si="13"/>
        <v>10168478</v>
      </c>
      <c r="O68" s="47">
        <f t="shared" si="8"/>
        <v>121.43351206754481</v>
      </c>
      <c r="P68" s="9"/>
    </row>
    <row r="69" spans="1:119">
      <c r="A69" s="12"/>
      <c r="B69" s="25">
        <v>369.9</v>
      </c>
      <c r="C69" s="20" t="s">
        <v>79</v>
      </c>
      <c r="D69" s="46">
        <v>263734</v>
      </c>
      <c r="E69" s="46">
        <v>683975</v>
      </c>
      <c r="F69" s="46">
        <v>0</v>
      </c>
      <c r="G69" s="46">
        <v>0</v>
      </c>
      <c r="H69" s="46">
        <v>0</v>
      </c>
      <c r="I69" s="46">
        <v>21101</v>
      </c>
      <c r="J69" s="46">
        <v>-122</v>
      </c>
      <c r="K69" s="46">
        <v>0</v>
      </c>
      <c r="L69" s="46">
        <v>0</v>
      </c>
      <c r="M69" s="46">
        <v>0</v>
      </c>
      <c r="N69" s="46">
        <f t="shared" si="13"/>
        <v>968688</v>
      </c>
      <c r="O69" s="47">
        <f>(N69/O$74)</f>
        <v>11.568219544526315</v>
      </c>
      <c r="P69" s="9"/>
    </row>
    <row r="70" spans="1:119" ht="15.75">
      <c r="A70" s="29" t="s">
        <v>51</v>
      </c>
      <c r="B70" s="30"/>
      <c r="C70" s="31"/>
      <c r="D70" s="32">
        <f t="shared" ref="D70:M70" si="14">SUM(D71:D71)</f>
        <v>11400</v>
      </c>
      <c r="E70" s="32">
        <f t="shared" si="14"/>
        <v>90000</v>
      </c>
      <c r="F70" s="32">
        <f t="shared" si="14"/>
        <v>0</v>
      </c>
      <c r="G70" s="32">
        <f t="shared" si="14"/>
        <v>6042000</v>
      </c>
      <c r="H70" s="32">
        <f t="shared" si="14"/>
        <v>0</v>
      </c>
      <c r="I70" s="32">
        <f t="shared" si="14"/>
        <v>0</v>
      </c>
      <c r="J70" s="32">
        <f t="shared" si="14"/>
        <v>0</v>
      </c>
      <c r="K70" s="32">
        <f t="shared" si="14"/>
        <v>0</v>
      </c>
      <c r="L70" s="32">
        <f t="shared" si="14"/>
        <v>0</v>
      </c>
      <c r="M70" s="32">
        <f t="shared" si="14"/>
        <v>0</v>
      </c>
      <c r="N70" s="32">
        <f>SUM(D70:M70)</f>
        <v>6143400</v>
      </c>
      <c r="O70" s="45">
        <f>(N70/O$74)</f>
        <v>73.365417915616746</v>
      </c>
      <c r="P70" s="9"/>
    </row>
    <row r="71" spans="1:119" ht="15.75" thickBot="1">
      <c r="A71" s="12"/>
      <c r="B71" s="25">
        <v>381</v>
      </c>
      <c r="C71" s="20" t="s">
        <v>95</v>
      </c>
      <c r="D71" s="46">
        <v>11400</v>
      </c>
      <c r="E71" s="46">
        <v>90000</v>
      </c>
      <c r="F71" s="46">
        <v>0</v>
      </c>
      <c r="G71" s="46">
        <v>6042000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6143400</v>
      </c>
      <c r="O71" s="47">
        <f>(N71/O$74)</f>
        <v>73.365417915616746</v>
      </c>
      <c r="P71" s="9"/>
    </row>
    <row r="72" spans="1:119" ht="16.5" thickBot="1">
      <c r="A72" s="14" t="s">
        <v>66</v>
      </c>
      <c r="B72" s="23"/>
      <c r="C72" s="22"/>
      <c r="D72" s="15">
        <f t="shared" ref="D72:M72" si="15">SUM(D5,D14,D23,D37,D55,D60,D70)</f>
        <v>79394278</v>
      </c>
      <c r="E72" s="15">
        <f t="shared" si="15"/>
        <v>23319785</v>
      </c>
      <c r="F72" s="15">
        <f t="shared" si="15"/>
        <v>0</v>
      </c>
      <c r="G72" s="15">
        <f t="shared" si="15"/>
        <v>6042000</v>
      </c>
      <c r="H72" s="15">
        <f t="shared" si="15"/>
        <v>0</v>
      </c>
      <c r="I72" s="15">
        <f t="shared" si="15"/>
        <v>39694532</v>
      </c>
      <c r="J72" s="15">
        <f t="shared" si="15"/>
        <v>16414701</v>
      </c>
      <c r="K72" s="15">
        <f t="shared" si="15"/>
        <v>17421934</v>
      </c>
      <c r="L72" s="15">
        <f t="shared" si="15"/>
        <v>0</v>
      </c>
      <c r="M72" s="15">
        <f t="shared" si="15"/>
        <v>0</v>
      </c>
      <c r="N72" s="15">
        <f>SUM(D72:M72)</f>
        <v>182287230</v>
      </c>
      <c r="O72" s="38">
        <f>(N72/O$74)</f>
        <v>2176.9018474509476</v>
      </c>
      <c r="P72" s="6"/>
      <c r="Q72" s="2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5"/>
      <c r="AF72" s="5"/>
      <c r="AG72" s="5"/>
      <c r="AH72" s="5"/>
      <c r="AI72" s="5"/>
      <c r="AJ72" s="5"/>
      <c r="AK72" s="5"/>
      <c r="AL72" s="5"/>
      <c r="AM72" s="5"/>
      <c r="AN72" s="5"/>
      <c r="AO72" s="5"/>
      <c r="AP72" s="5"/>
      <c r="AQ72" s="5"/>
      <c r="AR72" s="5"/>
      <c r="AS72" s="5"/>
      <c r="AT72" s="5"/>
      <c r="AU72" s="5"/>
      <c r="AV72" s="5"/>
      <c r="AW72" s="5"/>
      <c r="AX72" s="5"/>
      <c r="AY72" s="5"/>
      <c r="AZ72" s="5"/>
      <c r="BA72" s="5"/>
      <c r="BB72" s="5"/>
      <c r="BC72" s="5"/>
      <c r="BD72" s="5"/>
      <c r="BE72" s="5"/>
      <c r="BF72" s="5"/>
      <c r="BG72" s="5"/>
      <c r="BH72" s="5"/>
      <c r="BI72" s="5"/>
      <c r="BJ72" s="5"/>
      <c r="BK72" s="5"/>
      <c r="BL72" s="5"/>
      <c r="BM72" s="5"/>
      <c r="BN72" s="5"/>
      <c r="BO72" s="5"/>
      <c r="BP72" s="5"/>
      <c r="BQ72" s="5"/>
      <c r="BR72" s="5"/>
      <c r="BS72" s="5"/>
      <c r="BT72" s="5"/>
      <c r="BU72" s="5"/>
      <c r="BV72" s="5"/>
      <c r="BW72" s="5"/>
      <c r="BX72" s="5"/>
      <c r="BY72" s="5"/>
      <c r="BZ72" s="5"/>
      <c r="CA72" s="5"/>
      <c r="CB72" s="5"/>
      <c r="CC72" s="5"/>
      <c r="CD72" s="5"/>
      <c r="CE72" s="5"/>
      <c r="CF72" s="5"/>
      <c r="CG72" s="5"/>
      <c r="CH72" s="5"/>
      <c r="CI72" s="5"/>
      <c r="CJ72" s="5"/>
      <c r="CK72" s="5"/>
      <c r="CL72" s="5"/>
      <c r="CM72" s="5"/>
      <c r="CN72" s="5"/>
      <c r="CO72" s="5"/>
      <c r="CP72" s="5"/>
      <c r="CQ72" s="5"/>
      <c r="CR72" s="5"/>
      <c r="CS72" s="5"/>
      <c r="CT72" s="5"/>
      <c r="CU72" s="5"/>
      <c r="CV72" s="5"/>
      <c r="CW72" s="5"/>
      <c r="CX72" s="5"/>
      <c r="CY72" s="5"/>
      <c r="CZ72" s="5"/>
      <c r="DA72" s="5"/>
      <c r="DB72" s="5"/>
      <c r="DC72" s="5"/>
      <c r="DD72" s="5"/>
      <c r="DE72" s="5"/>
      <c r="DF72" s="5"/>
      <c r="DG72" s="5"/>
      <c r="DH72" s="5"/>
      <c r="DI72" s="5"/>
      <c r="DJ72" s="5"/>
      <c r="DK72" s="5"/>
      <c r="DL72" s="5"/>
      <c r="DM72" s="5"/>
      <c r="DN72" s="5"/>
      <c r="DO72" s="5"/>
    </row>
    <row r="73" spans="1:119">
      <c r="A73" s="16"/>
      <c r="B73" s="18"/>
      <c r="C73" s="18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9"/>
    </row>
    <row r="74" spans="1:119">
      <c r="A74" s="40"/>
      <c r="B74" s="41"/>
      <c r="C74" s="41"/>
      <c r="D74" s="42"/>
      <c r="E74" s="42"/>
      <c r="F74" s="42"/>
      <c r="G74" s="42"/>
      <c r="H74" s="42"/>
      <c r="I74" s="42"/>
      <c r="J74" s="42"/>
      <c r="K74" s="42"/>
      <c r="L74" s="48" t="s">
        <v>146</v>
      </c>
      <c r="M74" s="48"/>
      <c r="N74" s="48"/>
      <c r="O74" s="43">
        <v>83737</v>
      </c>
    </row>
    <row r="75" spans="1:119">
      <c r="A75" s="49"/>
      <c r="B75" s="50"/>
      <c r="C75" s="50"/>
      <c r="D75" s="50"/>
      <c r="E75" s="50"/>
      <c r="F75" s="50"/>
      <c r="G75" s="50"/>
      <c r="H75" s="50"/>
      <c r="I75" s="50"/>
      <c r="J75" s="50"/>
      <c r="K75" s="50"/>
      <c r="L75" s="50"/>
      <c r="M75" s="50"/>
      <c r="N75" s="50"/>
      <c r="O75" s="51"/>
    </row>
    <row r="76" spans="1:119" ht="15.75" customHeight="1" thickBot="1">
      <c r="A76" s="52" t="s">
        <v>98</v>
      </c>
      <c r="B76" s="53"/>
      <c r="C76" s="53"/>
      <c r="D76" s="53"/>
      <c r="E76" s="53"/>
      <c r="F76" s="53"/>
      <c r="G76" s="53"/>
      <c r="H76" s="53"/>
      <c r="I76" s="53"/>
      <c r="J76" s="53"/>
      <c r="K76" s="53"/>
      <c r="L76" s="53"/>
      <c r="M76" s="53"/>
      <c r="N76" s="53"/>
      <c r="O76" s="54"/>
    </row>
  </sheetData>
  <mergeCells count="10">
    <mergeCell ref="L74:N74"/>
    <mergeCell ref="A75:O75"/>
    <mergeCell ref="A76:O76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4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35912254</v>
      </c>
      <c r="E5" s="27">
        <f t="shared" si="0"/>
        <v>8026867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43939121</v>
      </c>
      <c r="O5" s="33">
        <f t="shared" ref="O5:O36" si="1">(N5/O$72)</f>
        <v>526.05321696238298</v>
      </c>
      <c r="P5" s="6"/>
    </row>
    <row r="6" spans="1:133">
      <c r="A6" s="12"/>
      <c r="B6" s="25">
        <v>311</v>
      </c>
      <c r="C6" s="20" t="s">
        <v>2</v>
      </c>
      <c r="D6" s="46">
        <v>23745850</v>
      </c>
      <c r="E6" s="46">
        <v>393118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24138968</v>
      </c>
      <c r="O6" s="47">
        <f t="shared" si="1"/>
        <v>288.99944927328016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7633749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7633749</v>
      </c>
      <c r="O7" s="47">
        <f t="shared" si="1"/>
        <v>91.393685798434021</v>
      </c>
      <c r="P7" s="9"/>
    </row>
    <row r="8" spans="1:133">
      <c r="A8" s="12"/>
      <c r="B8" s="25">
        <v>314.10000000000002</v>
      </c>
      <c r="C8" s="20" t="s">
        <v>11</v>
      </c>
      <c r="D8" s="46">
        <v>7057554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7057554</v>
      </c>
      <c r="O8" s="47">
        <f t="shared" si="1"/>
        <v>84.495294878241509</v>
      </c>
      <c r="P8" s="9"/>
    </row>
    <row r="9" spans="1:133">
      <c r="A9" s="12"/>
      <c r="B9" s="25">
        <v>314.3</v>
      </c>
      <c r="C9" s="20" t="s">
        <v>12</v>
      </c>
      <c r="D9" s="46">
        <v>1317900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1317900</v>
      </c>
      <c r="O9" s="47">
        <f t="shared" si="1"/>
        <v>15.778320522950937</v>
      </c>
      <c r="P9" s="9"/>
    </row>
    <row r="10" spans="1:133">
      <c r="A10" s="12"/>
      <c r="B10" s="25">
        <v>314.39999999999998</v>
      </c>
      <c r="C10" s="20" t="s">
        <v>13</v>
      </c>
      <c r="D10" s="46">
        <v>202032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202032</v>
      </c>
      <c r="O10" s="47">
        <f t="shared" si="1"/>
        <v>2.4187917534659866</v>
      </c>
      <c r="P10" s="9"/>
    </row>
    <row r="11" spans="1:133">
      <c r="A11" s="12"/>
      <c r="B11" s="25">
        <v>314.8</v>
      </c>
      <c r="C11" s="20" t="s">
        <v>15</v>
      </c>
      <c r="D11" s="46">
        <v>90683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90683</v>
      </c>
      <c r="O11" s="47">
        <f t="shared" si="1"/>
        <v>1.0856858942125804</v>
      </c>
      <c r="P11" s="9"/>
    </row>
    <row r="12" spans="1:133">
      <c r="A12" s="12"/>
      <c r="B12" s="25">
        <v>315</v>
      </c>
      <c r="C12" s="20" t="s">
        <v>105</v>
      </c>
      <c r="D12" s="46">
        <v>2886316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2886316</v>
      </c>
      <c r="O12" s="47">
        <f t="shared" si="1"/>
        <v>34.555898762062114</v>
      </c>
      <c r="P12" s="9"/>
    </row>
    <row r="13" spans="1:133">
      <c r="A13" s="12"/>
      <c r="B13" s="25">
        <v>316</v>
      </c>
      <c r="C13" s="20" t="s">
        <v>106</v>
      </c>
      <c r="D13" s="46">
        <v>611919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611919</v>
      </c>
      <c r="O13" s="47">
        <f t="shared" si="1"/>
        <v>7.3260900797356507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SUM(D15:D24)</f>
        <v>6135917</v>
      </c>
      <c r="E14" s="32">
        <f t="shared" si="3"/>
        <v>2748874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8884791</v>
      </c>
      <c r="O14" s="45">
        <f t="shared" si="1"/>
        <v>106.37156095108109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2146252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2146252</v>
      </c>
      <c r="O15" s="47">
        <f t="shared" si="1"/>
        <v>25.695615736417402</v>
      </c>
      <c r="P15" s="9"/>
    </row>
    <row r="16" spans="1:133">
      <c r="A16" s="12"/>
      <c r="B16" s="25">
        <v>323.10000000000002</v>
      </c>
      <c r="C16" s="20" t="s">
        <v>19</v>
      </c>
      <c r="D16" s="46">
        <v>5896865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3" si="4">SUM(D16:M16)</f>
        <v>5896865</v>
      </c>
      <c r="O16" s="47">
        <f t="shared" si="1"/>
        <v>70.599154754208271</v>
      </c>
      <c r="P16" s="9"/>
    </row>
    <row r="17" spans="1:16">
      <c r="A17" s="12"/>
      <c r="B17" s="25">
        <v>323.39999999999998</v>
      </c>
      <c r="C17" s="20" t="s">
        <v>20</v>
      </c>
      <c r="D17" s="46">
        <v>220581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220581</v>
      </c>
      <c r="O17" s="47">
        <f t="shared" si="1"/>
        <v>2.6408663170749227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70904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70904</v>
      </c>
      <c r="O18" s="47">
        <f t="shared" si="1"/>
        <v>0.84888537700835665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104979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104979</v>
      </c>
      <c r="O19" s="47">
        <f t="shared" si="1"/>
        <v>1.2568421808778105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191625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191625</v>
      </c>
      <c r="O20" s="47">
        <f t="shared" si="1"/>
        <v>2.2941958192658571</v>
      </c>
      <c r="P20" s="9"/>
    </row>
    <row r="21" spans="1:16">
      <c r="A21" s="12"/>
      <c r="B21" s="25">
        <v>324.62</v>
      </c>
      <c r="C21" s="20" t="s">
        <v>24</v>
      </c>
      <c r="D21" s="46">
        <v>0</v>
      </c>
      <c r="E21" s="46">
        <v>5804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5804</v>
      </c>
      <c r="O21" s="47">
        <f t="shared" si="1"/>
        <v>6.9487345257764052E-2</v>
      </c>
      <c r="P21" s="9"/>
    </row>
    <row r="22" spans="1:16">
      <c r="A22" s="12"/>
      <c r="B22" s="25">
        <v>324.70999999999998</v>
      </c>
      <c r="C22" s="20" t="s">
        <v>133</v>
      </c>
      <c r="D22" s="46">
        <v>0</v>
      </c>
      <c r="E22" s="46">
        <v>40404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40404</v>
      </c>
      <c r="O22" s="47">
        <f t="shared" si="1"/>
        <v>0.48372961712520651</v>
      </c>
      <c r="P22" s="9"/>
    </row>
    <row r="23" spans="1:16">
      <c r="A23" s="12"/>
      <c r="B23" s="25">
        <v>324.72000000000003</v>
      </c>
      <c r="C23" s="20" t="s">
        <v>134</v>
      </c>
      <c r="D23" s="46">
        <v>0</v>
      </c>
      <c r="E23" s="46">
        <v>188906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si="4"/>
        <v>188906</v>
      </c>
      <c r="O23" s="47">
        <f t="shared" si="1"/>
        <v>2.261643081196274</v>
      </c>
      <c r="P23" s="9"/>
    </row>
    <row r="24" spans="1:16">
      <c r="A24" s="12"/>
      <c r="B24" s="25">
        <v>329</v>
      </c>
      <c r="C24" s="20" t="s">
        <v>26</v>
      </c>
      <c r="D24" s="46">
        <v>18471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>SUM(D24:M24)</f>
        <v>18471</v>
      </c>
      <c r="O24" s="47">
        <f t="shared" si="1"/>
        <v>0.22114072264923496</v>
      </c>
      <c r="P24" s="9"/>
    </row>
    <row r="25" spans="1:16" ht="15.75">
      <c r="A25" s="29" t="s">
        <v>28</v>
      </c>
      <c r="B25" s="30"/>
      <c r="C25" s="31"/>
      <c r="D25" s="32">
        <f t="shared" ref="D25:M25" si="5">SUM(D26:D36)</f>
        <v>9040415</v>
      </c>
      <c r="E25" s="32">
        <f t="shared" si="5"/>
        <v>2391878</v>
      </c>
      <c r="F25" s="32">
        <f t="shared" si="5"/>
        <v>0</v>
      </c>
      <c r="G25" s="32">
        <f t="shared" si="5"/>
        <v>0</v>
      </c>
      <c r="H25" s="32">
        <f t="shared" si="5"/>
        <v>0</v>
      </c>
      <c r="I25" s="32">
        <f t="shared" si="5"/>
        <v>60124</v>
      </c>
      <c r="J25" s="32">
        <f t="shared" si="5"/>
        <v>0</v>
      </c>
      <c r="K25" s="32">
        <f t="shared" si="5"/>
        <v>1266753</v>
      </c>
      <c r="L25" s="32">
        <f t="shared" si="5"/>
        <v>0</v>
      </c>
      <c r="M25" s="32">
        <f t="shared" si="5"/>
        <v>0</v>
      </c>
      <c r="N25" s="44">
        <f>SUM(D25:M25)</f>
        <v>12759170</v>
      </c>
      <c r="O25" s="45">
        <f t="shared" si="1"/>
        <v>152.7568661255178</v>
      </c>
      <c r="P25" s="10"/>
    </row>
    <row r="26" spans="1:16">
      <c r="A26" s="12"/>
      <c r="B26" s="25">
        <v>331.2</v>
      </c>
      <c r="C26" s="20" t="s">
        <v>27</v>
      </c>
      <c r="D26" s="46">
        <v>27942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>SUM(D26:M26)</f>
        <v>27942</v>
      </c>
      <c r="O26" s="47">
        <f t="shared" si="1"/>
        <v>0.33453056533295022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940711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>SUM(D27:M27)</f>
        <v>940711</v>
      </c>
      <c r="O27" s="47">
        <f t="shared" si="1"/>
        <v>11.262493115916001</v>
      </c>
      <c r="P27" s="9"/>
    </row>
    <row r="28" spans="1:16">
      <c r="A28" s="12"/>
      <c r="B28" s="25">
        <v>334.39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60124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6">SUM(D28:M28)</f>
        <v>60124</v>
      </c>
      <c r="O28" s="47">
        <f t="shared" si="1"/>
        <v>0.71982376744965637</v>
      </c>
      <c r="P28" s="9"/>
    </row>
    <row r="29" spans="1:16">
      <c r="A29" s="12"/>
      <c r="B29" s="25">
        <v>334.83</v>
      </c>
      <c r="C29" s="20" t="s">
        <v>140</v>
      </c>
      <c r="D29" s="46">
        <v>234065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6"/>
        <v>234065</v>
      </c>
      <c r="O29" s="47">
        <f t="shared" si="1"/>
        <v>2.8023010799032635</v>
      </c>
      <c r="P29" s="9"/>
    </row>
    <row r="30" spans="1:16">
      <c r="A30" s="12"/>
      <c r="B30" s="25">
        <v>335.12</v>
      </c>
      <c r="C30" s="20" t="s">
        <v>108</v>
      </c>
      <c r="D30" s="46">
        <v>3121189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6"/>
        <v>3121189</v>
      </c>
      <c r="O30" s="47">
        <f t="shared" si="1"/>
        <v>37.367873476522277</v>
      </c>
      <c r="P30" s="9"/>
    </row>
    <row r="31" spans="1:16">
      <c r="A31" s="12"/>
      <c r="B31" s="25">
        <v>335.14</v>
      </c>
      <c r="C31" s="20" t="s">
        <v>109</v>
      </c>
      <c r="D31" s="46">
        <v>185633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6"/>
        <v>185633</v>
      </c>
      <c r="O31" s="47">
        <f t="shared" si="1"/>
        <v>2.2224576778488134</v>
      </c>
      <c r="P31" s="9"/>
    </row>
    <row r="32" spans="1:16">
      <c r="A32" s="12"/>
      <c r="B32" s="25">
        <v>335.15</v>
      </c>
      <c r="C32" s="20" t="s">
        <v>110</v>
      </c>
      <c r="D32" s="46">
        <v>63355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6"/>
        <v>63355</v>
      </c>
      <c r="O32" s="47">
        <f t="shared" si="1"/>
        <v>0.75850633335727802</v>
      </c>
      <c r="P32" s="9"/>
    </row>
    <row r="33" spans="1:16">
      <c r="A33" s="12"/>
      <c r="B33" s="25">
        <v>335.18</v>
      </c>
      <c r="C33" s="20" t="s">
        <v>111</v>
      </c>
      <c r="D33" s="46">
        <v>5294193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6"/>
        <v>5294193</v>
      </c>
      <c r="O33" s="47">
        <f t="shared" si="1"/>
        <v>63.383772717477193</v>
      </c>
      <c r="P33" s="9"/>
    </row>
    <row r="34" spans="1:16">
      <c r="A34" s="12"/>
      <c r="B34" s="25">
        <v>335.21</v>
      </c>
      <c r="C34" s="20" t="s">
        <v>39</v>
      </c>
      <c r="D34" s="46">
        <v>42844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1266753</v>
      </c>
      <c r="L34" s="46">
        <v>0</v>
      </c>
      <c r="M34" s="46">
        <v>0</v>
      </c>
      <c r="N34" s="46">
        <f t="shared" si="6"/>
        <v>1309597</v>
      </c>
      <c r="O34" s="47">
        <f t="shared" si="1"/>
        <v>15.678914350022747</v>
      </c>
      <c r="P34" s="9"/>
    </row>
    <row r="35" spans="1:16">
      <c r="A35" s="12"/>
      <c r="B35" s="25">
        <v>335.49</v>
      </c>
      <c r="C35" s="20" t="s">
        <v>40</v>
      </c>
      <c r="D35" s="46">
        <v>71194</v>
      </c>
      <c r="E35" s="46">
        <v>1081637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6"/>
        <v>1152831</v>
      </c>
      <c r="O35" s="47">
        <f t="shared" si="1"/>
        <v>13.802061633503341</v>
      </c>
      <c r="P35" s="9"/>
    </row>
    <row r="36" spans="1:16">
      <c r="A36" s="12"/>
      <c r="B36" s="25">
        <v>338</v>
      </c>
      <c r="C36" s="20" t="s">
        <v>44</v>
      </c>
      <c r="D36" s="46">
        <v>0</v>
      </c>
      <c r="E36" s="46">
        <v>369530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369530</v>
      </c>
      <c r="O36" s="47">
        <f t="shared" si="1"/>
        <v>4.4241314081842775</v>
      </c>
      <c r="P36" s="9"/>
    </row>
    <row r="37" spans="1:16" ht="15.75">
      <c r="A37" s="29" t="s">
        <v>49</v>
      </c>
      <c r="B37" s="30"/>
      <c r="C37" s="31"/>
      <c r="D37" s="32">
        <f t="shared" ref="D37:M37" si="7">SUM(D38:D52)</f>
        <v>19399590</v>
      </c>
      <c r="E37" s="32">
        <f t="shared" si="7"/>
        <v>6512103</v>
      </c>
      <c r="F37" s="32">
        <f t="shared" si="7"/>
        <v>0</v>
      </c>
      <c r="G37" s="32">
        <f t="shared" si="7"/>
        <v>0</v>
      </c>
      <c r="H37" s="32">
        <f t="shared" si="7"/>
        <v>0</v>
      </c>
      <c r="I37" s="32">
        <f t="shared" si="7"/>
        <v>34975055</v>
      </c>
      <c r="J37" s="32">
        <f t="shared" si="7"/>
        <v>15116806</v>
      </c>
      <c r="K37" s="32">
        <f t="shared" si="7"/>
        <v>0</v>
      </c>
      <c r="L37" s="32">
        <f t="shared" si="7"/>
        <v>0</v>
      </c>
      <c r="M37" s="32">
        <f t="shared" si="7"/>
        <v>0</v>
      </c>
      <c r="N37" s="32">
        <f>SUM(D37:M37)</f>
        <v>76003554</v>
      </c>
      <c r="O37" s="45">
        <f t="shared" ref="O37:O68" si="8">(N37/O$72)</f>
        <v>909.93886933409954</v>
      </c>
      <c r="P37" s="10"/>
    </row>
    <row r="38" spans="1:16">
      <c r="A38" s="12"/>
      <c r="B38" s="25">
        <v>341.1</v>
      </c>
      <c r="C38" s="20" t="s">
        <v>112</v>
      </c>
      <c r="D38" s="46">
        <v>138098</v>
      </c>
      <c r="E38" s="46">
        <v>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138098</v>
      </c>
      <c r="O38" s="47">
        <f t="shared" si="8"/>
        <v>1.653353446830927</v>
      </c>
      <c r="P38" s="9"/>
    </row>
    <row r="39" spans="1:16">
      <c r="A39" s="12"/>
      <c r="B39" s="25">
        <v>341.2</v>
      </c>
      <c r="C39" s="20" t="s">
        <v>113</v>
      </c>
      <c r="D39" s="46">
        <v>0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15116806</v>
      </c>
      <c r="K39" s="46">
        <v>0</v>
      </c>
      <c r="L39" s="46">
        <v>0</v>
      </c>
      <c r="M39" s="46">
        <v>0</v>
      </c>
      <c r="N39" s="46">
        <f t="shared" ref="N39:N52" si="9">SUM(D39:M39)</f>
        <v>15116806</v>
      </c>
      <c r="O39" s="47">
        <f t="shared" si="8"/>
        <v>180.98323875200538</v>
      </c>
      <c r="P39" s="9"/>
    </row>
    <row r="40" spans="1:16">
      <c r="A40" s="12"/>
      <c r="B40" s="25">
        <v>341.3</v>
      </c>
      <c r="C40" s="20" t="s">
        <v>114</v>
      </c>
      <c r="D40" s="46">
        <v>3647297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9"/>
        <v>3647297</v>
      </c>
      <c r="O40" s="47">
        <f t="shared" si="8"/>
        <v>43.666606805066685</v>
      </c>
      <c r="P40" s="9"/>
    </row>
    <row r="41" spans="1:16">
      <c r="A41" s="12"/>
      <c r="B41" s="25">
        <v>341.9</v>
      </c>
      <c r="C41" s="20" t="s">
        <v>115</v>
      </c>
      <c r="D41" s="46">
        <v>479124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9"/>
        <v>479124</v>
      </c>
      <c r="O41" s="47">
        <f t="shared" si="8"/>
        <v>5.736225845844408</v>
      </c>
      <c r="P41" s="9"/>
    </row>
    <row r="42" spans="1:16">
      <c r="A42" s="12"/>
      <c r="B42" s="25">
        <v>342.1</v>
      </c>
      <c r="C42" s="20" t="s">
        <v>55</v>
      </c>
      <c r="D42" s="46">
        <v>710965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9"/>
        <v>710965</v>
      </c>
      <c r="O42" s="47">
        <f t="shared" si="8"/>
        <v>8.5119004860761915</v>
      </c>
      <c r="P42" s="9"/>
    </row>
    <row r="43" spans="1:16">
      <c r="A43" s="12"/>
      <c r="B43" s="25">
        <v>342.2</v>
      </c>
      <c r="C43" s="20" t="s">
        <v>56</v>
      </c>
      <c r="D43" s="46">
        <v>9555113</v>
      </c>
      <c r="E43" s="46">
        <v>942932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9"/>
        <v>10498045</v>
      </c>
      <c r="O43" s="47">
        <f t="shared" si="8"/>
        <v>125.6859540741805</v>
      </c>
      <c r="P43" s="9"/>
    </row>
    <row r="44" spans="1:16">
      <c r="A44" s="12"/>
      <c r="B44" s="25">
        <v>343.4</v>
      </c>
      <c r="C44" s="20" t="s">
        <v>58</v>
      </c>
      <c r="D44" s="46">
        <v>0</v>
      </c>
      <c r="E44" s="46">
        <v>0</v>
      </c>
      <c r="F44" s="46">
        <v>0</v>
      </c>
      <c r="G44" s="46">
        <v>0</v>
      </c>
      <c r="H44" s="46">
        <v>0</v>
      </c>
      <c r="I44" s="46">
        <v>10945165</v>
      </c>
      <c r="J44" s="46">
        <v>0</v>
      </c>
      <c r="K44" s="46">
        <v>0</v>
      </c>
      <c r="L44" s="46">
        <v>0</v>
      </c>
      <c r="M44" s="46">
        <v>0</v>
      </c>
      <c r="N44" s="46">
        <f t="shared" si="9"/>
        <v>10945165</v>
      </c>
      <c r="O44" s="47">
        <f t="shared" si="8"/>
        <v>131.03901779086752</v>
      </c>
      <c r="P44" s="9"/>
    </row>
    <row r="45" spans="1:16">
      <c r="A45" s="12"/>
      <c r="B45" s="25">
        <v>343.5</v>
      </c>
      <c r="C45" s="20" t="s">
        <v>59</v>
      </c>
      <c r="D45" s="46">
        <v>0</v>
      </c>
      <c r="E45" s="46">
        <v>0</v>
      </c>
      <c r="F45" s="46">
        <v>0</v>
      </c>
      <c r="G45" s="46">
        <v>0</v>
      </c>
      <c r="H45" s="46">
        <v>0</v>
      </c>
      <c r="I45" s="46">
        <v>23095480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9"/>
        <v>23095480</v>
      </c>
      <c r="O45" s="47">
        <f t="shared" si="8"/>
        <v>276.50647702511793</v>
      </c>
      <c r="P45" s="9"/>
    </row>
    <row r="46" spans="1:16">
      <c r="A46" s="12"/>
      <c r="B46" s="25">
        <v>343.8</v>
      </c>
      <c r="C46" s="20" t="s">
        <v>60</v>
      </c>
      <c r="D46" s="46">
        <v>25485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9"/>
        <v>25485</v>
      </c>
      <c r="O46" s="47">
        <f t="shared" si="8"/>
        <v>0.30511457510236334</v>
      </c>
      <c r="P46" s="9"/>
    </row>
    <row r="47" spans="1:16">
      <c r="A47" s="12"/>
      <c r="B47" s="25">
        <v>343.9</v>
      </c>
      <c r="C47" s="20" t="s">
        <v>61</v>
      </c>
      <c r="D47" s="46">
        <v>0</v>
      </c>
      <c r="E47" s="46">
        <v>5569171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9"/>
        <v>5569171</v>
      </c>
      <c r="O47" s="47">
        <f t="shared" si="8"/>
        <v>66.675897325383715</v>
      </c>
      <c r="P47" s="9"/>
    </row>
    <row r="48" spans="1:16">
      <c r="A48" s="12"/>
      <c r="B48" s="25">
        <v>347.1</v>
      </c>
      <c r="C48" s="20" t="s">
        <v>62</v>
      </c>
      <c r="D48" s="46">
        <v>665333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9"/>
        <v>665333</v>
      </c>
      <c r="O48" s="47">
        <f t="shared" si="8"/>
        <v>7.9655795800110143</v>
      </c>
      <c r="P48" s="9"/>
    </row>
    <row r="49" spans="1:16">
      <c r="A49" s="12"/>
      <c r="B49" s="25">
        <v>347.2</v>
      </c>
      <c r="C49" s="20" t="s">
        <v>63</v>
      </c>
      <c r="D49" s="46">
        <v>3188212</v>
      </c>
      <c r="E49" s="46">
        <v>0</v>
      </c>
      <c r="F49" s="46">
        <v>0</v>
      </c>
      <c r="G49" s="46">
        <v>0</v>
      </c>
      <c r="H49" s="46">
        <v>0</v>
      </c>
      <c r="I49" s="46">
        <v>934410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9"/>
        <v>4122622</v>
      </c>
      <c r="O49" s="47">
        <f t="shared" si="8"/>
        <v>49.357349807245647</v>
      </c>
      <c r="P49" s="9"/>
    </row>
    <row r="50" spans="1:16">
      <c r="A50" s="12"/>
      <c r="B50" s="25">
        <v>347.3</v>
      </c>
      <c r="C50" s="20" t="s">
        <v>64</v>
      </c>
      <c r="D50" s="46">
        <v>723051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9"/>
        <v>723051</v>
      </c>
      <c r="O50" s="47">
        <f t="shared" si="8"/>
        <v>8.6565979455498887</v>
      </c>
      <c r="P50" s="9"/>
    </row>
    <row r="51" spans="1:16">
      <c r="A51" s="12"/>
      <c r="B51" s="25">
        <v>347.4</v>
      </c>
      <c r="C51" s="20" t="s">
        <v>141</v>
      </c>
      <c r="D51" s="46">
        <v>634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9"/>
        <v>634</v>
      </c>
      <c r="O51" s="47">
        <f t="shared" si="8"/>
        <v>7.5904508775710561E-3</v>
      </c>
      <c r="P51" s="9"/>
    </row>
    <row r="52" spans="1:16">
      <c r="A52" s="12"/>
      <c r="B52" s="25">
        <v>347.5</v>
      </c>
      <c r="C52" s="20" t="s">
        <v>65</v>
      </c>
      <c r="D52" s="46">
        <v>266278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9"/>
        <v>266278</v>
      </c>
      <c r="O52" s="47">
        <f t="shared" si="8"/>
        <v>3.1879654239398509</v>
      </c>
      <c r="P52" s="9"/>
    </row>
    <row r="53" spans="1:16" ht="15.75">
      <c r="A53" s="29" t="s">
        <v>50</v>
      </c>
      <c r="B53" s="30"/>
      <c r="C53" s="31"/>
      <c r="D53" s="32">
        <f t="shared" ref="D53:M53" si="10">SUM(D54:D57)</f>
        <v>347908</v>
      </c>
      <c r="E53" s="32">
        <f t="shared" si="10"/>
        <v>111513</v>
      </c>
      <c r="F53" s="32">
        <f t="shared" si="10"/>
        <v>0</v>
      </c>
      <c r="G53" s="32">
        <f t="shared" si="10"/>
        <v>0</v>
      </c>
      <c r="H53" s="32">
        <f t="shared" si="10"/>
        <v>0</v>
      </c>
      <c r="I53" s="32">
        <f t="shared" si="10"/>
        <v>5600</v>
      </c>
      <c r="J53" s="32">
        <f t="shared" si="10"/>
        <v>0</v>
      </c>
      <c r="K53" s="32">
        <f t="shared" si="10"/>
        <v>0</v>
      </c>
      <c r="L53" s="32">
        <f t="shared" si="10"/>
        <v>0</v>
      </c>
      <c r="M53" s="32">
        <f t="shared" si="10"/>
        <v>0</v>
      </c>
      <c r="N53" s="32">
        <f t="shared" ref="N53:N59" si="11">SUM(D53:M53)</f>
        <v>465021</v>
      </c>
      <c r="O53" s="45">
        <f t="shared" si="8"/>
        <v>5.5673802169384388</v>
      </c>
      <c r="P53" s="10"/>
    </row>
    <row r="54" spans="1:16">
      <c r="A54" s="13"/>
      <c r="B54" s="39">
        <v>351.1</v>
      </c>
      <c r="C54" s="21" t="s">
        <v>68</v>
      </c>
      <c r="D54" s="46">
        <v>284151</v>
      </c>
      <c r="E54" s="46">
        <v>106120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390271</v>
      </c>
      <c r="O54" s="47">
        <f t="shared" si="8"/>
        <v>4.6724492972248166</v>
      </c>
      <c r="P54" s="9"/>
    </row>
    <row r="55" spans="1:16">
      <c r="A55" s="13"/>
      <c r="B55" s="39">
        <v>352</v>
      </c>
      <c r="C55" s="21" t="s">
        <v>69</v>
      </c>
      <c r="D55" s="46">
        <v>57039</v>
      </c>
      <c r="E55" s="46">
        <v>5393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62432</v>
      </c>
      <c r="O55" s="47">
        <f t="shared" si="8"/>
        <v>0.74745588200081414</v>
      </c>
      <c r="P55" s="9"/>
    </row>
    <row r="56" spans="1:16">
      <c r="A56" s="13"/>
      <c r="B56" s="39">
        <v>354</v>
      </c>
      <c r="C56" s="21" t="s">
        <v>70</v>
      </c>
      <c r="D56" s="46">
        <v>4945</v>
      </c>
      <c r="E56" s="46">
        <v>0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1"/>
        <v>4945</v>
      </c>
      <c r="O56" s="47">
        <f t="shared" si="8"/>
        <v>5.9203122381055004E-2</v>
      </c>
      <c r="P56" s="9"/>
    </row>
    <row r="57" spans="1:16">
      <c r="A57" s="13"/>
      <c r="B57" s="39">
        <v>359</v>
      </c>
      <c r="C57" s="21" t="s">
        <v>71</v>
      </c>
      <c r="D57" s="46">
        <v>1773</v>
      </c>
      <c r="E57" s="46">
        <v>0</v>
      </c>
      <c r="F57" s="46">
        <v>0</v>
      </c>
      <c r="G57" s="46">
        <v>0</v>
      </c>
      <c r="H57" s="46">
        <v>0</v>
      </c>
      <c r="I57" s="46">
        <v>5600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1"/>
        <v>7373</v>
      </c>
      <c r="O57" s="47">
        <f t="shared" si="8"/>
        <v>8.8271915331752993E-2</v>
      </c>
      <c r="P57" s="9"/>
    </row>
    <row r="58" spans="1:16" ht="15.75">
      <c r="A58" s="29" t="s">
        <v>3</v>
      </c>
      <c r="B58" s="30"/>
      <c r="C58" s="31"/>
      <c r="D58" s="32">
        <f t="shared" ref="D58:M58" si="12">SUM(D59:D67)</f>
        <v>2509577</v>
      </c>
      <c r="E58" s="32">
        <f t="shared" si="12"/>
        <v>1707242</v>
      </c>
      <c r="F58" s="32">
        <f t="shared" si="12"/>
        <v>0</v>
      </c>
      <c r="G58" s="32">
        <f t="shared" si="12"/>
        <v>0</v>
      </c>
      <c r="H58" s="32">
        <f t="shared" si="12"/>
        <v>0</v>
      </c>
      <c r="I58" s="32">
        <f t="shared" si="12"/>
        <v>-11561</v>
      </c>
      <c r="J58" s="32">
        <f t="shared" si="12"/>
        <v>35012</v>
      </c>
      <c r="K58" s="32">
        <f t="shared" si="12"/>
        <v>26422697</v>
      </c>
      <c r="L58" s="32">
        <f t="shared" si="12"/>
        <v>0</v>
      </c>
      <c r="M58" s="32">
        <f t="shared" si="12"/>
        <v>0</v>
      </c>
      <c r="N58" s="32">
        <f t="shared" si="11"/>
        <v>30662967</v>
      </c>
      <c r="O58" s="45">
        <f t="shared" si="8"/>
        <v>367.10685295596579</v>
      </c>
      <c r="P58" s="10"/>
    </row>
    <row r="59" spans="1:16">
      <c r="A59" s="12"/>
      <c r="B59" s="25">
        <v>361.1</v>
      </c>
      <c r="C59" s="20" t="s">
        <v>72</v>
      </c>
      <c r="D59" s="46">
        <v>289253</v>
      </c>
      <c r="E59" s="46">
        <v>458517</v>
      </c>
      <c r="F59" s="46">
        <v>0</v>
      </c>
      <c r="G59" s="46">
        <v>0</v>
      </c>
      <c r="H59" s="46">
        <v>0</v>
      </c>
      <c r="I59" s="46">
        <v>848421</v>
      </c>
      <c r="J59" s="46">
        <v>89875</v>
      </c>
      <c r="K59" s="46">
        <v>598936</v>
      </c>
      <c r="L59" s="46">
        <v>0</v>
      </c>
      <c r="M59" s="46">
        <v>0</v>
      </c>
      <c r="N59" s="46">
        <f t="shared" si="11"/>
        <v>2285002</v>
      </c>
      <c r="O59" s="47">
        <f t="shared" si="8"/>
        <v>27.356775135885833</v>
      </c>
      <c r="P59" s="9"/>
    </row>
    <row r="60" spans="1:16">
      <c r="A60" s="12"/>
      <c r="B60" s="25">
        <v>361.2</v>
      </c>
      <c r="C60" s="20" t="s">
        <v>73</v>
      </c>
      <c r="D60" s="46">
        <v>0</v>
      </c>
      <c r="E60" s="46">
        <v>0</v>
      </c>
      <c r="F60" s="46">
        <v>0</v>
      </c>
      <c r="G60" s="46">
        <v>0</v>
      </c>
      <c r="H60" s="46">
        <v>0</v>
      </c>
      <c r="I60" s="46">
        <v>0</v>
      </c>
      <c r="J60" s="46">
        <v>0</v>
      </c>
      <c r="K60" s="46">
        <v>2217642</v>
      </c>
      <c r="L60" s="46">
        <v>0</v>
      </c>
      <c r="M60" s="46">
        <v>0</v>
      </c>
      <c r="N60" s="46">
        <f t="shared" ref="N60:N67" si="13">SUM(D60:M60)</f>
        <v>2217642</v>
      </c>
      <c r="O60" s="47">
        <f t="shared" si="8"/>
        <v>26.550319660943899</v>
      </c>
      <c r="P60" s="9"/>
    </row>
    <row r="61" spans="1:16">
      <c r="A61" s="12"/>
      <c r="B61" s="25">
        <v>361.3</v>
      </c>
      <c r="C61" s="20" t="s">
        <v>74</v>
      </c>
      <c r="D61" s="46">
        <v>-90875</v>
      </c>
      <c r="E61" s="46">
        <v>-149263</v>
      </c>
      <c r="F61" s="46">
        <v>0</v>
      </c>
      <c r="G61" s="46">
        <v>0</v>
      </c>
      <c r="H61" s="46">
        <v>0</v>
      </c>
      <c r="I61" s="46">
        <v>-263355</v>
      </c>
      <c r="J61" s="46">
        <v>-30401</v>
      </c>
      <c r="K61" s="46">
        <v>14615565</v>
      </c>
      <c r="L61" s="46">
        <v>0</v>
      </c>
      <c r="M61" s="46">
        <v>0</v>
      </c>
      <c r="N61" s="46">
        <f t="shared" si="13"/>
        <v>14081671</v>
      </c>
      <c r="O61" s="47">
        <f t="shared" si="8"/>
        <v>168.59027129277112</v>
      </c>
      <c r="P61" s="9"/>
    </row>
    <row r="62" spans="1:16">
      <c r="A62" s="12"/>
      <c r="B62" s="25">
        <v>362</v>
      </c>
      <c r="C62" s="20" t="s">
        <v>75</v>
      </c>
      <c r="D62" s="46">
        <v>150334</v>
      </c>
      <c r="E62" s="46">
        <v>0</v>
      </c>
      <c r="F62" s="46">
        <v>0</v>
      </c>
      <c r="G62" s="46">
        <v>0</v>
      </c>
      <c r="H62" s="46">
        <v>0</v>
      </c>
      <c r="I62" s="46">
        <v>34227</v>
      </c>
      <c r="J62" s="46">
        <v>0</v>
      </c>
      <c r="K62" s="46">
        <v>0</v>
      </c>
      <c r="L62" s="46">
        <v>0</v>
      </c>
      <c r="M62" s="46">
        <v>0</v>
      </c>
      <c r="N62" s="46">
        <f t="shared" si="13"/>
        <v>184561</v>
      </c>
      <c r="O62" s="47">
        <f t="shared" si="8"/>
        <v>2.2096233508129206</v>
      </c>
      <c r="P62" s="9"/>
    </row>
    <row r="63" spans="1:16">
      <c r="A63" s="12"/>
      <c r="B63" s="25">
        <v>364</v>
      </c>
      <c r="C63" s="20" t="s">
        <v>116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-1173010</v>
      </c>
      <c r="J63" s="46">
        <v>-24462</v>
      </c>
      <c r="K63" s="46">
        <v>0</v>
      </c>
      <c r="L63" s="46">
        <v>0</v>
      </c>
      <c r="M63" s="46">
        <v>0</v>
      </c>
      <c r="N63" s="46">
        <f t="shared" si="13"/>
        <v>-1197472</v>
      </c>
      <c r="O63" s="47">
        <f t="shared" si="8"/>
        <v>-14.336517970452315</v>
      </c>
      <c r="P63" s="9"/>
    </row>
    <row r="64" spans="1:16">
      <c r="A64" s="12"/>
      <c r="B64" s="25">
        <v>365</v>
      </c>
      <c r="C64" s="20" t="s">
        <v>117</v>
      </c>
      <c r="D64" s="46">
        <v>49796</v>
      </c>
      <c r="E64" s="46">
        <v>271293</v>
      </c>
      <c r="F64" s="46">
        <v>0</v>
      </c>
      <c r="G64" s="46">
        <v>0</v>
      </c>
      <c r="H64" s="46">
        <v>0</v>
      </c>
      <c r="I64" s="46">
        <v>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3"/>
        <v>321089</v>
      </c>
      <c r="O64" s="47">
        <f t="shared" si="8"/>
        <v>3.8441802552498623</v>
      </c>
      <c r="P64" s="9"/>
    </row>
    <row r="65" spans="1:119">
      <c r="A65" s="12"/>
      <c r="B65" s="25">
        <v>366</v>
      </c>
      <c r="C65" s="20" t="s">
        <v>78</v>
      </c>
      <c r="D65" s="46">
        <v>144947</v>
      </c>
      <c r="E65" s="46">
        <v>227889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3"/>
        <v>372836</v>
      </c>
      <c r="O65" s="47">
        <f t="shared" si="8"/>
        <v>4.4637118980916126</v>
      </c>
      <c r="P65" s="9"/>
    </row>
    <row r="66" spans="1:119">
      <c r="A66" s="12"/>
      <c r="B66" s="25">
        <v>368</v>
      </c>
      <c r="C66" s="20" t="s">
        <v>94</v>
      </c>
      <c r="D66" s="46">
        <v>1266753</v>
      </c>
      <c r="E66" s="46">
        <v>0</v>
      </c>
      <c r="F66" s="46">
        <v>0</v>
      </c>
      <c r="G66" s="46">
        <v>0</v>
      </c>
      <c r="H66" s="46">
        <v>0</v>
      </c>
      <c r="I66" s="46">
        <v>0</v>
      </c>
      <c r="J66" s="46">
        <v>0</v>
      </c>
      <c r="K66" s="46">
        <v>8990554</v>
      </c>
      <c r="L66" s="46">
        <v>0</v>
      </c>
      <c r="M66" s="46">
        <v>0</v>
      </c>
      <c r="N66" s="46">
        <f t="shared" si="13"/>
        <v>10257307</v>
      </c>
      <c r="O66" s="47">
        <f t="shared" si="8"/>
        <v>122.80376170294279</v>
      </c>
      <c r="P66" s="9"/>
    </row>
    <row r="67" spans="1:119">
      <c r="A67" s="12"/>
      <c r="B67" s="25">
        <v>369.9</v>
      </c>
      <c r="C67" s="20" t="s">
        <v>79</v>
      </c>
      <c r="D67" s="46">
        <v>699369</v>
      </c>
      <c r="E67" s="46">
        <v>898806</v>
      </c>
      <c r="F67" s="46">
        <v>0</v>
      </c>
      <c r="G67" s="46">
        <v>0</v>
      </c>
      <c r="H67" s="46">
        <v>0</v>
      </c>
      <c r="I67" s="46">
        <v>542156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3"/>
        <v>2140331</v>
      </c>
      <c r="O67" s="47">
        <f t="shared" si="8"/>
        <v>25.624727629720088</v>
      </c>
      <c r="P67" s="9"/>
    </row>
    <row r="68" spans="1:119" ht="15.75">
      <c r="A68" s="29" t="s">
        <v>51</v>
      </c>
      <c r="B68" s="30"/>
      <c r="C68" s="31"/>
      <c r="D68" s="32">
        <f t="shared" ref="D68:M68" si="14">SUM(D69:D69)</f>
        <v>11400</v>
      </c>
      <c r="E68" s="32">
        <f t="shared" si="14"/>
        <v>90000</v>
      </c>
      <c r="F68" s="32">
        <f t="shared" si="14"/>
        <v>0</v>
      </c>
      <c r="G68" s="32">
        <f t="shared" si="14"/>
        <v>0</v>
      </c>
      <c r="H68" s="32">
        <f t="shared" si="14"/>
        <v>0</v>
      </c>
      <c r="I68" s="32">
        <f t="shared" si="14"/>
        <v>0</v>
      </c>
      <c r="J68" s="32">
        <f t="shared" si="14"/>
        <v>0</v>
      </c>
      <c r="K68" s="32">
        <f t="shared" si="14"/>
        <v>0</v>
      </c>
      <c r="L68" s="32">
        <f t="shared" si="14"/>
        <v>0</v>
      </c>
      <c r="M68" s="32">
        <f t="shared" si="14"/>
        <v>0</v>
      </c>
      <c r="N68" s="32">
        <f>SUM(D68:M68)</f>
        <v>101400</v>
      </c>
      <c r="O68" s="45">
        <f t="shared" si="8"/>
        <v>1.2139932476115221</v>
      </c>
      <c r="P68" s="9"/>
    </row>
    <row r="69" spans="1:119" ht="15.75" thickBot="1">
      <c r="A69" s="12"/>
      <c r="B69" s="25">
        <v>381</v>
      </c>
      <c r="C69" s="20" t="s">
        <v>95</v>
      </c>
      <c r="D69" s="46">
        <v>11400</v>
      </c>
      <c r="E69" s="46">
        <v>90000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0</v>
      </c>
      <c r="L69" s="46">
        <v>0</v>
      </c>
      <c r="M69" s="46">
        <v>0</v>
      </c>
      <c r="N69" s="46">
        <f>SUM(D69:M69)</f>
        <v>101400</v>
      </c>
      <c r="O69" s="47">
        <f>(N69/O$72)</f>
        <v>1.2139932476115221</v>
      </c>
      <c r="P69" s="9"/>
    </row>
    <row r="70" spans="1:119" ht="16.5" thickBot="1">
      <c r="A70" s="14" t="s">
        <v>66</v>
      </c>
      <c r="B70" s="23"/>
      <c r="C70" s="22"/>
      <c r="D70" s="15">
        <f t="shared" ref="D70:M70" si="15">SUM(D5,D14,D25,D37,D53,D58,D68)</f>
        <v>73357061</v>
      </c>
      <c r="E70" s="15">
        <f t="shared" si="15"/>
        <v>21588477</v>
      </c>
      <c r="F70" s="15">
        <f t="shared" si="15"/>
        <v>0</v>
      </c>
      <c r="G70" s="15">
        <f t="shared" si="15"/>
        <v>0</v>
      </c>
      <c r="H70" s="15">
        <f t="shared" si="15"/>
        <v>0</v>
      </c>
      <c r="I70" s="15">
        <f t="shared" si="15"/>
        <v>35029218</v>
      </c>
      <c r="J70" s="15">
        <f t="shared" si="15"/>
        <v>15151818</v>
      </c>
      <c r="K70" s="15">
        <f t="shared" si="15"/>
        <v>27689450</v>
      </c>
      <c r="L70" s="15">
        <f t="shared" si="15"/>
        <v>0</v>
      </c>
      <c r="M70" s="15">
        <f t="shared" si="15"/>
        <v>0</v>
      </c>
      <c r="N70" s="15">
        <f>SUM(D70:M70)</f>
        <v>172816024</v>
      </c>
      <c r="O70" s="38">
        <f>(N70/O$72)</f>
        <v>2069.0087397935972</v>
      </c>
      <c r="P70" s="6"/>
      <c r="Q70" s="2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  <c r="AF70" s="5"/>
      <c r="AG70" s="5"/>
      <c r="AH70" s="5"/>
      <c r="AI70" s="5"/>
      <c r="AJ70" s="5"/>
      <c r="AK70" s="5"/>
      <c r="AL70" s="5"/>
      <c r="AM70" s="5"/>
      <c r="AN70" s="5"/>
      <c r="AO70" s="5"/>
      <c r="AP70" s="5"/>
      <c r="AQ70" s="5"/>
      <c r="AR70" s="5"/>
      <c r="AS70" s="5"/>
      <c r="AT70" s="5"/>
      <c r="AU70" s="5"/>
      <c r="AV70" s="5"/>
      <c r="AW70" s="5"/>
      <c r="AX70" s="5"/>
      <c r="AY70" s="5"/>
      <c r="AZ70" s="5"/>
      <c r="BA70" s="5"/>
      <c r="BB70" s="5"/>
      <c r="BC70" s="5"/>
      <c r="BD70" s="5"/>
      <c r="BE70" s="5"/>
      <c r="BF70" s="5"/>
      <c r="BG70" s="5"/>
      <c r="BH70" s="5"/>
      <c r="BI70" s="5"/>
      <c r="BJ70" s="5"/>
      <c r="BK70" s="5"/>
      <c r="BL70" s="5"/>
      <c r="BM70" s="5"/>
      <c r="BN70" s="5"/>
      <c r="BO70" s="5"/>
      <c r="BP70" s="5"/>
      <c r="BQ70" s="5"/>
      <c r="BR70" s="5"/>
      <c r="BS70" s="5"/>
      <c r="BT70" s="5"/>
      <c r="BU70" s="5"/>
      <c r="BV70" s="5"/>
      <c r="BW70" s="5"/>
      <c r="BX70" s="5"/>
      <c r="BY70" s="5"/>
      <c r="BZ70" s="5"/>
      <c r="CA70" s="5"/>
      <c r="CB70" s="5"/>
      <c r="CC70" s="5"/>
      <c r="CD70" s="5"/>
      <c r="CE70" s="5"/>
      <c r="CF70" s="5"/>
      <c r="CG70" s="5"/>
      <c r="CH70" s="5"/>
      <c r="CI70" s="5"/>
      <c r="CJ70" s="5"/>
      <c r="CK70" s="5"/>
      <c r="CL70" s="5"/>
      <c r="CM70" s="5"/>
      <c r="CN70" s="5"/>
      <c r="CO70" s="5"/>
      <c r="CP70" s="5"/>
      <c r="CQ70" s="5"/>
      <c r="CR70" s="5"/>
      <c r="CS70" s="5"/>
      <c r="CT70" s="5"/>
      <c r="CU70" s="5"/>
      <c r="CV70" s="5"/>
      <c r="CW70" s="5"/>
      <c r="CX70" s="5"/>
      <c r="CY70" s="5"/>
      <c r="CZ70" s="5"/>
      <c r="DA70" s="5"/>
      <c r="DB70" s="5"/>
      <c r="DC70" s="5"/>
      <c r="DD70" s="5"/>
      <c r="DE70" s="5"/>
      <c r="DF70" s="5"/>
      <c r="DG70" s="5"/>
      <c r="DH70" s="5"/>
      <c r="DI70" s="5"/>
      <c r="DJ70" s="5"/>
      <c r="DK70" s="5"/>
      <c r="DL70" s="5"/>
      <c r="DM70" s="5"/>
      <c r="DN70" s="5"/>
      <c r="DO70" s="5"/>
    </row>
    <row r="71" spans="1:119">
      <c r="A71" s="16"/>
      <c r="B71" s="18"/>
      <c r="C71" s="18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9"/>
    </row>
    <row r="72" spans="1:119">
      <c r="A72" s="40"/>
      <c r="B72" s="41"/>
      <c r="C72" s="41"/>
      <c r="D72" s="42"/>
      <c r="E72" s="42"/>
      <c r="F72" s="42"/>
      <c r="G72" s="42"/>
      <c r="H72" s="42"/>
      <c r="I72" s="42"/>
      <c r="J72" s="42"/>
      <c r="K72" s="42"/>
      <c r="L72" s="48" t="s">
        <v>142</v>
      </c>
      <c r="M72" s="48"/>
      <c r="N72" s="48"/>
      <c r="O72" s="43">
        <v>83526</v>
      </c>
    </row>
    <row r="73" spans="1:119">
      <c r="A73" s="49"/>
      <c r="B73" s="50"/>
      <c r="C73" s="50"/>
      <c r="D73" s="50"/>
      <c r="E73" s="50"/>
      <c r="F73" s="50"/>
      <c r="G73" s="50"/>
      <c r="H73" s="50"/>
      <c r="I73" s="50"/>
      <c r="J73" s="50"/>
      <c r="K73" s="50"/>
      <c r="L73" s="50"/>
      <c r="M73" s="50"/>
      <c r="N73" s="50"/>
      <c r="O73" s="51"/>
    </row>
    <row r="74" spans="1:119" ht="15.75" customHeight="1" thickBot="1">
      <c r="A74" s="52" t="s">
        <v>98</v>
      </c>
      <c r="B74" s="53"/>
      <c r="C74" s="53"/>
      <c r="D74" s="53"/>
      <c r="E74" s="53"/>
      <c r="F74" s="53"/>
      <c r="G74" s="53"/>
      <c r="H74" s="53"/>
      <c r="I74" s="53"/>
      <c r="J74" s="53"/>
      <c r="K74" s="53"/>
      <c r="L74" s="53"/>
      <c r="M74" s="53"/>
      <c r="N74" s="53"/>
      <c r="O74" s="54"/>
    </row>
  </sheetData>
  <mergeCells count="10">
    <mergeCell ref="L72:N72"/>
    <mergeCell ref="A73:O73"/>
    <mergeCell ref="A74:O74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3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136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32642366</v>
      </c>
      <c r="E5" s="27">
        <f t="shared" si="0"/>
        <v>7584166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40226532</v>
      </c>
      <c r="O5" s="33">
        <f t="shared" ref="O5:O36" si="1">(N5/O$71)</f>
        <v>490.7709538101164</v>
      </c>
      <c r="P5" s="6"/>
    </row>
    <row r="6" spans="1:133">
      <c r="A6" s="12"/>
      <c r="B6" s="25">
        <v>311</v>
      </c>
      <c r="C6" s="20" t="s">
        <v>2</v>
      </c>
      <c r="D6" s="46">
        <v>20705141</v>
      </c>
      <c r="E6" s="46">
        <v>320636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21025777</v>
      </c>
      <c r="O6" s="47">
        <f t="shared" si="1"/>
        <v>256.51827587048291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7263530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7263530</v>
      </c>
      <c r="O7" s="47">
        <f t="shared" si="1"/>
        <v>88.616377522387324</v>
      </c>
      <c r="P7" s="9"/>
    </row>
    <row r="8" spans="1:133">
      <c r="A8" s="12"/>
      <c r="B8" s="25">
        <v>314.10000000000002</v>
      </c>
      <c r="C8" s="20" t="s">
        <v>11</v>
      </c>
      <c r="D8" s="46">
        <v>6846236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6846236</v>
      </c>
      <c r="O8" s="47">
        <f t="shared" si="1"/>
        <v>83.525315374667542</v>
      </c>
      <c r="P8" s="9"/>
    </row>
    <row r="9" spans="1:133">
      <c r="A9" s="12"/>
      <c r="B9" s="25">
        <v>314.3</v>
      </c>
      <c r="C9" s="20" t="s">
        <v>12</v>
      </c>
      <c r="D9" s="46">
        <v>1304630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1304630</v>
      </c>
      <c r="O9" s="47">
        <f t="shared" si="1"/>
        <v>15.916721567479199</v>
      </c>
      <c r="P9" s="9"/>
    </row>
    <row r="10" spans="1:133">
      <c r="A10" s="12"/>
      <c r="B10" s="25">
        <v>314.39999999999998</v>
      </c>
      <c r="C10" s="20" t="s">
        <v>13</v>
      </c>
      <c r="D10" s="46">
        <v>195387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195387</v>
      </c>
      <c r="O10" s="47">
        <f t="shared" si="1"/>
        <v>2.3837566795988581</v>
      </c>
      <c r="P10" s="9"/>
    </row>
    <row r="11" spans="1:133">
      <c r="A11" s="12"/>
      <c r="B11" s="25">
        <v>314.8</v>
      </c>
      <c r="C11" s="20" t="s">
        <v>15</v>
      </c>
      <c r="D11" s="46">
        <v>89957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89957</v>
      </c>
      <c r="O11" s="47">
        <f t="shared" si="1"/>
        <v>1.0974916428763146</v>
      </c>
      <c r="P11" s="9"/>
    </row>
    <row r="12" spans="1:133">
      <c r="A12" s="12"/>
      <c r="B12" s="25">
        <v>315</v>
      </c>
      <c r="C12" s="20" t="s">
        <v>105</v>
      </c>
      <c r="D12" s="46">
        <v>2870558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2870558</v>
      </c>
      <c r="O12" s="47">
        <f t="shared" si="1"/>
        <v>35.021325915623549</v>
      </c>
      <c r="P12" s="9"/>
    </row>
    <row r="13" spans="1:133">
      <c r="A13" s="12"/>
      <c r="B13" s="25">
        <v>316</v>
      </c>
      <c r="C13" s="20" t="s">
        <v>106</v>
      </c>
      <c r="D13" s="46">
        <v>630457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630457</v>
      </c>
      <c r="O13" s="47">
        <f t="shared" si="1"/>
        <v>7.6916892370007073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5723838</v>
      </c>
      <c r="E14" s="32">
        <f t="shared" si="3"/>
        <v>1850529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7574367</v>
      </c>
      <c r="O14" s="45">
        <f t="shared" si="1"/>
        <v>92.408645047946706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1465794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1465794</v>
      </c>
      <c r="O15" s="47">
        <f t="shared" si="1"/>
        <v>17.882951467681721</v>
      </c>
      <c r="P15" s="9"/>
    </row>
    <row r="16" spans="1:133">
      <c r="A16" s="12"/>
      <c r="B16" s="25">
        <v>323.10000000000002</v>
      </c>
      <c r="C16" s="20" t="s">
        <v>19</v>
      </c>
      <c r="D16" s="46">
        <v>5507181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5507181</v>
      </c>
      <c r="O16" s="47">
        <f t="shared" si="1"/>
        <v>67.188602591318357</v>
      </c>
      <c r="P16" s="9"/>
    </row>
    <row r="17" spans="1:16">
      <c r="A17" s="12"/>
      <c r="B17" s="25">
        <v>323.39999999999998</v>
      </c>
      <c r="C17" s="20" t="s">
        <v>20</v>
      </c>
      <c r="D17" s="46">
        <v>204418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204418</v>
      </c>
      <c r="O17" s="47">
        <f t="shared" si="1"/>
        <v>2.4939365102603519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141263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141263</v>
      </c>
      <c r="O18" s="47">
        <f t="shared" si="1"/>
        <v>1.7234341068247809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13647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13647</v>
      </c>
      <c r="O19" s="47">
        <f t="shared" si="1"/>
        <v>0.16649586413878925</v>
      </c>
      <c r="P19" s="9"/>
    </row>
    <row r="20" spans="1:16">
      <c r="A20" s="12"/>
      <c r="B20" s="25">
        <v>324.62</v>
      </c>
      <c r="C20" s="20" t="s">
        <v>24</v>
      </c>
      <c r="D20" s="46">
        <v>0</v>
      </c>
      <c r="E20" s="46">
        <v>28985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28985</v>
      </c>
      <c r="O20" s="47">
        <f t="shared" si="1"/>
        <v>0.35362223360905742</v>
      </c>
      <c r="P20" s="9"/>
    </row>
    <row r="21" spans="1:16">
      <c r="A21" s="12"/>
      <c r="B21" s="25">
        <v>324.70999999999998</v>
      </c>
      <c r="C21" s="20" t="s">
        <v>133</v>
      </c>
      <c r="D21" s="46">
        <v>0</v>
      </c>
      <c r="E21" s="46">
        <v>98040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98040</v>
      </c>
      <c r="O21" s="47">
        <f t="shared" si="1"/>
        <v>1.1961057023643951</v>
      </c>
      <c r="P21" s="9"/>
    </row>
    <row r="22" spans="1:16">
      <c r="A22" s="12"/>
      <c r="B22" s="25">
        <v>324.72000000000003</v>
      </c>
      <c r="C22" s="20" t="s">
        <v>134</v>
      </c>
      <c r="D22" s="46">
        <v>0</v>
      </c>
      <c r="E22" s="46">
        <v>102800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102800</v>
      </c>
      <c r="O22" s="47">
        <f t="shared" si="1"/>
        <v>1.2541785618427153</v>
      </c>
      <c r="P22" s="9"/>
    </row>
    <row r="23" spans="1:16">
      <c r="A23" s="12"/>
      <c r="B23" s="25">
        <v>329</v>
      </c>
      <c r="C23" s="20" t="s">
        <v>26</v>
      </c>
      <c r="D23" s="46">
        <v>12239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12239</v>
      </c>
      <c r="O23" s="47">
        <f t="shared" si="1"/>
        <v>0.14931800990654662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SUM(D25:D38)</f>
        <v>8791292</v>
      </c>
      <c r="E24" s="32">
        <f t="shared" si="6"/>
        <v>2928410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98250</v>
      </c>
      <c r="J24" s="32">
        <f t="shared" si="6"/>
        <v>6635</v>
      </c>
      <c r="K24" s="32">
        <f t="shared" si="6"/>
        <v>1247930</v>
      </c>
      <c r="L24" s="32">
        <f t="shared" si="6"/>
        <v>0</v>
      </c>
      <c r="M24" s="32">
        <f t="shared" si="6"/>
        <v>0</v>
      </c>
      <c r="N24" s="44">
        <f t="shared" si="5"/>
        <v>13072517</v>
      </c>
      <c r="O24" s="45">
        <f t="shared" si="1"/>
        <v>159.48706780860357</v>
      </c>
      <c r="P24" s="10"/>
    </row>
    <row r="25" spans="1:16">
      <c r="A25" s="12"/>
      <c r="B25" s="25">
        <v>331.1</v>
      </c>
      <c r="C25" s="20" t="s">
        <v>130</v>
      </c>
      <c r="D25" s="46">
        <v>69001</v>
      </c>
      <c r="E25" s="46">
        <v>91986</v>
      </c>
      <c r="F25" s="46">
        <v>0</v>
      </c>
      <c r="G25" s="46">
        <v>0</v>
      </c>
      <c r="H25" s="46">
        <v>0</v>
      </c>
      <c r="I25" s="46">
        <v>37898</v>
      </c>
      <c r="J25" s="46">
        <v>5802</v>
      </c>
      <c r="K25" s="46">
        <v>0</v>
      </c>
      <c r="L25" s="46">
        <v>0</v>
      </c>
      <c r="M25" s="46">
        <v>0</v>
      </c>
      <c r="N25" s="46">
        <f t="shared" si="5"/>
        <v>204687</v>
      </c>
      <c r="O25" s="47">
        <f t="shared" si="1"/>
        <v>2.4972183588317107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1472914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1472914</v>
      </c>
      <c r="O26" s="47">
        <f t="shared" si="1"/>
        <v>17.969816753287947</v>
      </c>
      <c r="P26" s="9"/>
    </row>
    <row r="27" spans="1:16">
      <c r="A27" s="12"/>
      <c r="B27" s="25">
        <v>331.7</v>
      </c>
      <c r="C27" s="20" t="s">
        <v>30</v>
      </c>
      <c r="D27" s="46">
        <v>8000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8000</v>
      </c>
      <c r="O27" s="47">
        <f t="shared" si="1"/>
        <v>9.7601444501378615E-2</v>
      </c>
      <c r="P27" s="9"/>
    </row>
    <row r="28" spans="1:16">
      <c r="A28" s="12"/>
      <c r="B28" s="25">
        <v>334.1</v>
      </c>
      <c r="C28" s="20" t="s">
        <v>137</v>
      </c>
      <c r="D28" s="46">
        <v>5505</v>
      </c>
      <c r="E28" s="46">
        <v>21647</v>
      </c>
      <c r="F28" s="46">
        <v>0</v>
      </c>
      <c r="G28" s="46">
        <v>0</v>
      </c>
      <c r="H28" s="46">
        <v>0</v>
      </c>
      <c r="I28" s="46">
        <v>134</v>
      </c>
      <c r="J28" s="46">
        <v>833</v>
      </c>
      <c r="K28" s="46">
        <v>0</v>
      </c>
      <c r="L28" s="46">
        <v>0</v>
      </c>
      <c r="M28" s="46">
        <v>0</v>
      </c>
      <c r="N28" s="46">
        <f t="shared" si="5"/>
        <v>28119</v>
      </c>
      <c r="O28" s="47">
        <f t="shared" si="1"/>
        <v>0.34305687724178319</v>
      </c>
      <c r="P28" s="9"/>
    </row>
    <row r="29" spans="1:16">
      <c r="A29" s="12"/>
      <c r="B29" s="25">
        <v>334.39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60218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60218</v>
      </c>
      <c r="O29" s="47">
        <f t="shared" si="1"/>
        <v>0.73467047312300227</v>
      </c>
      <c r="P29" s="9"/>
    </row>
    <row r="30" spans="1:16">
      <c r="A30" s="12"/>
      <c r="B30" s="25">
        <v>335.12</v>
      </c>
      <c r="C30" s="20" t="s">
        <v>108</v>
      </c>
      <c r="D30" s="46">
        <v>3037026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3037026</v>
      </c>
      <c r="O30" s="47">
        <f t="shared" si="1"/>
        <v>37.052265573530491</v>
      </c>
      <c r="P30" s="9"/>
    </row>
    <row r="31" spans="1:16">
      <c r="A31" s="12"/>
      <c r="B31" s="25">
        <v>335.14</v>
      </c>
      <c r="C31" s="20" t="s">
        <v>109</v>
      </c>
      <c r="D31" s="46">
        <v>192085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192085</v>
      </c>
      <c r="O31" s="47">
        <f t="shared" si="1"/>
        <v>2.3434716833809142</v>
      </c>
      <c r="P31" s="9"/>
    </row>
    <row r="32" spans="1:16">
      <c r="A32" s="12"/>
      <c r="B32" s="25">
        <v>335.15</v>
      </c>
      <c r="C32" s="20" t="s">
        <v>110</v>
      </c>
      <c r="D32" s="46">
        <v>60993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60993</v>
      </c>
      <c r="O32" s="47">
        <f t="shared" si="1"/>
        <v>0.74412561305907332</v>
      </c>
      <c r="P32" s="9"/>
    </row>
    <row r="33" spans="1:16">
      <c r="A33" s="12"/>
      <c r="B33" s="25">
        <v>335.18</v>
      </c>
      <c r="C33" s="20" t="s">
        <v>111</v>
      </c>
      <c r="D33" s="46">
        <v>5100536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5100536</v>
      </c>
      <c r="O33" s="47">
        <f t="shared" si="1"/>
        <v>62.227460166410459</v>
      </c>
      <c r="P33" s="9"/>
    </row>
    <row r="34" spans="1:16">
      <c r="A34" s="12"/>
      <c r="B34" s="25">
        <v>335.21</v>
      </c>
      <c r="C34" s="20" t="s">
        <v>39</v>
      </c>
      <c r="D34" s="46">
        <v>55853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1247930</v>
      </c>
      <c r="L34" s="46">
        <v>0</v>
      </c>
      <c r="M34" s="46">
        <v>0</v>
      </c>
      <c r="N34" s="46">
        <f t="shared" si="7"/>
        <v>1303783</v>
      </c>
      <c r="O34" s="47">
        <f t="shared" si="1"/>
        <v>15.906388014542616</v>
      </c>
      <c r="P34" s="9"/>
    </row>
    <row r="35" spans="1:16">
      <c r="A35" s="12"/>
      <c r="B35" s="25">
        <v>335.49</v>
      </c>
      <c r="C35" s="20" t="s">
        <v>40</v>
      </c>
      <c r="D35" s="46">
        <v>247720</v>
      </c>
      <c r="E35" s="46">
        <v>1019759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1267479</v>
      </c>
      <c r="O35" s="47">
        <f t="shared" si="1"/>
        <v>15.463472659395359</v>
      </c>
      <c r="P35" s="9"/>
    </row>
    <row r="36" spans="1:16">
      <c r="A36" s="12"/>
      <c r="B36" s="25">
        <v>337.3</v>
      </c>
      <c r="C36" s="20" t="s">
        <v>42</v>
      </c>
      <c r="D36" s="46">
        <v>0</v>
      </c>
      <c r="E36" s="46">
        <v>1100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1100</v>
      </c>
      <c r="O36" s="47">
        <f t="shared" si="1"/>
        <v>1.3420198618939561E-2</v>
      </c>
      <c r="P36" s="9"/>
    </row>
    <row r="37" spans="1:16">
      <c r="A37" s="12"/>
      <c r="B37" s="25">
        <v>337.7</v>
      </c>
      <c r="C37" s="20" t="s">
        <v>43</v>
      </c>
      <c r="D37" s="46">
        <v>14573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14573</v>
      </c>
      <c r="O37" s="47">
        <f t="shared" ref="O37:O68" si="8">(N37/O$71)</f>
        <v>0.17779323133982383</v>
      </c>
      <c r="P37" s="9"/>
    </row>
    <row r="38" spans="1:16">
      <c r="A38" s="12"/>
      <c r="B38" s="25">
        <v>338</v>
      </c>
      <c r="C38" s="20" t="s">
        <v>44</v>
      </c>
      <c r="D38" s="46">
        <v>0</v>
      </c>
      <c r="E38" s="46">
        <v>321004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321004</v>
      </c>
      <c r="O38" s="47">
        <f t="shared" si="8"/>
        <v>3.9163067613400679</v>
      </c>
      <c r="P38" s="9"/>
    </row>
    <row r="39" spans="1:16" ht="15.75">
      <c r="A39" s="29" t="s">
        <v>49</v>
      </c>
      <c r="B39" s="30"/>
      <c r="C39" s="31"/>
      <c r="D39" s="32">
        <f t="shared" ref="D39:M39" si="9">SUM(D40:D53)</f>
        <v>18102970</v>
      </c>
      <c r="E39" s="32">
        <f t="shared" si="9"/>
        <v>5853167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35336850</v>
      </c>
      <c r="J39" s="32">
        <f t="shared" si="9"/>
        <v>13795123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73088110</v>
      </c>
      <c r="O39" s="45">
        <f t="shared" si="8"/>
        <v>891.68813898445694</v>
      </c>
      <c r="P39" s="10"/>
    </row>
    <row r="40" spans="1:16">
      <c r="A40" s="12"/>
      <c r="B40" s="25">
        <v>341.1</v>
      </c>
      <c r="C40" s="20" t="s">
        <v>112</v>
      </c>
      <c r="D40" s="46">
        <v>121610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121610</v>
      </c>
      <c r="O40" s="47">
        <f t="shared" si="8"/>
        <v>1.4836639582265818</v>
      </c>
      <c r="P40" s="9"/>
    </row>
    <row r="41" spans="1:16">
      <c r="A41" s="12"/>
      <c r="B41" s="25">
        <v>341.2</v>
      </c>
      <c r="C41" s="20" t="s">
        <v>113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13795123</v>
      </c>
      <c r="K41" s="46">
        <v>0</v>
      </c>
      <c r="L41" s="46">
        <v>0</v>
      </c>
      <c r="M41" s="46">
        <v>0</v>
      </c>
      <c r="N41" s="46">
        <f t="shared" ref="N41:N53" si="10">SUM(D41:M41)</f>
        <v>13795123</v>
      </c>
      <c r="O41" s="47">
        <f t="shared" si="8"/>
        <v>168.30299148427397</v>
      </c>
      <c r="P41" s="9"/>
    </row>
    <row r="42" spans="1:16">
      <c r="A42" s="12"/>
      <c r="B42" s="25">
        <v>341.3</v>
      </c>
      <c r="C42" s="20" t="s">
        <v>114</v>
      </c>
      <c r="D42" s="46">
        <v>3297975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3297975</v>
      </c>
      <c r="O42" s="47">
        <f t="shared" si="8"/>
        <v>40.235890491179269</v>
      </c>
      <c r="P42" s="9"/>
    </row>
    <row r="43" spans="1:16">
      <c r="A43" s="12"/>
      <c r="B43" s="25">
        <v>341.9</v>
      </c>
      <c r="C43" s="20" t="s">
        <v>115</v>
      </c>
      <c r="D43" s="46">
        <v>466689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466689</v>
      </c>
      <c r="O43" s="47">
        <f t="shared" si="8"/>
        <v>5.6936900666129855</v>
      </c>
      <c r="P43" s="9"/>
    </row>
    <row r="44" spans="1:16">
      <c r="A44" s="12"/>
      <c r="B44" s="25">
        <v>342.1</v>
      </c>
      <c r="C44" s="20" t="s">
        <v>55</v>
      </c>
      <c r="D44" s="46">
        <v>527948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527948</v>
      </c>
      <c r="O44" s="47">
        <f t="shared" si="8"/>
        <v>6.4410609277017299</v>
      </c>
      <c r="P44" s="9"/>
    </row>
    <row r="45" spans="1:16">
      <c r="A45" s="12"/>
      <c r="B45" s="25">
        <v>342.2</v>
      </c>
      <c r="C45" s="20" t="s">
        <v>56</v>
      </c>
      <c r="D45" s="46">
        <v>8962634</v>
      </c>
      <c r="E45" s="46">
        <v>189480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9152114</v>
      </c>
      <c r="O45" s="47">
        <f t="shared" si="8"/>
        <v>111.65744333016129</v>
      </c>
      <c r="P45" s="9"/>
    </row>
    <row r="46" spans="1:16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11105212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11105212</v>
      </c>
      <c r="O46" s="47">
        <f t="shared" si="8"/>
        <v>135.48559158675548</v>
      </c>
      <c r="P46" s="9"/>
    </row>
    <row r="47" spans="1:16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23272797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23272797</v>
      </c>
      <c r="O47" s="47">
        <f t="shared" si="8"/>
        <v>283.93232559841886</v>
      </c>
      <c r="P47" s="9"/>
    </row>
    <row r="48" spans="1:16">
      <c r="A48" s="12"/>
      <c r="B48" s="25">
        <v>343.8</v>
      </c>
      <c r="C48" s="20" t="s">
        <v>60</v>
      </c>
      <c r="D48" s="46">
        <v>26587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26587</v>
      </c>
      <c r="O48" s="47">
        <f t="shared" si="8"/>
        <v>0.32436620061976917</v>
      </c>
      <c r="P48" s="9"/>
    </row>
    <row r="49" spans="1:16">
      <c r="A49" s="12"/>
      <c r="B49" s="25">
        <v>343.9</v>
      </c>
      <c r="C49" s="20" t="s">
        <v>61</v>
      </c>
      <c r="D49" s="46">
        <v>0</v>
      </c>
      <c r="E49" s="46">
        <v>5663687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5663687</v>
      </c>
      <c r="O49" s="47">
        <f t="shared" si="8"/>
        <v>69.098004050459949</v>
      </c>
      <c r="P49" s="9"/>
    </row>
    <row r="50" spans="1:16">
      <c r="A50" s="12"/>
      <c r="B50" s="25">
        <v>347.1</v>
      </c>
      <c r="C50" s="20" t="s">
        <v>62</v>
      </c>
      <c r="D50" s="46">
        <v>684214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684214</v>
      </c>
      <c r="O50" s="47">
        <f t="shared" si="8"/>
        <v>8.3475343435082845</v>
      </c>
      <c r="P50" s="9"/>
    </row>
    <row r="51" spans="1:16">
      <c r="A51" s="12"/>
      <c r="B51" s="25">
        <v>347.2</v>
      </c>
      <c r="C51" s="20" t="s">
        <v>63</v>
      </c>
      <c r="D51" s="46">
        <v>2962139</v>
      </c>
      <c r="E51" s="46">
        <v>0</v>
      </c>
      <c r="F51" s="46">
        <v>0</v>
      </c>
      <c r="G51" s="46">
        <v>0</v>
      </c>
      <c r="H51" s="46">
        <v>0</v>
      </c>
      <c r="I51" s="46">
        <v>958841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3920980</v>
      </c>
      <c r="O51" s="47">
        <f t="shared" si="8"/>
        <v>47.836663982626945</v>
      </c>
      <c r="P51" s="9"/>
    </row>
    <row r="52" spans="1:16">
      <c r="A52" s="12"/>
      <c r="B52" s="25">
        <v>347.3</v>
      </c>
      <c r="C52" s="20" t="s">
        <v>64</v>
      </c>
      <c r="D52" s="46">
        <v>786274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786274</v>
      </c>
      <c r="O52" s="47">
        <f t="shared" si="8"/>
        <v>9.5926847717346213</v>
      </c>
      <c r="P52" s="9"/>
    </row>
    <row r="53" spans="1:16">
      <c r="A53" s="12"/>
      <c r="B53" s="25">
        <v>347.5</v>
      </c>
      <c r="C53" s="20" t="s">
        <v>65</v>
      </c>
      <c r="D53" s="46">
        <v>266900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266900</v>
      </c>
      <c r="O53" s="47">
        <f t="shared" si="8"/>
        <v>3.256228192177244</v>
      </c>
      <c r="P53" s="9"/>
    </row>
    <row r="54" spans="1:16" ht="15.75">
      <c r="A54" s="29" t="s">
        <v>50</v>
      </c>
      <c r="B54" s="30"/>
      <c r="C54" s="31"/>
      <c r="D54" s="32">
        <f t="shared" ref="D54:M54" si="11">SUM(D55:D58)</f>
        <v>403112</v>
      </c>
      <c r="E54" s="32">
        <f t="shared" si="11"/>
        <v>104005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6600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0" si="12">SUM(D54:M54)</f>
        <v>513717</v>
      </c>
      <c r="O54" s="45">
        <f t="shared" si="8"/>
        <v>6.26744015811434</v>
      </c>
      <c r="P54" s="10"/>
    </row>
    <row r="55" spans="1:16">
      <c r="A55" s="13"/>
      <c r="B55" s="39">
        <v>351.1</v>
      </c>
      <c r="C55" s="21" t="s">
        <v>68</v>
      </c>
      <c r="D55" s="46">
        <v>338389</v>
      </c>
      <c r="E55" s="46">
        <v>98662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437051</v>
      </c>
      <c r="O55" s="47">
        <f t="shared" si="8"/>
        <v>5.3321011150965036</v>
      </c>
      <c r="P55" s="9"/>
    </row>
    <row r="56" spans="1:16">
      <c r="A56" s="13"/>
      <c r="B56" s="39">
        <v>352</v>
      </c>
      <c r="C56" s="21" t="s">
        <v>69</v>
      </c>
      <c r="D56" s="46">
        <v>59157</v>
      </c>
      <c r="E56" s="46">
        <v>5343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64500</v>
      </c>
      <c r="O56" s="47">
        <f t="shared" si="8"/>
        <v>0.7869116462923651</v>
      </c>
      <c r="P56" s="9"/>
    </row>
    <row r="57" spans="1:16">
      <c r="A57" s="13"/>
      <c r="B57" s="39">
        <v>354</v>
      </c>
      <c r="C57" s="21" t="s">
        <v>70</v>
      </c>
      <c r="D57" s="46">
        <v>4950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4950</v>
      </c>
      <c r="O57" s="47">
        <f t="shared" si="8"/>
        <v>6.0390893785228023E-2</v>
      </c>
      <c r="P57" s="9"/>
    </row>
    <row r="58" spans="1:16">
      <c r="A58" s="13"/>
      <c r="B58" s="39">
        <v>359</v>
      </c>
      <c r="C58" s="21" t="s">
        <v>71</v>
      </c>
      <c r="D58" s="46">
        <v>616</v>
      </c>
      <c r="E58" s="46">
        <v>0</v>
      </c>
      <c r="F58" s="46">
        <v>0</v>
      </c>
      <c r="G58" s="46">
        <v>0</v>
      </c>
      <c r="H58" s="46">
        <v>0</v>
      </c>
      <c r="I58" s="46">
        <v>6600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7216</v>
      </c>
      <c r="O58" s="47">
        <f t="shared" si="8"/>
        <v>8.8036502940243511E-2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SUM(D60:D68)</f>
        <v>3011141</v>
      </c>
      <c r="E59" s="32">
        <f t="shared" si="13"/>
        <v>1336149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753658</v>
      </c>
      <c r="J59" s="32">
        <f t="shared" si="13"/>
        <v>50855</v>
      </c>
      <c r="K59" s="32">
        <f t="shared" si="13"/>
        <v>27460860</v>
      </c>
      <c r="L59" s="32">
        <f t="shared" si="13"/>
        <v>0</v>
      </c>
      <c r="M59" s="32">
        <f t="shared" si="13"/>
        <v>0</v>
      </c>
      <c r="N59" s="32">
        <f t="shared" si="12"/>
        <v>32612663</v>
      </c>
      <c r="O59" s="45">
        <f t="shared" si="8"/>
        <v>397.88037722958302</v>
      </c>
      <c r="P59" s="10"/>
    </row>
    <row r="60" spans="1:16">
      <c r="A60" s="12"/>
      <c r="B60" s="25">
        <v>361.1</v>
      </c>
      <c r="C60" s="20" t="s">
        <v>72</v>
      </c>
      <c r="D60" s="46">
        <v>193933</v>
      </c>
      <c r="E60" s="46">
        <v>376189</v>
      </c>
      <c r="F60" s="46">
        <v>0</v>
      </c>
      <c r="G60" s="46">
        <v>0</v>
      </c>
      <c r="H60" s="46">
        <v>0</v>
      </c>
      <c r="I60" s="46">
        <v>679739</v>
      </c>
      <c r="J60" s="46">
        <v>62984</v>
      </c>
      <c r="K60" s="46">
        <v>492825</v>
      </c>
      <c r="L60" s="46">
        <v>0</v>
      </c>
      <c r="M60" s="46">
        <v>0</v>
      </c>
      <c r="N60" s="46">
        <f t="shared" si="12"/>
        <v>1805670</v>
      </c>
      <c r="O60" s="47">
        <f t="shared" si="8"/>
        <v>22.029500036600542</v>
      </c>
      <c r="P60" s="9"/>
    </row>
    <row r="61" spans="1:16">
      <c r="A61" s="12"/>
      <c r="B61" s="25">
        <v>361.2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1866106</v>
      </c>
      <c r="L61" s="46">
        <v>0</v>
      </c>
      <c r="M61" s="46">
        <v>0</v>
      </c>
      <c r="N61" s="46">
        <f t="shared" ref="N61:N68" si="14">SUM(D61:M61)</f>
        <v>1866106</v>
      </c>
      <c r="O61" s="47">
        <f t="shared" si="8"/>
        <v>22.766830149086207</v>
      </c>
      <c r="P61" s="9"/>
    </row>
    <row r="62" spans="1:16">
      <c r="A62" s="12"/>
      <c r="B62" s="25">
        <v>361.3</v>
      </c>
      <c r="C62" s="20" t="s">
        <v>74</v>
      </c>
      <c r="D62" s="46">
        <v>-39032</v>
      </c>
      <c r="E62" s="46">
        <v>-130748</v>
      </c>
      <c r="F62" s="46">
        <v>0</v>
      </c>
      <c r="G62" s="46">
        <v>0</v>
      </c>
      <c r="H62" s="46">
        <v>0</v>
      </c>
      <c r="I62" s="46">
        <v>-236290</v>
      </c>
      <c r="J62" s="46">
        <v>-22719</v>
      </c>
      <c r="K62" s="46">
        <v>17296527</v>
      </c>
      <c r="L62" s="46">
        <v>0</v>
      </c>
      <c r="M62" s="46">
        <v>0</v>
      </c>
      <c r="N62" s="46">
        <f t="shared" si="14"/>
        <v>16867738</v>
      </c>
      <c r="O62" s="47">
        <f t="shared" si="8"/>
        <v>205.78944928384939</v>
      </c>
      <c r="P62" s="9"/>
    </row>
    <row r="63" spans="1:16">
      <c r="A63" s="12"/>
      <c r="B63" s="25">
        <v>362</v>
      </c>
      <c r="C63" s="20" t="s">
        <v>75</v>
      </c>
      <c r="D63" s="46">
        <v>148357</v>
      </c>
      <c r="E63" s="46">
        <v>0</v>
      </c>
      <c r="F63" s="46">
        <v>0</v>
      </c>
      <c r="G63" s="46">
        <v>0</v>
      </c>
      <c r="H63" s="46">
        <v>0</v>
      </c>
      <c r="I63" s="46">
        <v>32729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181086</v>
      </c>
      <c r="O63" s="47">
        <f t="shared" si="8"/>
        <v>2.2092818973720809</v>
      </c>
      <c r="P63" s="9"/>
    </row>
    <row r="64" spans="1:16">
      <c r="A64" s="12"/>
      <c r="B64" s="25">
        <v>364</v>
      </c>
      <c r="C64" s="20" t="s">
        <v>116</v>
      </c>
      <c r="D64" s="46">
        <v>784</v>
      </c>
      <c r="E64" s="46">
        <v>47613</v>
      </c>
      <c r="F64" s="46">
        <v>0</v>
      </c>
      <c r="G64" s="46">
        <v>0</v>
      </c>
      <c r="H64" s="46">
        <v>0</v>
      </c>
      <c r="I64" s="46">
        <v>299384</v>
      </c>
      <c r="J64" s="46">
        <v>10590</v>
      </c>
      <c r="K64" s="46">
        <v>0</v>
      </c>
      <c r="L64" s="46">
        <v>0</v>
      </c>
      <c r="M64" s="46">
        <v>0</v>
      </c>
      <c r="N64" s="46">
        <f t="shared" si="14"/>
        <v>358371</v>
      </c>
      <c r="O64" s="47">
        <f t="shared" si="8"/>
        <v>4.3721909084254449</v>
      </c>
      <c r="P64" s="9"/>
    </row>
    <row r="65" spans="1:119">
      <c r="A65" s="12"/>
      <c r="B65" s="25">
        <v>365</v>
      </c>
      <c r="C65" s="20" t="s">
        <v>117</v>
      </c>
      <c r="D65" s="46">
        <v>197329</v>
      </c>
      <c r="E65" s="46">
        <v>280614</v>
      </c>
      <c r="F65" s="46">
        <v>0</v>
      </c>
      <c r="G65" s="46">
        <v>0</v>
      </c>
      <c r="H65" s="46">
        <v>0</v>
      </c>
      <c r="I65" s="46">
        <v>0</v>
      </c>
      <c r="J65" s="46">
        <v>1497</v>
      </c>
      <c r="K65" s="46">
        <v>0</v>
      </c>
      <c r="L65" s="46">
        <v>0</v>
      </c>
      <c r="M65" s="46">
        <v>0</v>
      </c>
      <c r="N65" s="46">
        <f t="shared" si="14"/>
        <v>479440</v>
      </c>
      <c r="O65" s="47">
        <f t="shared" si="8"/>
        <v>5.8492545689676207</v>
      </c>
      <c r="P65" s="9"/>
    </row>
    <row r="66" spans="1:119">
      <c r="A66" s="12"/>
      <c r="B66" s="25">
        <v>366</v>
      </c>
      <c r="C66" s="20" t="s">
        <v>78</v>
      </c>
      <c r="D66" s="46">
        <v>117569</v>
      </c>
      <c r="E66" s="46">
        <v>167113</v>
      </c>
      <c r="F66" s="46">
        <v>0</v>
      </c>
      <c r="G66" s="46">
        <v>0</v>
      </c>
      <c r="H66" s="46">
        <v>0</v>
      </c>
      <c r="I66" s="46">
        <v>1050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285732</v>
      </c>
      <c r="O66" s="47">
        <f t="shared" si="8"/>
        <v>3.4859819925334894</v>
      </c>
      <c r="P66" s="9"/>
    </row>
    <row r="67" spans="1:119">
      <c r="A67" s="12"/>
      <c r="B67" s="25">
        <v>368</v>
      </c>
      <c r="C67" s="20" t="s">
        <v>94</v>
      </c>
      <c r="D67" s="46">
        <v>1247930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7805402</v>
      </c>
      <c r="L67" s="46">
        <v>0</v>
      </c>
      <c r="M67" s="46">
        <v>0</v>
      </c>
      <c r="N67" s="46">
        <f t="shared" si="14"/>
        <v>9053332</v>
      </c>
      <c r="O67" s="47">
        <f t="shared" si="8"/>
        <v>110.45228509381938</v>
      </c>
      <c r="P67" s="9"/>
    </row>
    <row r="68" spans="1:119" ht="15.75" thickBot="1">
      <c r="A68" s="12"/>
      <c r="B68" s="25">
        <v>369.9</v>
      </c>
      <c r="C68" s="20" t="s">
        <v>79</v>
      </c>
      <c r="D68" s="46">
        <v>1144271</v>
      </c>
      <c r="E68" s="46">
        <v>595368</v>
      </c>
      <c r="F68" s="46">
        <v>0</v>
      </c>
      <c r="G68" s="46">
        <v>0</v>
      </c>
      <c r="H68" s="46">
        <v>0</v>
      </c>
      <c r="I68" s="46">
        <v>-22954</v>
      </c>
      <c r="J68" s="46">
        <v>-1497</v>
      </c>
      <c r="K68" s="46">
        <v>0</v>
      </c>
      <c r="L68" s="46">
        <v>0</v>
      </c>
      <c r="M68" s="46">
        <v>0</v>
      </c>
      <c r="N68" s="46">
        <f t="shared" si="14"/>
        <v>1715188</v>
      </c>
      <c r="O68" s="47">
        <f t="shared" si="8"/>
        <v>20.925603298928824</v>
      </c>
      <c r="P68" s="9"/>
    </row>
    <row r="69" spans="1:119" ht="16.5" thickBot="1">
      <c r="A69" s="14" t="s">
        <v>66</v>
      </c>
      <c r="B69" s="23"/>
      <c r="C69" s="22"/>
      <c r="D69" s="15">
        <f>SUM(D5,D14,D24,D39,D54,D59)</f>
        <v>68674719</v>
      </c>
      <c r="E69" s="15">
        <f t="shared" ref="E69:M69" si="15">SUM(E5,E14,E24,E39,E54,E59)</f>
        <v>19656426</v>
      </c>
      <c r="F69" s="15">
        <f t="shared" si="15"/>
        <v>0</v>
      </c>
      <c r="G69" s="15">
        <f t="shared" si="15"/>
        <v>0</v>
      </c>
      <c r="H69" s="15">
        <f t="shared" si="15"/>
        <v>0</v>
      </c>
      <c r="I69" s="15">
        <f t="shared" si="15"/>
        <v>36195358</v>
      </c>
      <c r="J69" s="15">
        <f t="shared" si="15"/>
        <v>13852613</v>
      </c>
      <c r="K69" s="15">
        <f t="shared" si="15"/>
        <v>28708790</v>
      </c>
      <c r="L69" s="15">
        <f t="shared" si="15"/>
        <v>0</v>
      </c>
      <c r="M69" s="15">
        <f t="shared" si="15"/>
        <v>0</v>
      </c>
      <c r="N69" s="15">
        <f>SUM(D69:M69)</f>
        <v>167087906</v>
      </c>
      <c r="O69" s="38">
        <f>(N69/O$71)</f>
        <v>2038.502623038821</v>
      </c>
      <c r="P69" s="6"/>
      <c r="Q69" s="2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5"/>
      <c r="AF69" s="5"/>
      <c r="AG69" s="5"/>
      <c r="AH69" s="5"/>
      <c r="AI69" s="5"/>
      <c r="AJ69" s="5"/>
      <c r="AK69" s="5"/>
      <c r="AL69" s="5"/>
      <c r="AM69" s="5"/>
      <c r="AN69" s="5"/>
      <c r="AO69" s="5"/>
      <c r="AP69" s="5"/>
      <c r="AQ69" s="5"/>
      <c r="AR69" s="5"/>
      <c r="AS69" s="5"/>
      <c r="AT69" s="5"/>
      <c r="AU69" s="5"/>
      <c r="AV69" s="5"/>
      <c r="AW69" s="5"/>
      <c r="AX69" s="5"/>
      <c r="AY69" s="5"/>
      <c r="AZ69" s="5"/>
      <c r="BA69" s="5"/>
      <c r="BB69" s="5"/>
      <c r="BC69" s="5"/>
      <c r="BD69" s="5"/>
      <c r="BE69" s="5"/>
      <c r="BF69" s="5"/>
      <c r="BG69" s="5"/>
      <c r="BH69" s="5"/>
      <c r="BI69" s="5"/>
      <c r="BJ69" s="5"/>
      <c r="BK69" s="5"/>
      <c r="BL69" s="5"/>
      <c r="BM69" s="5"/>
      <c r="BN69" s="5"/>
      <c r="BO69" s="5"/>
      <c r="BP69" s="5"/>
      <c r="BQ69" s="5"/>
      <c r="BR69" s="5"/>
      <c r="BS69" s="5"/>
      <c r="BT69" s="5"/>
      <c r="BU69" s="5"/>
      <c r="BV69" s="5"/>
      <c r="BW69" s="5"/>
      <c r="BX69" s="5"/>
      <c r="BY69" s="5"/>
      <c r="BZ69" s="5"/>
      <c r="CA69" s="5"/>
      <c r="CB69" s="5"/>
      <c r="CC69" s="5"/>
      <c r="CD69" s="5"/>
      <c r="CE69" s="5"/>
      <c r="CF69" s="5"/>
      <c r="CG69" s="5"/>
      <c r="CH69" s="5"/>
      <c r="CI69" s="5"/>
      <c r="CJ69" s="5"/>
      <c r="CK69" s="5"/>
      <c r="CL69" s="5"/>
      <c r="CM69" s="5"/>
      <c r="CN69" s="5"/>
      <c r="CO69" s="5"/>
      <c r="CP69" s="5"/>
      <c r="CQ69" s="5"/>
      <c r="CR69" s="5"/>
      <c r="CS69" s="5"/>
      <c r="CT69" s="5"/>
      <c r="CU69" s="5"/>
      <c r="CV69" s="5"/>
      <c r="CW69" s="5"/>
      <c r="CX69" s="5"/>
      <c r="CY69" s="5"/>
      <c r="CZ69" s="5"/>
      <c r="DA69" s="5"/>
      <c r="DB69" s="5"/>
      <c r="DC69" s="5"/>
      <c r="DD69" s="5"/>
      <c r="DE69" s="5"/>
      <c r="DF69" s="5"/>
      <c r="DG69" s="5"/>
      <c r="DH69" s="5"/>
      <c r="DI69" s="5"/>
      <c r="DJ69" s="5"/>
      <c r="DK69" s="5"/>
      <c r="DL69" s="5"/>
      <c r="DM69" s="5"/>
      <c r="DN69" s="5"/>
      <c r="DO69" s="5"/>
    </row>
    <row r="70" spans="1:119">
      <c r="A70" s="16"/>
      <c r="B70" s="18"/>
      <c r="C70" s="18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9"/>
    </row>
    <row r="71" spans="1:119">
      <c r="A71" s="40"/>
      <c r="B71" s="41"/>
      <c r="C71" s="41"/>
      <c r="D71" s="42"/>
      <c r="E71" s="42"/>
      <c r="F71" s="42"/>
      <c r="G71" s="42"/>
      <c r="H71" s="42"/>
      <c r="I71" s="42"/>
      <c r="J71" s="42"/>
      <c r="K71" s="42"/>
      <c r="L71" s="48" t="s">
        <v>138</v>
      </c>
      <c r="M71" s="48"/>
      <c r="N71" s="48"/>
      <c r="O71" s="43">
        <v>81966</v>
      </c>
    </row>
    <row r="72" spans="1:119">
      <c r="A72" s="49"/>
      <c r="B72" s="50"/>
      <c r="C72" s="50"/>
      <c r="D72" s="50"/>
      <c r="E72" s="50"/>
      <c r="F72" s="50"/>
      <c r="G72" s="50"/>
      <c r="H72" s="50"/>
      <c r="I72" s="50"/>
      <c r="J72" s="50"/>
      <c r="K72" s="50"/>
      <c r="L72" s="50"/>
      <c r="M72" s="50"/>
      <c r="N72" s="50"/>
      <c r="O72" s="51"/>
    </row>
    <row r="73" spans="1:119" ht="15.75" customHeight="1" thickBot="1">
      <c r="A73" s="52" t="s">
        <v>98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53"/>
      <c r="O73" s="54"/>
    </row>
  </sheetData>
  <mergeCells count="10">
    <mergeCell ref="L71:N71"/>
    <mergeCell ref="A72:O72"/>
    <mergeCell ref="A73:O73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5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132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30988322</v>
      </c>
      <c r="E5" s="27">
        <f t="shared" si="0"/>
        <v>7323237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38311559</v>
      </c>
      <c r="O5" s="33">
        <f t="shared" ref="O5:O36" si="1">(N5/O$73)</f>
        <v>469.57920992314951</v>
      </c>
      <c r="P5" s="6"/>
    </row>
    <row r="6" spans="1:133">
      <c r="A6" s="12"/>
      <c r="B6" s="25">
        <v>311</v>
      </c>
      <c r="C6" s="20" t="s">
        <v>2</v>
      </c>
      <c r="D6" s="46">
        <v>19057388</v>
      </c>
      <c r="E6" s="46">
        <v>268263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19325651</v>
      </c>
      <c r="O6" s="47">
        <f t="shared" si="1"/>
        <v>236.87169524556609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7054974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7054974</v>
      </c>
      <c r="O7" s="47">
        <f t="shared" si="1"/>
        <v>86.471790849032317</v>
      </c>
      <c r="P7" s="9"/>
    </row>
    <row r="8" spans="1:133">
      <c r="A8" s="12"/>
      <c r="B8" s="25">
        <v>314.10000000000002</v>
      </c>
      <c r="C8" s="20" t="s">
        <v>11</v>
      </c>
      <c r="D8" s="46">
        <v>6848804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6848804</v>
      </c>
      <c r="O8" s="47">
        <f t="shared" si="1"/>
        <v>83.944795126674592</v>
      </c>
      <c r="P8" s="9"/>
    </row>
    <row r="9" spans="1:133">
      <c r="A9" s="12"/>
      <c r="B9" s="25">
        <v>314.3</v>
      </c>
      <c r="C9" s="20" t="s">
        <v>12</v>
      </c>
      <c r="D9" s="46">
        <v>1249519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1249519</v>
      </c>
      <c r="O9" s="47">
        <f t="shared" si="1"/>
        <v>15.315172760366234</v>
      </c>
      <c r="P9" s="9"/>
    </row>
    <row r="10" spans="1:133">
      <c r="A10" s="12"/>
      <c r="B10" s="25">
        <v>314.39999999999998</v>
      </c>
      <c r="C10" s="20" t="s">
        <v>13</v>
      </c>
      <c r="D10" s="46">
        <v>207488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207488</v>
      </c>
      <c r="O10" s="47">
        <f t="shared" si="1"/>
        <v>2.5431502567811046</v>
      </c>
      <c r="P10" s="9"/>
    </row>
    <row r="11" spans="1:133">
      <c r="A11" s="12"/>
      <c r="B11" s="25">
        <v>314.8</v>
      </c>
      <c r="C11" s="20" t="s">
        <v>15</v>
      </c>
      <c r="D11" s="46">
        <v>82165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82165</v>
      </c>
      <c r="O11" s="47">
        <f t="shared" si="1"/>
        <v>1.0070844619853654</v>
      </c>
      <c r="P11" s="9"/>
    </row>
    <row r="12" spans="1:133">
      <c r="A12" s="12"/>
      <c r="B12" s="25">
        <v>315</v>
      </c>
      <c r="C12" s="20" t="s">
        <v>105</v>
      </c>
      <c r="D12" s="46">
        <v>2914045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2914045</v>
      </c>
      <c r="O12" s="47">
        <f t="shared" si="1"/>
        <v>35.717025996788706</v>
      </c>
      <c r="P12" s="9"/>
    </row>
    <row r="13" spans="1:133">
      <c r="A13" s="12"/>
      <c r="B13" s="25">
        <v>316</v>
      </c>
      <c r="C13" s="20" t="s">
        <v>106</v>
      </c>
      <c r="D13" s="46">
        <v>628913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628913</v>
      </c>
      <c r="O13" s="47">
        <f t="shared" si="1"/>
        <v>7.7084952259551152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SUM(D15:D22)</f>
        <v>5756459</v>
      </c>
      <c r="E14" s="32">
        <f t="shared" si="3"/>
        <v>2405489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8161948</v>
      </c>
      <c r="O14" s="45">
        <f t="shared" si="1"/>
        <v>100.03981026389008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1963790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1963790</v>
      </c>
      <c r="O15" s="47">
        <f t="shared" si="1"/>
        <v>24.069888585191269</v>
      </c>
      <c r="P15" s="9"/>
    </row>
    <row r="16" spans="1:133">
      <c r="A16" s="12"/>
      <c r="B16" s="25">
        <v>323.10000000000002</v>
      </c>
      <c r="C16" s="20" t="s">
        <v>19</v>
      </c>
      <c r="D16" s="46">
        <v>5545883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1" si="4">SUM(D16:M16)</f>
        <v>5545883</v>
      </c>
      <c r="O16" s="47">
        <f t="shared" si="1"/>
        <v>67.975081814504762</v>
      </c>
      <c r="P16" s="9"/>
    </row>
    <row r="17" spans="1:16">
      <c r="A17" s="12"/>
      <c r="B17" s="25">
        <v>323.39999999999998</v>
      </c>
      <c r="C17" s="20" t="s">
        <v>20</v>
      </c>
      <c r="D17" s="46">
        <v>202056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202056</v>
      </c>
      <c r="O17" s="47">
        <f t="shared" si="1"/>
        <v>2.4765710223442459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7070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7070</v>
      </c>
      <c r="O18" s="47">
        <f t="shared" si="1"/>
        <v>8.6655962346942533E-2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289941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289941</v>
      </c>
      <c r="O19" s="47">
        <f t="shared" si="1"/>
        <v>3.5537646929045068</v>
      </c>
      <c r="P19" s="9"/>
    </row>
    <row r="20" spans="1:16">
      <c r="A20" s="12"/>
      <c r="B20" s="25">
        <v>324.70999999999998</v>
      </c>
      <c r="C20" s="20" t="s">
        <v>133</v>
      </c>
      <c r="D20" s="46">
        <v>0</v>
      </c>
      <c r="E20" s="46">
        <v>50396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50396</v>
      </c>
      <c r="O20" s="47">
        <f t="shared" si="1"/>
        <v>0.61769644673783819</v>
      </c>
      <c r="P20" s="9"/>
    </row>
    <row r="21" spans="1:16">
      <c r="A21" s="12"/>
      <c r="B21" s="25">
        <v>324.72000000000003</v>
      </c>
      <c r="C21" s="20" t="s">
        <v>134</v>
      </c>
      <c r="D21" s="46">
        <v>0</v>
      </c>
      <c r="E21" s="46">
        <v>94292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94292</v>
      </c>
      <c r="O21" s="47">
        <f t="shared" si="1"/>
        <v>1.1557233382769314</v>
      </c>
      <c r="P21" s="9"/>
    </row>
    <row r="22" spans="1:16">
      <c r="A22" s="12"/>
      <c r="B22" s="25">
        <v>329</v>
      </c>
      <c r="C22" s="20" t="s">
        <v>26</v>
      </c>
      <c r="D22" s="46">
        <v>8520</v>
      </c>
      <c r="E22" s="46">
        <v>0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ref="N22:N27" si="5">SUM(D22:M22)</f>
        <v>8520</v>
      </c>
      <c r="O22" s="47">
        <f t="shared" si="1"/>
        <v>0.10442840158358561</v>
      </c>
      <c r="P22" s="9"/>
    </row>
    <row r="23" spans="1:16" ht="15.75">
      <c r="A23" s="29" t="s">
        <v>28</v>
      </c>
      <c r="B23" s="30"/>
      <c r="C23" s="31"/>
      <c r="D23" s="32">
        <f t="shared" ref="D23:M23" si="6">SUM(D24:D38)</f>
        <v>8654796</v>
      </c>
      <c r="E23" s="32">
        <f t="shared" si="6"/>
        <v>2463384</v>
      </c>
      <c r="F23" s="32">
        <f t="shared" si="6"/>
        <v>0</v>
      </c>
      <c r="G23" s="32">
        <f t="shared" si="6"/>
        <v>0</v>
      </c>
      <c r="H23" s="32">
        <f t="shared" si="6"/>
        <v>0</v>
      </c>
      <c r="I23" s="32">
        <f t="shared" si="6"/>
        <v>60092</v>
      </c>
      <c r="J23" s="32">
        <f t="shared" si="6"/>
        <v>0</v>
      </c>
      <c r="K23" s="32">
        <f t="shared" si="6"/>
        <v>1187377</v>
      </c>
      <c r="L23" s="32">
        <f t="shared" si="6"/>
        <v>0</v>
      </c>
      <c r="M23" s="32">
        <f t="shared" si="6"/>
        <v>0</v>
      </c>
      <c r="N23" s="44">
        <f t="shared" si="5"/>
        <v>12365649</v>
      </c>
      <c r="O23" s="45">
        <f t="shared" si="1"/>
        <v>151.56396239596995</v>
      </c>
      <c r="P23" s="10"/>
    </row>
    <row r="24" spans="1:16">
      <c r="A24" s="12"/>
      <c r="B24" s="25">
        <v>331.1</v>
      </c>
      <c r="C24" s="20" t="s">
        <v>130</v>
      </c>
      <c r="D24" s="46">
        <v>19735</v>
      </c>
      <c r="E24" s="46">
        <v>0</v>
      </c>
      <c r="F24" s="46">
        <v>0</v>
      </c>
      <c r="G24" s="46">
        <v>0</v>
      </c>
      <c r="H24" s="46">
        <v>0</v>
      </c>
      <c r="I24" s="46">
        <v>0</v>
      </c>
      <c r="J24" s="46">
        <v>0</v>
      </c>
      <c r="K24" s="46">
        <v>0</v>
      </c>
      <c r="L24" s="46">
        <v>0</v>
      </c>
      <c r="M24" s="46">
        <v>0</v>
      </c>
      <c r="N24" s="46">
        <f t="shared" si="5"/>
        <v>19735</v>
      </c>
      <c r="O24" s="47">
        <f t="shared" si="1"/>
        <v>0.24188902643803548</v>
      </c>
      <c r="P24" s="9"/>
    </row>
    <row r="25" spans="1:16">
      <c r="A25" s="12"/>
      <c r="B25" s="25">
        <v>331.2</v>
      </c>
      <c r="C25" s="20" t="s">
        <v>27</v>
      </c>
      <c r="D25" s="46">
        <v>34309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34309</v>
      </c>
      <c r="O25" s="47">
        <f t="shared" si="1"/>
        <v>0.4205204260482675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1109392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1109392</v>
      </c>
      <c r="O26" s="47">
        <f t="shared" si="1"/>
        <v>13.597656489391692</v>
      </c>
      <c r="P26" s="9"/>
    </row>
    <row r="27" spans="1:16">
      <c r="A27" s="12"/>
      <c r="B27" s="25">
        <v>331.7</v>
      </c>
      <c r="C27" s="20" t="s">
        <v>30</v>
      </c>
      <c r="D27" s="46">
        <v>17550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17550</v>
      </c>
      <c r="O27" s="47">
        <f t="shared" si="1"/>
        <v>0.21510779903661123</v>
      </c>
      <c r="P27" s="9"/>
    </row>
    <row r="28" spans="1:16">
      <c r="A28" s="12"/>
      <c r="B28" s="25">
        <v>334.39</v>
      </c>
      <c r="C28" s="20" t="s">
        <v>33</v>
      </c>
      <c r="D28" s="46">
        <v>0</v>
      </c>
      <c r="E28" s="46">
        <v>0</v>
      </c>
      <c r="F28" s="46">
        <v>0</v>
      </c>
      <c r="G28" s="46">
        <v>0</v>
      </c>
      <c r="H28" s="46">
        <v>0</v>
      </c>
      <c r="I28" s="46">
        <v>60092</v>
      </c>
      <c r="J28" s="46">
        <v>0</v>
      </c>
      <c r="K28" s="46">
        <v>0</v>
      </c>
      <c r="L28" s="46">
        <v>0</v>
      </c>
      <c r="M28" s="46">
        <v>0</v>
      </c>
      <c r="N28" s="46">
        <f t="shared" ref="N28:N35" si="7">SUM(D28:M28)</f>
        <v>60092</v>
      </c>
      <c r="O28" s="47">
        <f t="shared" si="1"/>
        <v>0.7365389093850736</v>
      </c>
      <c r="P28" s="9"/>
    </row>
    <row r="29" spans="1:16">
      <c r="A29" s="12"/>
      <c r="B29" s="25">
        <v>334.49</v>
      </c>
      <c r="C29" s="20" t="s">
        <v>93</v>
      </c>
      <c r="D29" s="46">
        <v>99864</v>
      </c>
      <c r="E29" s="46">
        <v>0</v>
      </c>
      <c r="F29" s="46">
        <v>0</v>
      </c>
      <c r="G29" s="46">
        <v>0</v>
      </c>
      <c r="H29" s="46">
        <v>0</v>
      </c>
      <c r="I29" s="46">
        <v>0</v>
      </c>
      <c r="J29" s="46">
        <v>0</v>
      </c>
      <c r="K29" s="46">
        <v>0</v>
      </c>
      <c r="L29" s="46">
        <v>0</v>
      </c>
      <c r="M29" s="46">
        <v>0</v>
      </c>
      <c r="N29" s="46">
        <f t="shared" si="7"/>
        <v>99864</v>
      </c>
      <c r="O29" s="47">
        <f t="shared" si="1"/>
        <v>1.2240185323642248</v>
      </c>
      <c r="P29" s="9"/>
    </row>
    <row r="30" spans="1:16">
      <c r="A30" s="12"/>
      <c r="B30" s="25">
        <v>335.12</v>
      </c>
      <c r="C30" s="20" t="s">
        <v>108</v>
      </c>
      <c r="D30" s="46">
        <v>2855598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2855598</v>
      </c>
      <c r="O30" s="47">
        <f t="shared" si="1"/>
        <v>35.000649613296233</v>
      </c>
      <c r="P30" s="9"/>
    </row>
    <row r="31" spans="1:16">
      <c r="A31" s="12"/>
      <c r="B31" s="25">
        <v>335.14</v>
      </c>
      <c r="C31" s="20" t="s">
        <v>109</v>
      </c>
      <c r="D31" s="46">
        <v>182294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182294</v>
      </c>
      <c r="O31" s="47">
        <f t="shared" si="1"/>
        <v>2.2343510608307695</v>
      </c>
      <c r="P31" s="9"/>
    </row>
    <row r="32" spans="1:16">
      <c r="A32" s="12"/>
      <c r="B32" s="25">
        <v>335.15</v>
      </c>
      <c r="C32" s="20" t="s">
        <v>110</v>
      </c>
      <c r="D32" s="46">
        <v>63489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63489</v>
      </c>
      <c r="O32" s="47">
        <f t="shared" si="1"/>
        <v>0.77817544461740229</v>
      </c>
      <c r="P32" s="9"/>
    </row>
    <row r="33" spans="1:16">
      <c r="A33" s="12"/>
      <c r="B33" s="25">
        <v>335.18</v>
      </c>
      <c r="C33" s="20" t="s">
        <v>111</v>
      </c>
      <c r="D33" s="46">
        <v>4997776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4997776</v>
      </c>
      <c r="O33" s="47">
        <f t="shared" si="1"/>
        <v>61.257013985071154</v>
      </c>
      <c r="P33" s="9"/>
    </row>
    <row r="34" spans="1:16">
      <c r="A34" s="12"/>
      <c r="B34" s="25">
        <v>335.21</v>
      </c>
      <c r="C34" s="20" t="s">
        <v>39</v>
      </c>
      <c r="D34" s="46">
        <v>56940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1187377</v>
      </c>
      <c r="L34" s="46">
        <v>0</v>
      </c>
      <c r="M34" s="46">
        <v>0</v>
      </c>
      <c r="N34" s="46">
        <f t="shared" si="7"/>
        <v>1244317</v>
      </c>
      <c r="O34" s="47">
        <f t="shared" si="1"/>
        <v>15.251412602497947</v>
      </c>
      <c r="P34" s="9"/>
    </row>
    <row r="35" spans="1:16">
      <c r="A35" s="12"/>
      <c r="B35" s="25">
        <v>335.49</v>
      </c>
      <c r="C35" s="20" t="s">
        <v>40</v>
      </c>
      <c r="D35" s="46">
        <v>298521</v>
      </c>
      <c r="E35" s="46">
        <v>1011022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1309543</v>
      </c>
      <c r="O35" s="47">
        <f t="shared" si="1"/>
        <v>16.050878203635381</v>
      </c>
      <c r="P35" s="9"/>
    </row>
    <row r="36" spans="1:16">
      <c r="A36" s="12"/>
      <c r="B36" s="25">
        <v>337.3</v>
      </c>
      <c r="C36" s="20" t="s">
        <v>42</v>
      </c>
      <c r="D36" s="46">
        <v>0</v>
      </c>
      <c r="E36" s="46">
        <v>73900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>SUM(D36:M36)</f>
        <v>73900</v>
      </c>
      <c r="O36" s="47">
        <f t="shared" si="1"/>
        <v>0.90578155833649965</v>
      </c>
      <c r="P36" s="9"/>
    </row>
    <row r="37" spans="1:16">
      <c r="A37" s="12"/>
      <c r="B37" s="25">
        <v>337.7</v>
      </c>
      <c r="C37" s="20" t="s">
        <v>43</v>
      </c>
      <c r="D37" s="46">
        <v>28720</v>
      </c>
      <c r="E37" s="46">
        <v>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>SUM(D37:M37)</f>
        <v>28720</v>
      </c>
      <c r="O37" s="47">
        <f t="shared" ref="O37:O68" si="8">(N37/O$73)</f>
        <v>0.35201686543199284</v>
      </c>
      <c r="P37" s="9"/>
    </row>
    <row r="38" spans="1:16">
      <c r="A38" s="12"/>
      <c r="B38" s="25">
        <v>338</v>
      </c>
      <c r="C38" s="20" t="s">
        <v>44</v>
      </c>
      <c r="D38" s="46">
        <v>0</v>
      </c>
      <c r="E38" s="46">
        <v>269070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>SUM(D38:M38)</f>
        <v>269070</v>
      </c>
      <c r="O38" s="47">
        <f t="shared" si="8"/>
        <v>3.29795187958866</v>
      </c>
      <c r="P38" s="9"/>
    </row>
    <row r="39" spans="1:16" ht="15.75">
      <c r="A39" s="29" t="s">
        <v>49</v>
      </c>
      <c r="B39" s="30"/>
      <c r="C39" s="31"/>
      <c r="D39" s="32">
        <f t="shared" ref="D39:M39" si="9">SUM(D40:D53)</f>
        <v>16763151</v>
      </c>
      <c r="E39" s="32">
        <f t="shared" si="9"/>
        <v>6428147</v>
      </c>
      <c r="F39" s="32">
        <f t="shared" si="9"/>
        <v>0</v>
      </c>
      <c r="G39" s="32">
        <f t="shared" si="9"/>
        <v>0</v>
      </c>
      <c r="H39" s="32">
        <f t="shared" si="9"/>
        <v>0</v>
      </c>
      <c r="I39" s="32">
        <f t="shared" si="9"/>
        <v>34786862</v>
      </c>
      <c r="J39" s="32">
        <f t="shared" si="9"/>
        <v>12494842</v>
      </c>
      <c r="K39" s="32">
        <f t="shared" si="9"/>
        <v>0</v>
      </c>
      <c r="L39" s="32">
        <f t="shared" si="9"/>
        <v>0</v>
      </c>
      <c r="M39" s="32">
        <f t="shared" si="9"/>
        <v>0</v>
      </c>
      <c r="N39" s="32">
        <f>SUM(D39:M39)</f>
        <v>70473002</v>
      </c>
      <c r="O39" s="45">
        <f t="shared" si="8"/>
        <v>863.77734197850145</v>
      </c>
      <c r="P39" s="10"/>
    </row>
    <row r="40" spans="1:16">
      <c r="A40" s="12"/>
      <c r="B40" s="25">
        <v>341.1</v>
      </c>
      <c r="C40" s="20" t="s">
        <v>112</v>
      </c>
      <c r="D40" s="46">
        <v>124593</v>
      </c>
      <c r="E40" s="46">
        <v>0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>SUM(D40:M40)</f>
        <v>124593</v>
      </c>
      <c r="O40" s="47">
        <f t="shared" si="8"/>
        <v>1.5271182909041883</v>
      </c>
      <c r="P40" s="9"/>
    </row>
    <row r="41" spans="1:16">
      <c r="A41" s="12"/>
      <c r="B41" s="25">
        <v>341.2</v>
      </c>
      <c r="C41" s="20" t="s">
        <v>113</v>
      </c>
      <c r="D41" s="46">
        <v>0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12494842</v>
      </c>
      <c r="K41" s="46">
        <v>0</v>
      </c>
      <c r="L41" s="46">
        <v>0</v>
      </c>
      <c r="M41" s="46">
        <v>0</v>
      </c>
      <c r="N41" s="46">
        <f t="shared" ref="N41:N53" si="10">SUM(D41:M41)</f>
        <v>12494842</v>
      </c>
      <c r="O41" s="47">
        <f t="shared" si="8"/>
        <v>153.14746221824555</v>
      </c>
      <c r="P41" s="9"/>
    </row>
    <row r="42" spans="1:16">
      <c r="A42" s="12"/>
      <c r="B42" s="25">
        <v>341.3</v>
      </c>
      <c r="C42" s="20" t="s">
        <v>114</v>
      </c>
      <c r="D42" s="46">
        <v>3195306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10"/>
        <v>3195306</v>
      </c>
      <c r="O42" s="47">
        <f t="shared" si="8"/>
        <v>39.164401191366274</v>
      </c>
      <c r="P42" s="9"/>
    </row>
    <row r="43" spans="1:16">
      <c r="A43" s="12"/>
      <c r="B43" s="25">
        <v>341.9</v>
      </c>
      <c r="C43" s="20" t="s">
        <v>115</v>
      </c>
      <c r="D43" s="46">
        <v>342003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0"/>
        <v>342003</v>
      </c>
      <c r="O43" s="47">
        <f t="shared" si="8"/>
        <v>4.1918810594825153</v>
      </c>
      <c r="P43" s="9"/>
    </row>
    <row r="44" spans="1:16">
      <c r="A44" s="12"/>
      <c r="B44" s="25">
        <v>342.1</v>
      </c>
      <c r="C44" s="20" t="s">
        <v>55</v>
      </c>
      <c r="D44" s="46">
        <v>476300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0"/>
        <v>476300</v>
      </c>
      <c r="O44" s="47">
        <f t="shared" si="8"/>
        <v>5.837939867871107</v>
      </c>
      <c r="P44" s="9"/>
    </row>
    <row r="45" spans="1:16">
      <c r="A45" s="12"/>
      <c r="B45" s="25">
        <v>342.2</v>
      </c>
      <c r="C45" s="20" t="s">
        <v>56</v>
      </c>
      <c r="D45" s="46">
        <v>8257940</v>
      </c>
      <c r="E45" s="46">
        <v>861933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0"/>
        <v>9119873</v>
      </c>
      <c r="O45" s="47">
        <f t="shared" si="8"/>
        <v>111.78095775062204</v>
      </c>
      <c r="P45" s="9"/>
    </row>
    <row r="46" spans="1:16">
      <c r="A46" s="12"/>
      <c r="B46" s="25">
        <v>343.4</v>
      </c>
      <c r="C46" s="20" t="s">
        <v>58</v>
      </c>
      <c r="D46" s="46">
        <v>0</v>
      </c>
      <c r="E46" s="46">
        <v>0</v>
      </c>
      <c r="F46" s="46">
        <v>0</v>
      </c>
      <c r="G46" s="46">
        <v>0</v>
      </c>
      <c r="H46" s="46">
        <v>0</v>
      </c>
      <c r="I46" s="46">
        <v>10773480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0"/>
        <v>10773480</v>
      </c>
      <c r="O46" s="47">
        <f t="shared" si="8"/>
        <v>132.04897839116526</v>
      </c>
      <c r="P46" s="9"/>
    </row>
    <row r="47" spans="1:16">
      <c r="A47" s="12"/>
      <c r="B47" s="25">
        <v>343.5</v>
      </c>
      <c r="C47" s="20" t="s">
        <v>59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23162268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0"/>
        <v>23162268</v>
      </c>
      <c r="O47" s="47">
        <f t="shared" si="8"/>
        <v>283.89655214678811</v>
      </c>
      <c r="P47" s="9"/>
    </row>
    <row r="48" spans="1:16">
      <c r="A48" s="12"/>
      <c r="B48" s="25">
        <v>343.8</v>
      </c>
      <c r="C48" s="20" t="s">
        <v>60</v>
      </c>
      <c r="D48" s="46">
        <v>23315</v>
      </c>
      <c r="E48" s="46">
        <v>0</v>
      </c>
      <c r="F48" s="46">
        <v>0</v>
      </c>
      <c r="G48" s="46">
        <v>0</v>
      </c>
      <c r="H48" s="46">
        <v>0</v>
      </c>
      <c r="I48" s="46">
        <v>0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0"/>
        <v>23315</v>
      </c>
      <c r="O48" s="47">
        <f t="shared" si="8"/>
        <v>0.28576856607057499</v>
      </c>
      <c r="P48" s="9"/>
    </row>
    <row r="49" spans="1:16">
      <c r="A49" s="12"/>
      <c r="B49" s="25">
        <v>343.9</v>
      </c>
      <c r="C49" s="20" t="s">
        <v>61</v>
      </c>
      <c r="D49" s="46">
        <v>0</v>
      </c>
      <c r="E49" s="46">
        <v>5566214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0"/>
        <v>5566214</v>
      </c>
      <c r="O49" s="47">
        <f t="shared" si="8"/>
        <v>68.22427592631179</v>
      </c>
      <c r="P49" s="9"/>
    </row>
    <row r="50" spans="1:16">
      <c r="A50" s="12"/>
      <c r="B50" s="25">
        <v>347.1</v>
      </c>
      <c r="C50" s="20" t="s">
        <v>62</v>
      </c>
      <c r="D50" s="46">
        <v>617042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0"/>
        <v>617042</v>
      </c>
      <c r="O50" s="47">
        <f t="shared" si="8"/>
        <v>7.5629941044529154</v>
      </c>
      <c r="P50" s="9"/>
    </row>
    <row r="51" spans="1:16">
      <c r="A51" s="12"/>
      <c r="B51" s="25">
        <v>347.2</v>
      </c>
      <c r="C51" s="20" t="s">
        <v>63</v>
      </c>
      <c r="D51" s="46">
        <v>2773437</v>
      </c>
      <c r="E51" s="46">
        <v>0</v>
      </c>
      <c r="F51" s="46">
        <v>0</v>
      </c>
      <c r="G51" s="46">
        <v>0</v>
      </c>
      <c r="H51" s="46">
        <v>0</v>
      </c>
      <c r="I51" s="46">
        <v>851114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0"/>
        <v>3624551</v>
      </c>
      <c r="O51" s="47">
        <f t="shared" si="8"/>
        <v>44.425594763871693</v>
      </c>
      <c r="P51" s="9"/>
    </row>
    <row r="52" spans="1:16">
      <c r="A52" s="12"/>
      <c r="B52" s="25">
        <v>347.3</v>
      </c>
      <c r="C52" s="20" t="s">
        <v>64</v>
      </c>
      <c r="D52" s="46">
        <v>721379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0"/>
        <v>721379</v>
      </c>
      <c r="O52" s="47">
        <f t="shared" si="8"/>
        <v>8.841837547648522</v>
      </c>
      <c r="P52" s="9"/>
    </row>
    <row r="53" spans="1:16">
      <c r="A53" s="12"/>
      <c r="B53" s="25">
        <v>347.5</v>
      </c>
      <c r="C53" s="20" t="s">
        <v>65</v>
      </c>
      <c r="D53" s="46">
        <v>231836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0"/>
        <v>231836</v>
      </c>
      <c r="O53" s="47">
        <f t="shared" si="8"/>
        <v>2.8415801537009573</v>
      </c>
      <c r="P53" s="9"/>
    </row>
    <row r="54" spans="1:16" ht="15.75">
      <c r="A54" s="29" t="s">
        <v>50</v>
      </c>
      <c r="B54" s="30"/>
      <c r="C54" s="31"/>
      <c r="D54" s="32">
        <f t="shared" ref="D54:M54" si="11">SUM(D55:D58)</f>
        <v>390270</v>
      </c>
      <c r="E54" s="32">
        <f t="shared" si="11"/>
        <v>121338</v>
      </c>
      <c r="F54" s="32">
        <f t="shared" si="11"/>
        <v>0</v>
      </c>
      <c r="G54" s="32">
        <f t="shared" si="11"/>
        <v>0</v>
      </c>
      <c r="H54" s="32">
        <f t="shared" si="11"/>
        <v>0</v>
      </c>
      <c r="I54" s="32">
        <f t="shared" si="11"/>
        <v>4013</v>
      </c>
      <c r="J54" s="32">
        <f t="shared" si="11"/>
        <v>0</v>
      </c>
      <c r="K54" s="32">
        <f t="shared" si="11"/>
        <v>0</v>
      </c>
      <c r="L54" s="32">
        <f t="shared" si="11"/>
        <v>0</v>
      </c>
      <c r="M54" s="32">
        <f t="shared" si="11"/>
        <v>0</v>
      </c>
      <c r="N54" s="32">
        <f t="shared" ref="N54:N60" si="12">SUM(D54:M54)</f>
        <v>515621</v>
      </c>
      <c r="O54" s="45">
        <f t="shared" si="8"/>
        <v>6.31989164940493</v>
      </c>
      <c r="P54" s="10"/>
    </row>
    <row r="55" spans="1:16">
      <c r="A55" s="13"/>
      <c r="B55" s="39">
        <v>351.1</v>
      </c>
      <c r="C55" s="21" t="s">
        <v>68</v>
      </c>
      <c r="D55" s="46">
        <v>320345</v>
      </c>
      <c r="E55" s="46">
        <v>114823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2"/>
        <v>435168</v>
      </c>
      <c r="O55" s="47">
        <f t="shared" si="8"/>
        <v>5.3337909225734492</v>
      </c>
      <c r="P55" s="9"/>
    </row>
    <row r="56" spans="1:16">
      <c r="A56" s="13"/>
      <c r="B56" s="39">
        <v>352</v>
      </c>
      <c r="C56" s="21" t="s">
        <v>69</v>
      </c>
      <c r="D56" s="46">
        <v>65059</v>
      </c>
      <c r="E56" s="46">
        <v>6515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2"/>
        <v>71574</v>
      </c>
      <c r="O56" s="47">
        <f t="shared" si="8"/>
        <v>0.87727211442999498</v>
      </c>
      <c r="P56" s="9"/>
    </row>
    <row r="57" spans="1:16">
      <c r="A57" s="13"/>
      <c r="B57" s="39">
        <v>354</v>
      </c>
      <c r="C57" s="21" t="s">
        <v>70</v>
      </c>
      <c r="D57" s="46">
        <v>3850</v>
      </c>
      <c r="E57" s="46">
        <v>0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2"/>
        <v>3850</v>
      </c>
      <c r="O57" s="47">
        <f t="shared" si="8"/>
        <v>4.7188890386948901E-2</v>
      </c>
      <c r="P57" s="9"/>
    </row>
    <row r="58" spans="1:16">
      <c r="A58" s="13"/>
      <c r="B58" s="39">
        <v>359</v>
      </c>
      <c r="C58" s="21" t="s">
        <v>71</v>
      </c>
      <c r="D58" s="46">
        <v>1016</v>
      </c>
      <c r="E58" s="46">
        <v>0</v>
      </c>
      <c r="F58" s="46">
        <v>0</v>
      </c>
      <c r="G58" s="46">
        <v>0</v>
      </c>
      <c r="H58" s="46">
        <v>0</v>
      </c>
      <c r="I58" s="46">
        <v>4013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2"/>
        <v>5029</v>
      </c>
      <c r="O58" s="47">
        <f t="shared" si="8"/>
        <v>6.163972201453663E-2</v>
      </c>
      <c r="P58" s="9"/>
    </row>
    <row r="59" spans="1:16" ht="15.75">
      <c r="A59" s="29" t="s">
        <v>3</v>
      </c>
      <c r="B59" s="30"/>
      <c r="C59" s="31"/>
      <c r="D59" s="32">
        <f t="shared" ref="D59:M59" si="13">SUM(D60:D68)</f>
        <v>1948295</v>
      </c>
      <c r="E59" s="32">
        <f t="shared" si="13"/>
        <v>1616421</v>
      </c>
      <c r="F59" s="32">
        <f t="shared" si="13"/>
        <v>0</v>
      </c>
      <c r="G59" s="32">
        <f t="shared" si="13"/>
        <v>0</v>
      </c>
      <c r="H59" s="32">
        <f t="shared" si="13"/>
        <v>0</v>
      </c>
      <c r="I59" s="32">
        <f t="shared" si="13"/>
        <v>934900</v>
      </c>
      <c r="J59" s="32">
        <f t="shared" si="13"/>
        <v>80950</v>
      </c>
      <c r="K59" s="32">
        <f t="shared" si="13"/>
        <v>20521381</v>
      </c>
      <c r="L59" s="32">
        <f t="shared" si="13"/>
        <v>0</v>
      </c>
      <c r="M59" s="32">
        <f t="shared" si="13"/>
        <v>0</v>
      </c>
      <c r="N59" s="32">
        <f t="shared" si="12"/>
        <v>25101947</v>
      </c>
      <c r="O59" s="45">
        <f t="shared" si="8"/>
        <v>307.6709157096106</v>
      </c>
      <c r="P59" s="10"/>
    </row>
    <row r="60" spans="1:16">
      <c r="A60" s="12"/>
      <c r="B60" s="25">
        <v>361.1</v>
      </c>
      <c r="C60" s="20" t="s">
        <v>72</v>
      </c>
      <c r="D60" s="46">
        <v>139567</v>
      </c>
      <c r="E60" s="46">
        <v>301038</v>
      </c>
      <c r="F60" s="46">
        <v>0</v>
      </c>
      <c r="G60" s="46">
        <v>0</v>
      </c>
      <c r="H60" s="46">
        <v>0</v>
      </c>
      <c r="I60" s="46">
        <v>550785</v>
      </c>
      <c r="J60" s="46">
        <v>52766</v>
      </c>
      <c r="K60" s="46">
        <v>481389</v>
      </c>
      <c r="L60" s="46">
        <v>0</v>
      </c>
      <c r="M60" s="46">
        <v>0</v>
      </c>
      <c r="N60" s="46">
        <f t="shared" si="12"/>
        <v>1525545</v>
      </c>
      <c r="O60" s="47">
        <f t="shared" si="8"/>
        <v>18.698383320872196</v>
      </c>
      <c r="P60" s="9"/>
    </row>
    <row r="61" spans="1:16">
      <c r="A61" s="12"/>
      <c r="B61" s="25">
        <v>361.2</v>
      </c>
      <c r="C61" s="20" t="s">
        <v>73</v>
      </c>
      <c r="D61" s="46">
        <v>0</v>
      </c>
      <c r="E61" s="46">
        <v>0</v>
      </c>
      <c r="F61" s="46">
        <v>0</v>
      </c>
      <c r="G61" s="46">
        <v>0</v>
      </c>
      <c r="H61" s="46">
        <v>0</v>
      </c>
      <c r="I61" s="46">
        <v>0</v>
      </c>
      <c r="J61" s="46">
        <v>0</v>
      </c>
      <c r="K61" s="46">
        <v>1805532</v>
      </c>
      <c r="L61" s="46">
        <v>0</v>
      </c>
      <c r="M61" s="46">
        <v>0</v>
      </c>
      <c r="N61" s="46">
        <f t="shared" ref="N61:N68" si="14">SUM(D61:M61)</f>
        <v>1805532</v>
      </c>
      <c r="O61" s="47">
        <f t="shared" si="8"/>
        <v>22.130143282630812</v>
      </c>
      <c r="P61" s="9"/>
    </row>
    <row r="62" spans="1:16">
      <c r="A62" s="12"/>
      <c r="B62" s="25">
        <v>361.3</v>
      </c>
      <c r="C62" s="20" t="s">
        <v>74</v>
      </c>
      <c r="D62" s="46">
        <v>7386</v>
      </c>
      <c r="E62" s="46">
        <v>-30794</v>
      </c>
      <c r="F62" s="46">
        <v>0</v>
      </c>
      <c r="G62" s="46">
        <v>0</v>
      </c>
      <c r="H62" s="46">
        <v>0</v>
      </c>
      <c r="I62" s="46">
        <v>-55149</v>
      </c>
      <c r="J62" s="46">
        <v>-5300</v>
      </c>
      <c r="K62" s="46">
        <v>11002274</v>
      </c>
      <c r="L62" s="46">
        <v>0</v>
      </c>
      <c r="M62" s="46">
        <v>0</v>
      </c>
      <c r="N62" s="46">
        <f t="shared" si="14"/>
        <v>10918417</v>
      </c>
      <c r="O62" s="47">
        <f t="shared" si="8"/>
        <v>133.82545013298687</v>
      </c>
      <c r="P62" s="9"/>
    </row>
    <row r="63" spans="1:16">
      <c r="A63" s="12"/>
      <c r="B63" s="25">
        <v>362</v>
      </c>
      <c r="C63" s="20" t="s">
        <v>75</v>
      </c>
      <c r="D63" s="46">
        <v>145049</v>
      </c>
      <c r="E63" s="46">
        <v>8462</v>
      </c>
      <c r="F63" s="46">
        <v>0</v>
      </c>
      <c r="G63" s="46">
        <v>0</v>
      </c>
      <c r="H63" s="46">
        <v>0</v>
      </c>
      <c r="I63" s="46">
        <v>12000</v>
      </c>
      <c r="J63" s="46">
        <v>0</v>
      </c>
      <c r="K63" s="46">
        <v>0</v>
      </c>
      <c r="L63" s="46">
        <v>0</v>
      </c>
      <c r="M63" s="46">
        <v>0</v>
      </c>
      <c r="N63" s="46">
        <f t="shared" si="14"/>
        <v>165511</v>
      </c>
      <c r="O63" s="47">
        <f t="shared" si="8"/>
        <v>2.0286442693076103</v>
      </c>
      <c r="P63" s="9"/>
    </row>
    <row r="64" spans="1:16">
      <c r="A64" s="12"/>
      <c r="B64" s="25">
        <v>364</v>
      </c>
      <c r="C64" s="20" t="s">
        <v>116</v>
      </c>
      <c r="D64" s="46">
        <v>17865</v>
      </c>
      <c r="E64" s="46">
        <v>394807</v>
      </c>
      <c r="F64" s="46">
        <v>0</v>
      </c>
      <c r="G64" s="46">
        <v>0</v>
      </c>
      <c r="H64" s="46">
        <v>0</v>
      </c>
      <c r="I64" s="46">
        <v>418436</v>
      </c>
      <c r="J64" s="46">
        <v>16411</v>
      </c>
      <c r="K64" s="46">
        <v>0</v>
      </c>
      <c r="L64" s="46">
        <v>0</v>
      </c>
      <c r="M64" s="46">
        <v>0</v>
      </c>
      <c r="N64" s="46">
        <f t="shared" si="14"/>
        <v>847519</v>
      </c>
      <c r="O64" s="47">
        <f t="shared" si="8"/>
        <v>10.387917192690011</v>
      </c>
      <c r="P64" s="9"/>
    </row>
    <row r="65" spans="1:119">
      <c r="A65" s="12"/>
      <c r="B65" s="25">
        <v>365</v>
      </c>
      <c r="C65" s="20" t="s">
        <v>117</v>
      </c>
      <c r="D65" s="46">
        <v>160303</v>
      </c>
      <c r="E65" s="46">
        <v>379676</v>
      </c>
      <c r="F65" s="46">
        <v>0</v>
      </c>
      <c r="G65" s="46">
        <v>0</v>
      </c>
      <c r="H65" s="46">
        <v>0</v>
      </c>
      <c r="I65" s="46">
        <v>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4"/>
        <v>539979</v>
      </c>
      <c r="O65" s="47">
        <f t="shared" si="8"/>
        <v>6.6184441148712416</v>
      </c>
      <c r="P65" s="9"/>
    </row>
    <row r="66" spans="1:119">
      <c r="A66" s="12"/>
      <c r="B66" s="25">
        <v>366</v>
      </c>
      <c r="C66" s="20" t="s">
        <v>78</v>
      </c>
      <c r="D66" s="46">
        <v>204715</v>
      </c>
      <c r="E66" s="46">
        <v>182377</v>
      </c>
      <c r="F66" s="46">
        <v>0</v>
      </c>
      <c r="G66" s="46">
        <v>0</v>
      </c>
      <c r="H66" s="46">
        <v>0</v>
      </c>
      <c r="I66" s="46">
        <v>50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4"/>
        <v>387142</v>
      </c>
      <c r="O66" s="47">
        <f t="shared" si="8"/>
        <v>4.7451432213465381</v>
      </c>
      <c r="P66" s="9"/>
    </row>
    <row r="67" spans="1:119">
      <c r="A67" s="12"/>
      <c r="B67" s="25">
        <v>368</v>
      </c>
      <c r="C67" s="20" t="s">
        <v>94</v>
      </c>
      <c r="D67" s="46">
        <v>1168121</v>
      </c>
      <c r="E67" s="46">
        <v>0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7232186</v>
      </c>
      <c r="L67" s="46">
        <v>0</v>
      </c>
      <c r="M67" s="46">
        <v>0</v>
      </c>
      <c r="N67" s="46">
        <f t="shared" si="14"/>
        <v>8400307</v>
      </c>
      <c r="O67" s="47">
        <f t="shared" si="8"/>
        <v>102.96134188044664</v>
      </c>
      <c r="P67" s="9"/>
    </row>
    <row r="68" spans="1:119">
      <c r="A68" s="12"/>
      <c r="B68" s="25">
        <v>369.9</v>
      </c>
      <c r="C68" s="20" t="s">
        <v>79</v>
      </c>
      <c r="D68" s="46">
        <v>105289</v>
      </c>
      <c r="E68" s="46">
        <v>380855</v>
      </c>
      <c r="F68" s="46">
        <v>0</v>
      </c>
      <c r="G68" s="46">
        <v>0</v>
      </c>
      <c r="H68" s="46">
        <v>0</v>
      </c>
      <c r="I68" s="46">
        <v>8778</v>
      </c>
      <c r="J68" s="46">
        <v>17073</v>
      </c>
      <c r="K68" s="46">
        <v>0</v>
      </c>
      <c r="L68" s="46">
        <v>0</v>
      </c>
      <c r="M68" s="46">
        <v>0</v>
      </c>
      <c r="N68" s="46">
        <f t="shared" si="14"/>
        <v>511995</v>
      </c>
      <c r="O68" s="47">
        <f t="shared" si="8"/>
        <v>6.275448294458676</v>
      </c>
      <c r="P68" s="9"/>
    </row>
    <row r="69" spans="1:119" ht="15.75">
      <c r="A69" s="29" t="s">
        <v>51</v>
      </c>
      <c r="B69" s="30"/>
      <c r="C69" s="31"/>
      <c r="D69" s="32">
        <f t="shared" ref="D69:M69" si="15">SUM(D70:D70)</f>
        <v>0</v>
      </c>
      <c r="E69" s="32">
        <f t="shared" si="15"/>
        <v>90000</v>
      </c>
      <c r="F69" s="32">
        <f t="shared" si="15"/>
        <v>0</v>
      </c>
      <c r="G69" s="32">
        <f t="shared" si="15"/>
        <v>0</v>
      </c>
      <c r="H69" s="32">
        <f t="shared" si="15"/>
        <v>0</v>
      </c>
      <c r="I69" s="32">
        <f t="shared" si="15"/>
        <v>0</v>
      </c>
      <c r="J69" s="32">
        <f t="shared" si="15"/>
        <v>0</v>
      </c>
      <c r="K69" s="32">
        <f t="shared" si="15"/>
        <v>0</v>
      </c>
      <c r="L69" s="32">
        <f t="shared" si="15"/>
        <v>0</v>
      </c>
      <c r="M69" s="32">
        <f t="shared" si="15"/>
        <v>0</v>
      </c>
      <c r="N69" s="32">
        <f>SUM(D69:M69)</f>
        <v>90000</v>
      </c>
      <c r="O69" s="45">
        <f>(N69/O$73)</f>
        <v>1.1031169181364677</v>
      </c>
      <c r="P69" s="9"/>
    </row>
    <row r="70" spans="1:119" ht="15.75" thickBot="1">
      <c r="A70" s="12"/>
      <c r="B70" s="25">
        <v>381</v>
      </c>
      <c r="C70" s="20" t="s">
        <v>95</v>
      </c>
      <c r="D70" s="46">
        <v>0</v>
      </c>
      <c r="E70" s="46">
        <v>90000</v>
      </c>
      <c r="F70" s="46">
        <v>0</v>
      </c>
      <c r="G70" s="46">
        <v>0</v>
      </c>
      <c r="H70" s="46">
        <v>0</v>
      </c>
      <c r="I70" s="46">
        <v>0</v>
      </c>
      <c r="J70" s="46">
        <v>0</v>
      </c>
      <c r="K70" s="46">
        <v>0</v>
      </c>
      <c r="L70" s="46">
        <v>0</v>
      </c>
      <c r="M70" s="46">
        <v>0</v>
      </c>
      <c r="N70" s="46">
        <f>SUM(D70:M70)</f>
        <v>90000</v>
      </c>
      <c r="O70" s="47">
        <f>(N70/O$73)</f>
        <v>1.1031169181364677</v>
      </c>
      <c r="P70" s="9"/>
    </row>
    <row r="71" spans="1:119" ht="16.5" thickBot="1">
      <c r="A71" s="14" t="s">
        <v>66</v>
      </c>
      <c r="B71" s="23"/>
      <c r="C71" s="22"/>
      <c r="D71" s="15">
        <f t="shared" ref="D71:M71" si="16">SUM(D5,D14,D23,D39,D54,D59,D69)</f>
        <v>64501293</v>
      </c>
      <c r="E71" s="15">
        <f t="shared" si="16"/>
        <v>20448016</v>
      </c>
      <c r="F71" s="15">
        <f t="shared" si="16"/>
        <v>0</v>
      </c>
      <c r="G71" s="15">
        <f t="shared" si="16"/>
        <v>0</v>
      </c>
      <c r="H71" s="15">
        <f t="shared" si="16"/>
        <v>0</v>
      </c>
      <c r="I71" s="15">
        <f t="shared" si="16"/>
        <v>35785867</v>
      </c>
      <c r="J71" s="15">
        <f t="shared" si="16"/>
        <v>12575792</v>
      </c>
      <c r="K71" s="15">
        <f t="shared" si="16"/>
        <v>21708758</v>
      </c>
      <c r="L71" s="15">
        <f t="shared" si="16"/>
        <v>0</v>
      </c>
      <c r="M71" s="15">
        <f t="shared" si="16"/>
        <v>0</v>
      </c>
      <c r="N71" s="15">
        <f>SUM(D71:M71)</f>
        <v>155019726</v>
      </c>
      <c r="O71" s="38">
        <f>(N71/O$73)</f>
        <v>1900.0542488386629</v>
      </c>
      <c r="P71" s="6"/>
      <c r="Q71" s="2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  <c r="CZ71" s="5"/>
      <c r="DA71" s="5"/>
      <c r="DB71" s="5"/>
      <c r="DC71" s="5"/>
      <c r="DD71" s="5"/>
      <c r="DE71" s="5"/>
      <c r="DF71" s="5"/>
      <c r="DG71" s="5"/>
      <c r="DH71" s="5"/>
      <c r="DI71" s="5"/>
      <c r="DJ71" s="5"/>
      <c r="DK71" s="5"/>
      <c r="DL71" s="5"/>
      <c r="DM71" s="5"/>
      <c r="DN71" s="5"/>
      <c r="DO71" s="5"/>
    </row>
    <row r="72" spans="1:119">
      <c r="A72" s="16"/>
      <c r="B72" s="18"/>
      <c r="C72" s="18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9"/>
    </row>
    <row r="73" spans="1:119">
      <c r="A73" s="40"/>
      <c r="B73" s="41"/>
      <c r="C73" s="41"/>
      <c r="D73" s="42"/>
      <c r="E73" s="42"/>
      <c r="F73" s="42"/>
      <c r="G73" s="42"/>
      <c r="H73" s="42"/>
      <c r="I73" s="42"/>
      <c r="J73" s="42"/>
      <c r="K73" s="42"/>
      <c r="L73" s="48" t="s">
        <v>135</v>
      </c>
      <c r="M73" s="48"/>
      <c r="N73" s="48"/>
      <c r="O73" s="43">
        <v>81587</v>
      </c>
    </row>
    <row r="74" spans="1:119">
      <c r="A74" s="49"/>
      <c r="B74" s="50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1"/>
    </row>
    <row r="75" spans="1:119" ht="15.75" customHeight="1" thickBot="1">
      <c r="A75" s="52" t="s">
        <v>98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4"/>
    </row>
  </sheetData>
  <mergeCells count="10">
    <mergeCell ref="L73:N73"/>
    <mergeCell ref="A74:O74"/>
    <mergeCell ref="A75:O75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8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129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28845928</v>
      </c>
      <c r="E5" s="27">
        <f t="shared" si="0"/>
        <v>6922378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35768306</v>
      </c>
      <c r="O5" s="33">
        <f t="shared" ref="O5:O36" si="1">(N5/O$76)</f>
        <v>442.96761489590943</v>
      </c>
      <c r="P5" s="6"/>
    </row>
    <row r="6" spans="1:133">
      <c r="A6" s="12"/>
      <c r="B6" s="25">
        <v>311</v>
      </c>
      <c r="C6" s="20" t="s">
        <v>2</v>
      </c>
      <c r="D6" s="46">
        <v>17150074</v>
      </c>
      <c r="E6" s="46">
        <v>244888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17394962</v>
      </c>
      <c r="O6" s="47">
        <f t="shared" si="1"/>
        <v>215.42548949186966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6677490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6677490</v>
      </c>
      <c r="O7" s="47">
        <f t="shared" si="1"/>
        <v>82.696446926820812</v>
      </c>
      <c r="P7" s="9"/>
    </row>
    <row r="8" spans="1:133">
      <c r="A8" s="12"/>
      <c r="B8" s="25">
        <v>314.10000000000002</v>
      </c>
      <c r="C8" s="20" t="s">
        <v>11</v>
      </c>
      <c r="D8" s="46">
        <v>6522256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6522256</v>
      </c>
      <c r="O8" s="47">
        <f t="shared" si="1"/>
        <v>80.773973026861682</v>
      </c>
      <c r="P8" s="9"/>
    </row>
    <row r="9" spans="1:133">
      <c r="A9" s="12"/>
      <c r="B9" s="25">
        <v>314.3</v>
      </c>
      <c r="C9" s="20" t="s">
        <v>12</v>
      </c>
      <c r="D9" s="46">
        <v>1174804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1174804</v>
      </c>
      <c r="O9" s="47">
        <f t="shared" si="1"/>
        <v>14.549196874187276</v>
      </c>
      <c r="P9" s="9"/>
    </row>
    <row r="10" spans="1:133">
      <c r="A10" s="12"/>
      <c r="B10" s="25">
        <v>314.39999999999998</v>
      </c>
      <c r="C10" s="20" t="s">
        <v>13</v>
      </c>
      <c r="D10" s="46">
        <v>200232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200232</v>
      </c>
      <c r="O10" s="47">
        <f t="shared" si="1"/>
        <v>2.4797453775372458</v>
      </c>
      <c r="P10" s="9"/>
    </row>
    <row r="11" spans="1:133">
      <c r="A11" s="12"/>
      <c r="B11" s="25">
        <v>314.8</v>
      </c>
      <c r="C11" s="20" t="s">
        <v>15</v>
      </c>
      <c r="D11" s="46">
        <v>89757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89757</v>
      </c>
      <c r="O11" s="47">
        <f t="shared" si="1"/>
        <v>1.1115830928703234</v>
      </c>
      <c r="P11" s="9"/>
    </row>
    <row r="12" spans="1:133">
      <c r="A12" s="12"/>
      <c r="B12" s="25">
        <v>315</v>
      </c>
      <c r="C12" s="20" t="s">
        <v>105</v>
      </c>
      <c r="D12" s="46">
        <v>3073133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3073133</v>
      </c>
      <c r="O12" s="47">
        <f t="shared" si="1"/>
        <v>38.058788561804157</v>
      </c>
      <c r="P12" s="9"/>
    </row>
    <row r="13" spans="1:133">
      <c r="A13" s="12"/>
      <c r="B13" s="25">
        <v>316</v>
      </c>
      <c r="C13" s="20" t="s">
        <v>106</v>
      </c>
      <c r="D13" s="46">
        <v>635672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635672</v>
      </c>
      <c r="O13" s="47">
        <f t="shared" si="1"/>
        <v>7.8723915439582894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5998453</v>
      </c>
      <c r="E14" s="32">
        <f t="shared" si="3"/>
        <v>3001504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8999957</v>
      </c>
      <c r="O14" s="45">
        <f t="shared" si="1"/>
        <v>111.45871673251018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2618457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2618457</v>
      </c>
      <c r="O15" s="47">
        <f t="shared" si="1"/>
        <v>32.427916826631332</v>
      </c>
      <c r="P15" s="9"/>
    </row>
    <row r="16" spans="1:133">
      <c r="A16" s="12"/>
      <c r="B16" s="25">
        <v>323.10000000000002</v>
      </c>
      <c r="C16" s="20" t="s">
        <v>19</v>
      </c>
      <c r="D16" s="46">
        <v>5804256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5804256</v>
      </c>
      <c r="O16" s="47">
        <f t="shared" si="1"/>
        <v>71.882001808116712</v>
      </c>
      <c r="P16" s="9"/>
    </row>
    <row r="17" spans="1:16">
      <c r="A17" s="12"/>
      <c r="B17" s="25">
        <v>323.39999999999998</v>
      </c>
      <c r="C17" s="20" t="s">
        <v>20</v>
      </c>
      <c r="D17" s="46">
        <v>185077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185077</v>
      </c>
      <c r="O17" s="47">
        <f t="shared" si="1"/>
        <v>2.2920603861443767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105349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105349</v>
      </c>
      <c r="O18" s="47">
        <f t="shared" si="1"/>
        <v>1.3046800500328186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82726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82726</v>
      </c>
      <c r="O19" s="47">
        <f t="shared" si="1"/>
        <v>1.0245086504761787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46868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46868</v>
      </c>
      <c r="O20" s="47">
        <f t="shared" si="1"/>
        <v>0.58043023270214378</v>
      </c>
      <c r="P20" s="9"/>
    </row>
    <row r="21" spans="1:16">
      <c r="A21" s="12"/>
      <c r="B21" s="25">
        <v>324.62</v>
      </c>
      <c r="C21" s="20" t="s">
        <v>24</v>
      </c>
      <c r="D21" s="46">
        <v>0</v>
      </c>
      <c r="E21" s="46">
        <v>147171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147171</v>
      </c>
      <c r="O21" s="47">
        <f t="shared" si="1"/>
        <v>1.8226187969831698</v>
      </c>
      <c r="P21" s="9"/>
    </row>
    <row r="22" spans="1:16">
      <c r="A22" s="12"/>
      <c r="B22" s="25">
        <v>325.10000000000002</v>
      </c>
      <c r="C22" s="20" t="s">
        <v>25</v>
      </c>
      <c r="D22" s="46">
        <v>0</v>
      </c>
      <c r="E22" s="46">
        <v>933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933</v>
      </c>
      <c r="O22" s="47">
        <f t="shared" si="1"/>
        <v>1.1554608839956902E-2</v>
      </c>
      <c r="P22" s="9"/>
    </row>
    <row r="23" spans="1:16">
      <c r="A23" s="12"/>
      <c r="B23" s="25">
        <v>329</v>
      </c>
      <c r="C23" s="20" t="s">
        <v>26</v>
      </c>
      <c r="D23" s="46">
        <v>9120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9120</v>
      </c>
      <c r="O23" s="47">
        <f t="shared" si="1"/>
        <v>0.11294537258350155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SUM(D25:D40)</f>
        <v>8415259</v>
      </c>
      <c r="E24" s="32">
        <f t="shared" si="6"/>
        <v>2317423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59929</v>
      </c>
      <c r="J24" s="32">
        <f t="shared" si="6"/>
        <v>0</v>
      </c>
      <c r="K24" s="32">
        <f t="shared" si="6"/>
        <v>1177758</v>
      </c>
      <c r="L24" s="32">
        <f t="shared" si="6"/>
        <v>0</v>
      </c>
      <c r="M24" s="32">
        <f t="shared" si="6"/>
        <v>0</v>
      </c>
      <c r="N24" s="44">
        <f t="shared" si="5"/>
        <v>11970369</v>
      </c>
      <c r="O24" s="45">
        <f t="shared" si="1"/>
        <v>148.24537134506545</v>
      </c>
      <c r="P24" s="10"/>
    </row>
    <row r="25" spans="1:16">
      <c r="A25" s="12"/>
      <c r="B25" s="25">
        <v>331.1</v>
      </c>
      <c r="C25" s="20" t="s">
        <v>130</v>
      </c>
      <c r="D25" s="46">
        <v>30000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30000</v>
      </c>
      <c r="O25" s="47">
        <f t="shared" si="1"/>
        <v>0.3715308308667814</v>
      </c>
      <c r="P25" s="9"/>
    </row>
    <row r="26" spans="1:16">
      <c r="A26" s="12"/>
      <c r="B26" s="25">
        <v>331.2</v>
      </c>
      <c r="C26" s="20" t="s">
        <v>27</v>
      </c>
      <c r="D26" s="46">
        <v>36789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36789</v>
      </c>
      <c r="O26" s="47">
        <f t="shared" si="1"/>
        <v>0.45560825789193404</v>
      </c>
      <c r="P26" s="9"/>
    </row>
    <row r="27" spans="1:16">
      <c r="A27" s="12"/>
      <c r="B27" s="25">
        <v>331.5</v>
      </c>
      <c r="C27" s="20" t="s">
        <v>29</v>
      </c>
      <c r="D27" s="46">
        <v>0</v>
      </c>
      <c r="E27" s="46">
        <v>971363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971363</v>
      </c>
      <c r="O27" s="47">
        <f t="shared" si="1"/>
        <v>12.029710082108314</v>
      </c>
      <c r="P27" s="9"/>
    </row>
    <row r="28" spans="1:16">
      <c r="A28" s="12"/>
      <c r="B28" s="25">
        <v>331.7</v>
      </c>
      <c r="C28" s="20" t="s">
        <v>30</v>
      </c>
      <c r="D28" s="46">
        <v>-815</v>
      </c>
      <c r="E28" s="46">
        <v>0</v>
      </c>
      <c r="F28" s="46">
        <v>0</v>
      </c>
      <c r="G28" s="46">
        <v>0</v>
      </c>
      <c r="H28" s="46">
        <v>0</v>
      </c>
      <c r="I28" s="46">
        <v>0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-815</v>
      </c>
      <c r="O28" s="47">
        <f t="shared" si="1"/>
        <v>-1.0093254238547561E-2</v>
      </c>
      <c r="P28" s="9"/>
    </row>
    <row r="29" spans="1:16">
      <c r="A29" s="12"/>
      <c r="B29" s="25">
        <v>334.39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59929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6" si="7">SUM(D29:M29)</f>
        <v>59929</v>
      </c>
      <c r="O29" s="47">
        <f t="shared" si="1"/>
        <v>0.74218237210051152</v>
      </c>
      <c r="P29" s="9"/>
    </row>
    <row r="30" spans="1:16">
      <c r="A30" s="12"/>
      <c r="B30" s="25">
        <v>334.49</v>
      </c>
      <c r="C30" s="20" t="s">
        <v>93</v>
      </c>
      <c r="D30" s="46">
        <v>199997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199997</v>
      </c>
      <c r="O30" s="47">
        <f t="shared" si="1"/>
        <v>2.4768350526954563</v>
      </c>
      <c r="P30" s="9"/>
    </row>
    <row r="31" spans="1:16">
      <c r="A31" s="12"/>
      <c r="B31" s="25">
        <v>335.12</v>
      </c>
      <c r="C31" s="20" t="s">
        <v>108</v>
      </c>
      <c r="D31" s="46">
        <v>2762201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2762201</v>
      </c>
      <c r="O31" s="47">
        <f t="shared" si="1"/>
        <v>34.208094418368482</v>
      </c>
      <c r="P31" s="9"/>
    </row>
    <row r="32" spans="1:16">
      <c r="A32" s="12"/>
      <c r="B32" s="25">
        <v>335.14</v>
      </c>
      <c r="C32" s="20" t="s">
        <v>109</v>
      </c>
      <c r="D32" s="46">
        <v>195499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195499</v>
      </c>
      <c r="O32" s="47">
        <f t="shared" si="1"/>
        <v>2.4211301967874967</v>
      </c>
      <c r="P32" s="9"/>
    </row>
    <row r="33" spans="1:16">
      <c r="A33" s="12"/>
      <c r="B33" s="25">
        <v>335.15</v>
      </c>
      <c r="C33" s="20" t="s">
        <v>110</v>
      </c>
      <c r="D33" s="46">
        <v>67337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67337</v>
      </c>
      <c r="O33" s="47">
        <f t="shared" si="1"/>
        <v>0.83392571860254872</v>
      </c>
      <c r="P33" s="9"/>
    </row>
    <row r="34" spans="1:16">
      <c r="A34" s="12"/>
      <c r="B34" s="25">
        <v>335.18</v>
      </c>
      <c r="C34" s="20" t="s">
        <v>111</v>
      </c>
      <c r="D34" s="46">
        <v>4759287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0</v>
      </c>
      <c r="L34" s="46">
        <v>0</v>
      </c>
      <c r="M34" s="46">
        <v>0</v>
      </c>
      <c r="N34" s="46">
        <f t="shared" si="7"/>
        <v>4759287</v>
      </c>
      <c r="O34" s="47">
        <f t="shared" si="1"/>
        <v>58.940728448115721</v>
      </c>
      <c r="P34" s="9"/>
    </row>
    <row r="35" spans="1:16">
      <c r="A35" s="12"/>
      <c r="B35" s="25">
        <v>335.21</v>
      </c>
      <c r="C35" s="20" t="s">
        <v>39</v>
      </c>
      <c r="D35" s="46">
        <v>117614</v>
      </c>
      <c r="E35" s="46">
        <v>0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1177758</v>
      </c>
      <c r="L35" s="46">
        <v>0</v>
      </c>
      <c r="M35" s="46">
        <v>0</v>
      </c>
      <c r="N35" s="46">
        <f t="shared" si="7"/>
        <v>1295372</v>
      </c>
      <c r="O35" s="47">
        <f t="shared" si="1"/>
        <v>16.042354514718813</v>
      </c>
      <c r="P35" s="9"/>
    </row>
    <row r="36" spans="1:16">
      <c r="A36" s="12"/>
      <c r="B36" s="25">
        <v>335.49</v>
      </c>
      <c r="C36" s="20" t="s">
        <v>40</v>
      </c>
      <c r="D36" s="46">
        <v>194886</v>
      </c>
      <c r="E36" s="46">
        <v>982612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si="7"/>
        <v>1177498</v>
      </c>
      <c r="O36" s="47">
        <f t="shared" si="1"/>
        <v>14.582560342799113</v>
      </c>
      <c r="P36" s="9"/>
    </row>
    <row r="37" spans="1:16">
      <c r="A37" s="12"/>
      <c r="B37" s="25">
        <v>337.3</v>
      </c>
      <c r="C37" s="20" t="s">
        <v>42</v>
      </c>
      <c r="D37" s="46">
        <v>0</v>
      </c>
      <c r="E37" s="46">
        <v>2000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ref="N37:N42" si="8">SUM(D37:M37)</f>
        <v>2000</v>
      </c>
      <c r="O37" s="47">
        <f t="shared" ref="O37:O68" si="9">(N37/O$76)</f>
        <v>2.4768722057785429E-2</v>
      </c>
      <c r="P37" s="9"/>
    </row>
    <row r="38" spans="1:16">
      <c r="A38" s="12"/>
      <c r="B38" s="25">
        <v>337.4</v>
      </c>
      <c r="C38" s="20" t="s">
        <v>100</v>
      </c>
      <c r="D38" s="46">
        <v>0</v>
      </c>
      <c r="E38" s="46">
        <v>107363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107363</v>
      </c>
      <c r="O38" s="47">
        <f t="shared" si="9"/>
        <v>1.3296221531450085</v>
      </c>
      <c r="P38" s="9"/>
    </row>
    <row r="39" spans="1:16">
      <c r="A39" s="12"/>
      <c r="B39" s="25">
        <v>337.7</v>
      </c>
      <c r="C39" s="20" t="s">
        <v>43</v>
      </c>
      <c r="D39" s="46">
        <v>22206</v>
      </c>
      <c r="E39" s="46">
        <v>0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22206</v>
      </c>
      <c r="O39" s="47">
        <f t="shared" si="9"/>
        <v>0.27500712100759162</v>
      </c>
      <c r="P39" s="9"/>
    </row>
    <row r="40" spans="1:16">
      <c r="A40" s="12"/>
      <c r="B40" s="25">
        <v>338</v>
      </c>
      <c r="C40" s="20" t="s">
        <v>44</v>
      </c>
      <c r="D40" s="46">
        <v>30258</v>
      </c>
      <c r="E40" s="46">
        <v>254085</v>
      </c>
      <c r="F40" s="46">
        <v>0</v>
      </c>
      <c r="G40" s="46">
        <v>0</v>
      </c>
      <c r="H40" s="46">
        <v>0</v>
      </c>
      <c r="I40" s="46">
        <v>0</v>
      </c>
      <c r="J40" s="46">
        <v>0</v>
      </c>
      <c r="K40" s="46">
        <v>0</v>
      </c>
      <c r="L40" s="46">
        <v>0</v>
      </c>
      <c r="M40" s="46">
        <v>0</v>
      </c>
      <c r="N40" s="46">
        <f t="shared" si="8"/>
        <v>284343</v>
      </c>
      <c r="O40" s="47">
        <f t="shared" si="9"/>
        <v>3.5214063680384409</v>
      </c>
      <c r="P40" s="9"/>
    </row>
    <row r="41" spans="1:16" ht="15.75">
      <c r="A41" s="29" t="s">
        <v>49</v>
      </c>
      <c r="B41" s="30"/>
      <c r="C41" s="31"/>
      <c r="D41" s="32">
        <f t="shared" ref="D41:M41" si="10">SUM(D42:D55)</f>
        <v>15913686</v>
      </c>
      <c r="E41" s="32">
        <f t="shared" si="10"/>
        <v>4504069</v>
      </c>
      <c r="F41" s="32">
        <f t="shared" si="10"/>
        <v>0</v>
      </c>
      <c r="G41" s="32">
        <f t="shared" si="10"/>
        <v>0</v>
      </c>
      <c r="H41" s="32">
        <f t="shared" si="10"/>
        <v>0</v>
      </c>
      <c r="I41" s="32">
        <f t="shared" si="10"/>
        <v>33820842</v>
      </c>
      <c r="J41" s="32">
        <f t="shared" si="10"/>
        <v>11904042</v>
      </c>
      <c r="K41" s="32">
        <f t="shared" si="10"/>
        <v>0</v>
      </c>
      <c r="L41" s="32">
        <f t="shared" si="10"/>
        <v>0</v>
      </c>
      <c r="M41" s="32">
        <f t="shared" si="10"/>
        <v>0</v>
      </c>
      <c r="N41" s="32">
        <f t="shared" si="8"/>
        <v>66142639</v>
      </c>
      <c r="O41" s="45">
        <f t="shared" si="9"/>
        <v>819.13432077971936</v>
      </c>
      <c r="P41" s="10"/>
    </row>
    <row r="42" spans="1:16">
      <c r="A42" s="12"/>
      <c r="B42" s="25">
        <v>341.1</v>
      </c>
      <c r="C42" s="20" t="s">
        <v>112</v>
      </c>
      <c r="D42" s="46">
        <v>105360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0</v>
      </c>
      <c r="K42" s="46">
        <v>0</v>
      </c>
      <c r="L42" s="46">
        <v>0</v>
      </c>
      <c r="M42" s="46">
        <v>0</v>
      </c>
      <c r="N42" s="46">
        <f t="shared" si="8"/>
        <v>105360</v>
      </c>
      <c r="O42" s="47">
        <f t="shared" si="9"/>
        <v>1.3048162780041364</v>
      </c>
      <c r="P42" s="9"/>
    </row>
    <row r="43" spans="1:16">
      <c r="A43" s="12"/>
      <c r="B43" s="25">
        <v>341.2</v>
      </c>
      <c r="C43" s="20" t="s">
        <v>113</v>
      </c>
      <c r="D43" s="46">
        <v>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11904042</v>
      </c>
      <c r="K43" s="46">
        <v>0</v>
      </c>
      <c r="L43" s="46">
        <v>0</v>
      </c>
      <c r="M43" s="46">
        <v>0</v>
      </c>
      <c r="N43" s="46">
        <f t="shared" ref="N43:N55" si="11">SUM(D43:M43)</f>
        <v>11904042</v>
      </c>
      <c r="O43" s="47">
        <f t="shared" si="9"/>
        <v>147.4239538311021</v>
      </c>
      <c r="P43" s="9"/>
    </row>
    <row r="44" spans="1:16">
      <c r="A44" s="12"/>
      <c r="B44" s="25">
        <v>341.3</v>
      </c>
      <c r="C44" s="20" t="s">
        <v>114</v>
      </c>
      <c r="D44" s="46">
        <v>3127897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3127897</v>
      </c>
      <c r="O44" s="47">
        <f t="shared" si="9"/>
        <v>38.737005709190434</v>
      </c>
      <c r="P44" s="9"/>
    </row>
    <row r="45" spans="1:16">
      <c r="A45" s="12"/>
      <c r="B45" s="25">
        <v>341.9</v>
      </c>
      <c r="C45" s="20" t="s">
        <v>115</v>
      </c>
      <c r="D45" s="46">
        <v>391343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391343</v>
      </c>
      <c r="O45" s="47">
        <f t="shared" si="9"/>
        <v>4.8465329981299616</v>
      </c>
      <c r="P45" s="9"/>
    </row>
    <row r="46" spans="1:16">
      <c r="A46" s="12"/>
      <c r="B46" s="25">
        <v>342.1</v>
      </c>
      <c r="C46" s="20" t="s">
        <v>55</v>
      </c>
      <c r="D46" s="46">
        <v>454647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454647</v>
      </c>
      <c r="O46" s="47">
        <f t="shared" si="9"/>
        <v>5.6305125887029854</v>
      </c>
      <c r="P46" s="9"/>
    </row>
    <row r="47" spans="1:16">
      <c r="A47" s="12"/>
      <c r="B47" s="25">
        <v>342.2</v>
      </c>
      <c r="C47" s="20" t="s">
        <v>56</v>
      </c>
      <c r="D47" s="46">
        <v>7932255</v>
      </c>
      <c r="E47" s="46">
        <v>0</v>
      </c>
      <c r="F47" s="46">
        <v>0</v>
      </c>
      <c r="G47" s="46">
        <v>0</v>
      </c>
      <c r="H47" s="46">
        <v>0</v>
      </c>
      <c r="I47" s="46">
        <v>0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7932255</v>
      </c>
      <c r="O47" s="47">
        <f t="shared" si="9"/>
        <v>98.235909693239378</v>
      </c>
      <c r="P47" s="9"/>
    </row>
    <row r="48" spans="1:16">
      <c r="A48" s="12"/>
      <c r="B48" s="25">
        <v>343.4</v>
      </c>
      <c r="C48" s="20" t="s">
        <v>58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10451892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10451892</v>
      </c>
      <c r="O48" s="47">
        <f t="shared" si="9"/>
        <v>129.44000396299552</v>
      </c>
      <c r="P48" s="9"/>
    </row>
    <row r="49" spans="1:16">
      <c r="A49" s="12"/>
      <c r="B49" s="25">
        <v>343.5</v>
      </c>
      <c r="C49" s="20" t="s">
        <v>59</v>
      </c>
      <c r="D49" s="46">
        <v>0</v>
      </c>
      <c r="E49" s="46">
        <v>0</v>
      </c>
      <c r="F49" s="46">
        <v>0</v>
      </c>
      <c r="G49" s="46">
        <v>0</v>
      </c>
      <c r="H49" s="46">
        <v>0</v>
      </c>
      <c r="I49" s="46">
        <v>22508076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22508076</v>
      </c>
      <c r="O49" s="47">
        <f t="shared" si="9"/>
        <v>278.74813924975541</v>
      </c>
      <c r="P49" s="9"/>
    </row>
    <row r="50" spans="1:16">
      <c r="A50" s="12"/>
      <c r="B50" s="25">
        <v>343.8</v>
      </c>
      <c r="C50" s="20" t="s">
        <v>60</v>
      </c>
      <c r="D50" s="46">
        <v>13710</v>
      </c>
      <c r="E50" s="46">
        <v>0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13710</v>
      </c>
      <c r="O50" s="47">
        <f t="shared" si="9"/>
        <v>0.16978958970611913</v>
      </c>
      <c r="P50" s="9"/>
    </row>
    <row r="51" spans="1:16">
      <c r="A51" s="12"/>
      <c r="B51" s="25">
        <v>343.9</v>
      </c>
      <c r="C51" s="20" t="s">
        <v>61</v>
      </c>
      <c r="D51" s="46">
        <v>38977</v>
      </c>
      <c r="E51" s="46">
        <v>4504069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4543046</v>
      </c>
      <c r="O51" s="47">
        <f t="shared" si="9"/>
        <v>56.26272183486693</v>
      </c>
      <c r="P51" s="9"/>
    </row>
    <row r="52" spans="1:16">
      <c r="A52" s="12"/>
      <c r="B52" s="25">
        <v>347.1</v>
      </c>
      <c r="C52" s="20" t="s">
        <v>62</v>
      </c>
      <c r="D52" s="46">
        <v>41971</v>
      </c>
      <c r="E52" s="46">
        <v>0</v>
      </c>
      <c r="F52" s="46">
        <v>0</v>
      </c>
      <c r="G52" s="46">
        <v>0</v>
      </c>
      <c r="H52" s="46">
        <v>0</v>
      </c>
      <c r="I52" s="46">
        <v>0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41971</v>
      </c>
      <c r="O52" s="47">
        <f t="shared" si="9"/>
        <v>0.51978401674365615</v>
      </c>
      <c r="P52" s="9"/>
    </row>
    <row r="53" spans="1:16">
      <c r="A53" s="12"/>
      <c r="B53" s="25">
        <v>347.2</v>
      </c>
      <c r="C53" s="20" t="s">
        <v>63</v>
      </c>
      <c r="D53" s="46">
        <v>2887495</v>
      </c>
      <c r="E53" s="46">
        <v>0</v>
      </c>
      <c r="F53" s="46">
        <v>0</v>
      </c>
      <c r="G53" s="46">
        <v>0</v>
      </c>
      <c r="H53" s="46">
        <v>0</v>
      </c>
      <c r="I53" s="46">
        <v>860874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3748369</v>
      </c>
      <c r="O53" s="47">
        <f t="shared" si="9"/>
        <v>46.421154965509551</v>
      </c>
      <c r="P53" s="9"/>
    </row>
    <row r="54" spans="1:16">
      <c r="A54" s="12"/>
      <c r="B54" s="25">
        <v>347.3</v>
      </c>
      <c r="C54" s="20" t="s">
        <v>64</v>
      </c>
      <c r="D54" s="46">
        <v>732526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732526</v>
      </c>
      <c r="O54" s="47">
        <f t="shared" si="9"/>
        <v>9.0718664470506649</v>
      </c>
      <c r="P54" s="9"/>
    </row>
    <row r="55" spans="1:16">
      <c r="A55" s="12"/>
      <c r="B55" s="25">
        <v>347.5</v>
      </c>
      <c r="C55" s="20" t="s">
        <v>65</v>
      </c>
      <c r="D55" s="46">
        <v>187505</v>
      </c>
      <c r="E55" s="46">
        <v>0</v>
      </c>
      <c r="F55" s="46">
        <v>0</v>
      </c>
      <c r="G55" s="46">
        <v>0</v>
      </c>
      <c r="H55" s="46">
        <v>0</v>
      </c>
      <c r="I55" s="46">
        <v>0</v>
      </c>
      <c r="J55" s="46">
        <v>0</v>
      </c>
      <c r="K55" s="46">
        <v>0</v>
      </c>
      <c r="L55" s="46">
        <v>0</v>
      </c>
      <c r="M55" s="46">
        <v>0</v>
      </c>
      <c r="N55" s="46">
        <f t="shared" si="11"/>
        <v>187505</v>
      </c>
      <c r="O55" s="47">
        <f t="shared" si="9"/>
        <v>2.3221296147225283</v>
      </c>
      <c r="P55" s="9"/>
    </row>
    <row r="56" spans="1:16" ht="15.75">
      <c r="A56" s="29" t="s">
        <v>50</v>
      </c>
      <c r="B56" s="30"/>
      <c r="C56" s="31"/>
      <c r="D56" s="32">
        <f t="shared" ref="D56:M56" si="12">SUM(D57:D60)</f>
        <v>404646</v>
      </c>
      <c r="E56" s="32">
        <f t="shared" si="12"/>
        <v>89504</v>
      </c>
      <c r="F56" s="32">
        <f t="shared" si="12"/>
        <v>0</v>
      </c>
      <c r="G56" s="32">
        <f t="shared" si="12"/>
        <v>0</v>
      </c>
      <c r="H56" s="32">
        <f t="shared" si="12"/>
        <v>0</v>
      </c>
      <c r="I56" s="32">
        <f t="shared" si="12"/>
        <v>6400</v>
      </c>
      <c r="J56" s="32">
        <f t="shared" si="12"/>
        <v>0</v>
      </c>
      <c r="K56" s="32">
        <f t="shared" si="12"/>
        <v>14987</v>
      </c>
      <c r="L56" s="32">
        <f t="shared" si="12"/>
        <v>0</v>
      </c>
      <c r="M56" s="32">
        <f t="shared" si="12"/>
        <v>0</v>
      </c>
      <c r="N56" s="32">
        <f t="shared" ref="N56:N62" si="13">SUM(D56:M56)</f>
        <v>515537</v>
      </c>
      <c r="O56" s="45">
        <f t="shared" si="9"/>
        <v>6.3845963317522632</v>
      </c>
      <c r="P56" s="10"/>
    </row>
    <row r="57" spans="1:16">
      <c r="A57" s="13"/>
      <c r="B57" s="39">
        <v>351.1</v>
      </c>
      <c r="C57" s="21" t="s">
        <v>68</v>
      </c>
      <c r="D57" s="46">
        <v>329825</v>
      </c>
      <c r="E57" s="46">
        <v>87505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417330</v>
      </c>
      <c r="O57" s="47">
        <f t="shared" si="9"/>
        <v>5.1683653881877962</v>
      </c>
      <c r="P57" s="9"/>
    </row>
    <row r="58" spans="1:16">
      <c r="A58" s="13"/>
      <c r="B58" s="39">
        <v>352</v>
      </c>
      <c r="C58" s="21" t="s">
        <v>69</v>
      </c>
      <c r="D58" s="46">
        <v>71033</v>
      </c>
      <c r="E58" s="46">
        <v>1999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73032</v>
      </c>
      <c r="O58" s="47">
        <f t="shared" si="9"/>
        <v>0.90445465466209274</v>
      </c>
      <c r="P58" s="9"/>
    </row>
    <row r="59" spans="1:16">
      <c r="A59" s="13"/>
      <c r="B59" s="39">
        <v>354</v>
      </c>
      <c r="C59" s="21" t="s">
        <v>70</v>
      </c>
      <c r="D59" s="46">
        <v>2725</v>
      </c>
      <c r="E59" s="46">
        <v>0</v>
      </c>
      <c r="F59" s="46">
        <v>0</v>
      </c>
      <c r="G59" s="46">
        <v>0</v>
      </c>
      <c r="H59" s="46">
        <v>0</v>
      </c>
      <c r="I59" s="46">
        <v>0</v>
      </c>
      <c r="J59" s="46">
        <v>0</v>
      </c>
      <c r="K59" s="46">
        <v>0</v>
      </c>
      <c r="L59" s="46">
        <v>0</v>
      </c>
      <c r="M59" s="46">
        <v>0</v>
      </c>
      <c r="N59" s="46">
        <f t="shared" si="13"/>
        <v>2725</v>
      </c>
      <c r="O59" s="47">
        <f t="shared" si="9"/>
        <v>3.3747383803732649E-2</v>
      </c>
      <c r="P59" s="9"/>
    </row>
    <row r="60" spans="1:16">
      <c r="A60" s="13"/>
      <c r="B60" s="39">
        <v>359</v>
      </c>
      <c r="C60" s="21" t="s">
        <v>71</v>
      </c>
      <c r="D60" s="46">
        <v>1063</v>
      </c>
      <c r="E60" s="46">
        <v>0</v>
      </c>
      <c r="F60" s="46">
        <v>0</v>
      </c>
      <c r="G60" s="46">
        <v>0</v>
      </c>
      <c r="H60" s="46">
        <v>0</v>
      </c>
      <c r="I60" s="46">
        <v>6400</v>
      </c>
      <c r="J60" s="46">
        <v>0</v>
      </c>
      <c r="K60" s="46">
        <v>14987</v>
      </c>
      <c r="L60" s="46">
        <v>0</v>
      </c>
      <c r="M60" s="46">
        <v>0</v>
      </c>
      <c r="N60" s="46">
        <f t="shared" si="13"/>
        <v>22450</v>
      </c>
      <c r="O60" s="47">
        <f t="shared" si="9"/>
        <v>0.27802890509864142</v>
      </c>
      <c r="P60" s="9"/>
    </row>
    <row r="61" spans="1:16" ht="15.75">
      <c r="A61" s="29" t="s">
        <v>3</v>
      </c>
      <c r="B61" s="30"/>
      <c r="C61" s="31"/>
      <c r="D61" s="32">
        <f t="shared" ref="D61:M61" si="14">SUM(D62:D70)</f>
        <v>1846111</v>
      </c>
      <c r="E61" s="32">
        <f t="shared" si="14"/>
        <v>1268431</v>
      </c>
      <c r="F61" s="32">
        <f t="shared" si="14"/>
        <v>0</v>
      </c>
      <c r="G61" s="32">
        <f t="shared" si="14"/>
        <v>0</v>
      </c>
      <c r="H61" s="32">
        <f t="shared" si="14"/>
        <v>0</v>
      </c>
      <c r="I61" s="32">
        <f t="shared" si="14"/>
        <v>936254</v>
      </c>
      <c r="J61" s="32">
        <f t="shared" si="14"/>
        <v>63210</v>
      </c>
      <c r="K61" s="32">
        <f t="shared" si="14"/>
        <v>8026912</v>
      </c>
      <c r="L61" s="32">
        <f t="shared" si="14"/>
        <v>0</v>
      </c>
      <c r="M61" s="32">
        <f t="shared" si="14"/>
        <v>0</v>
      </c>
      <c r="N61" s="32">
        <f t="shared" si="13"/>
        <v>12140918</v>
      </c>
      <c r="O61" s="45">
        <f t="shared" si="9"/>
        <v>150.35751173418208</v>
      </c>
      <c r="P61" s="10"/>
    </row>
    <row r="62" spans="1:16">
      <c r="A62" s="12"/>
      <c r="B62" s="25">
        <v>361.1</v>
      </c>
      <c r="C62" s="20" t="s">
        <v>72</v>
      </c>
      <c r="D62" s="46">
        <v>163342</v>
      </c>
      <c r="E62" s="46">
        <v>351851</v>
      </c>
      <c r="F62" s="46">
        <v>0</v>
      </c>
      <c r="G62" s="46">
        <v>0</v>
      </c>
      <c r="H62" s="46">
        <v>0</v>
      </c>
      <c r="I62" s="46">
        <v>586528</v>
      </c>
      <c r="J62" s="46">
        <v>57116</v>
      </c>
      <c r="K62" s="46">
        <v>533775</v>
      </c>
      <c r="L62" s="46">
        <v>0</v>
      </c>
      <c r="M62" s="46">
        <v>0</v>
      </c>
      <c r="N62" s="46">
        <f t="shared" si="13"/>
        <v>1692612</v>
      </c>
      <c r="O62" s="47">
        <f t="shared" si="9"/>
        <v>20.961918089836153</v>
      </c>
      <c r="P62" s="9"/>
    </row>
    <row r="63" spans="1:16">
      <c r="A63" s="12"/>
      <c r="B63" s="25">
        <v>361.2</v>
      </c>
      <c r="C63" s="20" t="s">
        <v>73</v>
      </c>
      <c r="D63" s="46">
        <v>0</v>
      </c>
      <c r="E63" s="46">
        <v>0</v>
      </c>
      <c r="F63" s="46">
        <v>0</v>
      </c>
      <c r="G63" s="46">
        <v>0</v>
      </c>
      <c r="H63" s="46">
        <v>0</v>
      </c>
      <c r="I63" s="46">
        <v>0</v>
      </c>
      <c r="J63" s="46">
        <v>0</v>
      </c>
      <c r="K63" s="46">
        <v>1816101</v>
      </c>
      <c r="L63" s="46">
        <v>0</v>
      </c>
      <c r="M63" s="46">
        <v>0</v>
      </c>
      <c r="N63" s="46">
        <f t="shared" ref="N63:N70" si="15">SUM(D63:M63)</f>
        <v>1816101</v>
      </c>
      <c r="O63" s="47">
        <f t="shared" si="9"/>
        <v>22.491250448933087</v>
      </c>
      <c r="P63" s="9"/>
    </row>
    <row r="64" spans="1:16">
      <c r="A64" s="12"/>
      <c r="B64" s="25">
        <v>361.3</v>
      </c>
      <c r="C64" s="20" t="s">
        <v>74</v>
      </c>
      <c r="D64" s="46">
        <v>21179</v>
      </c>
      <c r="E64" s="46">
        <v>37289</v>
      </c>
      <c r="F64" s="46">
        <v>0</v>
      </c>
      <c r="G64" s="46">
        <v>0</v>
      </c>
      <c r="H64" s="46">
        <v>0</v>
      </c>
      <c r="I64" s="46">
        <v>70794</v>
      </c>
      <c r="J64" s="46">
        <v>8390</v>
      </c>
      <c r="K64" s="46">
        <v>-1283569</v>
      </c>
      <c r="L64" s="46">
        <v>0</v>
      </c>
      <c r="M64" s="46">
        <v>0</v>
      </c>
      <c r="N64" s="46">
        <f t="shared" si="15"/>
        <v>-1145917</v>
      </c>
      <c r="O64" s="47">
        <f t="shared" si="9"/>
        <v>-14.191449837145653</v>
      </c>
      <c r="P64" s="9"/>
    </row>
    <row r="65" spans="1:119">
      <c r="A65" s="12"/>
      <c r="B65" s="25">
        <v>362</v>
      </c>
      <c r="C65" s="20" t="s">
        <v>75</v>
      </c>
      <c r="D65" s="46">
        <v>148283</v>
      </c>
      <c r="E65" s="46">
        <v>39296</v>
      </c>
      <c r="F65" s="46">
        <v>0</v>
      </c>
      <c r="G65" s="46">
        <v>0</v>
      </c>
      <c r="H65" s="46">
        <v>0</v>
      </c>
      <c r="I65" s="46">
        <v>12000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199579</v>
      </c>
      <c r="O65" s="47">
        <f t="shared" si="9"/>
        <v>2.4716583897853792</v>
      </c>
      <c r="P65" s="9"/>
    </row>
    <row r="66" spans="1:119">
      <c r="A66" s="12"/>
      <c r="B66" s="25">
        <v>364</v>
      </c>
      <c r="C66" s="20" t="s">
        <v>116</v>
      </c>
      <c r="D66" s="46">
        <v>0</v>
      </c>
      <c r="E66" s="46">
        <v>261455</v>
      </c>
      <c r="F66" s="46">
        <v>0</v>
      </c>
      <c r="G66" s="46">
        <v>0</v>
      </c>
      <c r="H66" s="46">
        <v>0</v>
      </c>
      <c r="I66" s="46">
        <v>255882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517337</v>
      </c>
      <c r="O66" s="47">
        <f t="shared" si="9"/>
        <v>6.4068881816042698</v>
      </c>
      <c r="P66" s="9"/>
    </row>
    <row r="67" spans="1:119">
      <c r="A67" s="12"/>
      <c r="B67" s="25">
        <v>365</v>
      </c>
      <c r="C67" s="20" t="s">
        <v>117</v>
      </c>
      <c r="D67" s="46">
        <v>11219</v>
      </c>
      <c r="E67" s="46">
        <v>56830</v>
      </c>
      <c r="F67" s="46">
        <v>0</v>
      </c>
      <c r="G67" s="46">
        <v>0</v>
      </c>
      <c r="H67" s="46">
        <v>0</v>
      </c>
      <c r="I67" s="46">
        <v>-1172</v>
      </c>
      <c r="J67" s="46">
        <v>-2338</v>
      </c>
      <c r="K67" s="46">
        <v>0</v>
      </c>
      <c r="L67" s="46">
        <v>0</v>
      </c>
      <c r="M67" s="46">
        <v>0</v>
      </c>
      <c r="N67" s="46">
        <f t="shared" si="15"/>
        <v>64539</v>
      </c>
      <c r="O67" s="47">
        <f t="shared" si="9"/>
        <v>0.79927427644370685</v>
      </c>
      <c r="P67" s="9"/>
    </row>
    <row r="68" spans="1:119">
      <c r="A68" s="12"/>
      <c r="B68" s="25">
        <v>366</v>
      </c>
      <c r="C68" s="20" t="s">
        <v>78</v>
      </c>
      <c r="D68" s="46">
        <v>214925</v>
      </c>
      <c r="E68" s="46">
        <v>461940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0</v>
      </c>
      <c r="L68" s="46">
        <v>0</v>
      </c>
      <c r="M68" s="46">
        <v>0</v>
      </c>
      <c r="N68" s="46">
        <f t="shared" si="15"/>
        <v>676865</v>
      </c>
      <c r="O68" s="47">
        <f t="shared" si="9"/>
        <v>8.3825405278214671</v>
      </c>
      <c r="P68" s="9"/>
    </row>
    <row r="69" spans="1:119">
      <c r="A69" s="12"/>
      <c r="B69" s="25">
        <v>368</v>
      </c>
      <c r="C69" s="20" t="s">
        <v>94</v>
      </c>
      <c r="D69" s="46">
        <v>1177757</v>
      </c>
      <c r="E69" s="46">
        <v>0</v>
      </c>
      <c r="F69" s="46">
        <v>0</v>
      </c>
      <c r="G69" s="46">
        <v>0</v>
      </c>
      <c r="H69" s="46">
        <v>0</v>
      </c>
      <c r="I69" s="46">
        <v>0</v>
      </c>
      <c r="J69" s="46">
        <v>0</v>
      </c>
      <c r="K69" s="46">
        <v>6960605</v>
      </c>
      <c r="L69" s="46">
        <v>0</v>
      </c>
      <c r="M69" s="46">
        <v>0</v>
      </c>
      <c r="N69" s="46">
        <f t="shared" si="15"/>
        <v>8138362</v>
      </c>
      <c r="O69" s="47">
        <f t="shared" ref="O69:O74" si="16">(N69/O$76)</f>
        <v>100.78841319182136</v>
      </c>
      <c r="P69" s="9"/>
    </row>
    <row r="70" spans="1:119">
      <c r="A70" s="12"/>
      <c r="B70" s="25">
        <v>369.9</v>
      </c>
      <c r="C70" s="20" t="s">
        <v>79</v>
      </c>
      <c r="D70" s="46">
        <v>109406</v>
      </c>
      <c r="E70" s="46">
        <v>59770</v>
      </c>
      <c r="F70" s="46">
        <v>0</v>
      </c>
      <c r="G70" s="46">
        <v>0</v>
      </c>
      <c r="H70" s="46">
        <v>0</v>
      </c>
      <c r="I70" s="46">
        <v>12222</v>
      </c>
      <c r="J70" s="46">
        <v>42</v>
      </c>
      <c r="K70" s="46">
        <v>0</v>
      </c>
      <c r="L70" s="46">
        <v>0</v>
      </c>
      <c r="M70" s="46">
        <v>0</v>
      </c>
      <c r="N70" s="46">
        <f t="shared" si="15"/>
        <v>181440</v>
      </c>
      <c r="O70" s="47">
        <f t="shared" si="16"/>
        <v>2.2470184650822942</v>
      </c>
      <c r="P70" s="9"/>
    </row>
    <row r="71" spans="1:119" ht="15.75">
      <c r="A71" s="29" t="s">
        <v>51</v>
      </c>
      <c r="B71" s="30"/>
      <c r="C71" s="31"/>
      <c r="D71" s="32">
        <f t="shared" ref="D71:M71" si="17">SUM(D72:D73)</f>
        <v>23200</v>
      </c>
      <c r="E71" s="32">
        <f t="shared" si="17"/>
        <v>0</v>
      </c>
      <c r="F71" s="32">
        <f t="shared" si="17"/>
        <v>0</v>
      </c>
      <c r="G71" s="32">
        <f t="shared" si="17"/>
        <v>0</v>
      </c>
      <c r="H71" s="32">
        <f t="shared" si="17"/>
        <v>0</v>
      </c>
      <c r="I71" s="32">
        <f t="shared" si="17"/>
        <v>882084</v>
      </c>
      <c r="J71" s="32">
        <f t="shared" si="17"/>
        <v>0</v>
      </c>
      <c r="K71" s="32">
        <f t="shared" si="17"/>
        <v>0</v>
      </c>
      <c r="L71" s="32">
        <f t="shared" si="17"/>
        <v>0</v>
      </c>
      <c r="M71" s="32">
        <f t="shared" si="17"/>
        <v>0</v>
      </c>
      <c r="N71" s="32">
        <f>SUM(D71:M71)</f>
        <v>905284</v>
      </c>
      <c r="O71" s="45">
        <f t="shared" si="16"/>
        <v>11.211363889680111</v>
      </c>
      <c r="P71" s="9"/>
    </row>
    <row r="72" spans="1:119">
      <c r="A72" s="12"/>
      <c r="B72" s="25">
        <v>381</v>
      </c>
      <c r="C72" s="20" t="s">
        <v>95</v>
      </c>
      <c r="D72" s="46">
        <v>23200</v>
      </c>
      <c r="E72" s="46">
        <v>0</v>
      </c>
      <c r="F72" s="46">
        <v>0</v>
      </c>
      <c r="G72" s="46">
        <v>0</v>
      </c>
      <c r="H72" s="46">
        <v>0</v>
      </c>
      <c r="I72" s="46">
        <v>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23200</v>
      </c>
      <c r="O72" s="47">
        <f t="shared" si="16"/>
        <v>0.28731717587031097</v>
      </c>
      <c r="P72" s="9"/>
    </row>
    <row r="73" spans="1:119" ht="15.75" thickBot="1">
      <c r="A73" s="12"/>
      <c r="B73" s="25">
        <v>389.8</v>
      </c>
      <c r="C73" s="20" t="s">
        <v>118</v>
      </c>
      <c r="D73" s="46">
        <v>0</v>
      </c>
      <c r="E73" s="46">
        <v>0</v>
      </c>
      <c r="F73" s="46">
        <v>0</v>
      </c>
      <c r="G73" s="46">
        <v>0</v>
      </c>
      <c r="H73" s="46">
        <v>0</v>
      </c>
      <c r="I73" s="46">
        <v>882084</v>
      </c>
      <c r="J73" s="46">
        <v>0</v>
      </c>
      <c r="K73" s="46">
        <v>0</v>
      </c>
      <c r="L73" s="46">
        <v>0</v>
      </c>
      <c r="M73" s="46">
        <v>0</v>
      </c>
      <c r="N73" s="46">
        <f>SUM(D73:M73)</f>
        <v>882084</v>
      </c>
      <c r="O73" s="47">
        <f t="shared" si="16"/>
        <v>10.924046713809801</v>
      </c>
      <c r="P73" s="9"/>
    </row>
    <row r="74" spans="1:119" ht="16.5" thickBot="1">
      <c r="A74" s="14" t="s">
        <v>66</v>
      </c>
      <c r="B74" s="23"/>
      <c r="C74" s="22"/>
      <c r="D74" s="15">
        <f t="shared" ref="D74:M74" si="18">SUM(D5,D14,D24,D41,D56,D61,D71)</f>
        <v>61447283</v>
      </c>
      <c r="E74" s="15">
        <f t="shared" si="18"/>
        <v>18103309</v>
      </c>
      <c r="F74" s="15">
        <f t="shared" si="18"/>
        <v>0</v>
      </c>
      <c r="G74" s="15">
        <f t="shared" si="18"/>
        <v>0</v>
      </c>
      <c r="H74" s="15">
        <f t="shared" si="18"/>
        <v>0</v>
      </c>
      <c r="I74" s="15">
        <f t="shared" si="18"/>
        <v>35705509</v>
      </c>
      <c r="J74" s="15">
        <f t="shared" si="18"/>
        <v>11967252</v>
      </c>
      <c r="K74" s="15">
        <f t="shared" si="18"/>
        <v>9219657</v>
      </c>
      <c r="L74" s="15">
        <f t="shared" si="18"/>
        <v>0</v>
      </c>
      <c r="M74" s="15">
        <f t="shared" si="18"/>
        <v>0</v>
      </c>
      <c r="N74" s="15">
        <f>SUM(D74:M74)</f>
        <v>136443010</v>
      </c>
      <c r="O74" s="38">
        <f t="shared" si="16"/>
        <v>1689.7594957088188</v>
      </c>
      <c r="P74" s="6"/>
      <c r="Q74" s="2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5"/>
      <c r="BL74" s="5"/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5"/>
      <c r="CG74" s="5"/>
      <c r="CH74" s="5"/>
      <c r="CI74" s="5"/>
      <c r="CJ74" s="5"/>
      <c r="CK74" s="5"/>
      <c r="CL74" s="5"/>
      <c r="CM74" s="5"/>
      <c r="CN74" s="5"/>
      <c r="CO74" s="5"/>
      <c r="CP74" s="5"/>
      <c r="CQ74" s="5"/>
      <c r="CR74" s="5"/>
      <c r="CS74" s="5"/>
      <c r="CT74" s="5"/>
      <c r="CU74" s="5"/>
      <c r="CV74" s="5"/>
      <c r="CW74" s="5"/>
      <c r="CX74" s="5"/>
      <c r="CY74" s="5"/>
      <c r="CZ74" s="5"/>
      <c r="DA74" s="5"/>
      <c r="DB74" s="5"/>
      <c r="DC74" s="5"/>
      <c r="DD74" s="5"/>
      <c r="DE74" s="5"/>
      <c r="DF74" s="5"/>
      <c r="DG74" s="5"/>
      <c r="DH74" s="5"/>
      <c r="DI74" s="5"/>
      <c r="DJ74" s="5"/>
      <c r="DK74" s="5"/>
      <c r="DL74" s="5"/>
      <c r="DM74" s="5"/>
      <c r="DN74" s="5"/>
      <c r="DO74" s="5"/>
    </row>
    <row r="75" spans="1:119">
      <c r="A75" s="16"/>
      <c r="B75" s="18"/>
      <c r="C75" s="18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9"/>
    </row>
    <row r="76" spans="1:119">
      <c r="A76" s="40"/>
      <c r="B76" s="41"/>
      <c r="C76" s="41"/>
      <c r="D76" s="42"/>
      <c r="E76" s="42"/>
      <c r="F76" s="42"/>
      <c r="G76" s="42"/>
      <c r="H76" s="42"/>
      <c r="I76" s="42"/>
      <c r="J76" s="42"/>
      <c r="K76" s="42"/>
      <c r="L76" s="48" t="s">
        <v>131</v>
      </c>
      <c r="M76" s="48"/>
      <c r="N76" s="48"/>
      <c r="O76" s="43">
        <v>80747</v>
      </c>
    </row>
    <row r="77" spans="1:119">
      <c r="A77" s="49"/>
      <c r="B77" s="50"/>
      <c r="C77" s="50"/>
      <c r="D77" s="50"/>
      <c r="E77" s="50"/>
      <c r="F77" s="50"/>
      <c r="G77" s="50"/>
      <c r="H77" s="50"/>
      <c r="I77" s="50"/>
      <c r="J77" s="50"/>
      <c r="K77" s="50"/>
      <c r="L77" s="50"/>
      <c r="M77" s="50"/>
      <c r="N77" s="50"/>
      <c r="O77" s="51"/>
    </row>
    <row r="78" spans="1:119" ht="15.75" customHeight="1" thickBot="1">
      <c r="A78" s="52" t="s">
        <v>98</v>
      </c>
      <c r="B78" s="53"/>
      <c r="C78" s="53"/>
      <c r="D78" s="53"/>
      <c r="E78" s="53"/>
      <c r="F78" s="53"/>
      <c r="G78" s="53"/>
      <c r="H78" s="53"/>
      <c r="I78" s="53"/>
      <c r="J78" s="53"/>
      <c r="K78" s="53"/>
      <c r="L78" s="53"/>
      <c r="M78" s="53"/>
      <c r="N78" s="53"/>
      <c r="O78" s="54"/>
    </row>
  </sheetData>
  <mergeCells count="10">
    <mergeCell ref="L76:N76"/>
    <mergeCell ref="A77:O77"/>
    <mergeCell ref="A78:O78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6" fitToHeight="0" orientation="landscape" horizontalDpi="1200" verticalDpi="1200" r:id="rId1"/>
  <headerFooter>
    <oddFooter>&amp;L&amp;14Office of Economic and Demographic Research&amp;R&amp;14Page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C77"/>
  <sheetViews>
    <sheetView workbookViewId="0">
      <selection sqref="A1:O1"/>
    </sheetView>
  </sheetViews>
  <sheetFormatPr defaultColWidth="9.77734375" defaultRowHeight="15"/>
  <cols>
    <col min="1" max="1" width="1.77734375" style="3" customWidth="1"/>
    <col min="2" max="2" width="6.77734375" style="3" customWidth="1"/>
    <col min="3" max="3" width="60.77734375" style="3" customWidth="1"/>
    <col min="4" max="5" width="16.77734375" style="4" customWidth="1"/>
    <col min="6" max="7" width="15.77734375" style="4" customWidth="1"/>
    <col min="8" max="8" width="13.77734375" style="4" customWidth="1"/>
    <col min="9" max="10" width="15.77734375" style="4" customWidth="1"/>
    <col min="11" max="13" width="13.77734375" style="4" customWidth="1"/>
    <col min="14" max="14" width="16.77734375" style="4" customWidth="1"/>
    <col min="15" max="15" width="13.77734375" style="3" customWidth="1"/>
    <col min="16" max="16" width="9.77734375" style="3" customWidth="1"/>
    <col min="17" max="17" width="9.77734375" style="3"/>
  </cols>
  <sheetData>
    <row r="1" spans="1:133" ht="27.75">
      <c r="A1" s="55" t="s">
        <v>89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7"/>
      <c r="P1" s="7"/>
      <c r="Q1"/>
    </row>
    <row r="2" spans="1:133" ht="24" thickBot="1">
      <c r="A2" s="58" t="s">
        <v>127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60"/>
      <c r="P2" s="7"/>
      <c r="Q2"/>
    </row>
    <row r="3" spans="1:133" ht="18" customHeight="1">
      <c r="A3" s="61" t="s">
        <v>81</v>
      </c>
      <c r="B3" s="62"/>
      <c r="C3" s="63"/>
      <c r="D3" s="67" t="s">
        <v>45</v>
      </c>
      <c r="E3" s="68"/>
      <c r="F3" s="68"/>
      <c r="G3" s="68"/>
      <c r="H3" s="69"/>
      <c r="I3" s="67" t="s">
        <v>46</v>
      </c>
      <c r="J3" s="69"/>
      <c r="K3" s="67" t="s">
        <v>48</v>
      </c>
      <c r="L3" s="69"/>
      <c r="M3" s="36"/>
      <c r="N3" s="37"/>
      <c r="O3" s="70" t="s">
        <v>86</v>
      </c>
      <c r="P3" s="11"/>
      <c r="Q3"/>
    </row>
    <row r="4" spans="1:133" ht="32.25" customHeight="1" thickBot="1">
      <c r="A4" s="64"/>
      <c r="B4" s="65"/>
      <c r="C4" s="66"/>
      <c r="D4" s="34" t="s">
        <v>4</v>
      </c>
      <c r="E4" s="34" t="s">
        <v>82</v>
      </c>
      <c r="F4" s="34" t="s">
        <v>83</v>
      </c>
      <c r="G4" s="34" t="s">
        <v>84</v>
      </c>
      <c r="H4" s="34" t="s">
        <v>5</v>
      </c>
      <c r="I4" s="34" t="s">
        <v>6</v>
      </c>
      <c r="J4" s="35" t="s">
        <v>85</v>
      </c>
      <c r="K4" s="35" t="s">
        <v>7</v>
      </c>
      <c r="L4" s="35" t="s">
        <v>8</v>
      </c>
      <c r="M4" s="35" t="s">
        <v>9</v>
      </c>
      <c r="N4" s="35" t="s">
        <v>47</v>
      </c>
      <c r="O4" s="71"/>
      <c r="P4" s="8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</row>
    <row r="5" spans="1:133" ht="15.75">
      <c r="A5" s="24" t="s">
        <v>1</v>
      </c>
      <c r="B5" s="26"/>
      <c r="C5" s="26"/>
      <c r="D5" s="27">
        <f t="shared" ref="D5:M5" si="0">SUM(D6:D13)</f>
        <v>28318964</v>
      </c>
      <c r="E5" s="27">
        <f t="shared" si="0"/>
        <v>6405269</v>
      </c>
      <c r="F5" s="27">
        <f t="shared" si="0"/>
        <v>0</v>
      </c>
      <c r="G5" s="27">
        <f t="shared" si="0"/>
        <v>0</v>
      </c>
      <c r="H5" s="27">
        <f t="shared" si="0"/>
        <v>0</v>
      </c>
      <c r="I5" s="27">
        <f t="shared" si="0"/>
        <v>0</v>
      </c>
      <c r="J5" s="27">
        <f t="shared" si="0"/>
        <v>0</v>
      </c>
      <c r="K5" s="27">
        <f t="shared" si="0"/>
        <v>0</v>
      </c>
      <c r="L5" s="27">
        <f t="shared" si="0"/>
        <v>0</v>
      </c>
      <c r="M5" s="27">
        <f t="shared" si="0"/>
        <v>0</v>
      </c>
      <c r="N5" s="28">
        <f>SUM(D5:M5)</f>
        <v>34724233</v>
      </c>
      <c r="O5" s="33">
        <f t="shared" ref="O5:O36" si="1">(N5/O$75)</f>
        <v>437.16222885271492</v>
      </c>
      <c r="P5" s="6"/>
    </row>
    <row r="6" spans="1:133">
      <c r="A6" s="12"/>
      <c r="B6" s="25">
        <v>311</v>
      </c>
      <c r="C6" s="20" t="s">
        <v>2</v>
      </c>
      <c r="D6" s="46">
        <v>16357190</v>
      </c>
      <c r="E6" s="46">
        <v>210232</v>
      </c>
      <c r="F6" s="46">
        <v>0</v>
      </c>
      <c r="G6" s="46">
        <v>0</v>
      </c>
      <c r="H6" s="46">
        <v>0</v>
      </c>
      <c r="I6" s="46">
        <v>0</v>
      </c>
      <c r="J6" s="46">
        <v>0</v>
      </c>
      <c r="K6" s="46">
        <v>0</v>
      </c>
      <c r="L6" s="46">
        <v>0</v>
      </c>
      <c r="M6" s="46">
        <v>0</v>
      </c>
      <c r="N6" s="46">
        <f>SUM(D6:M6)</f>
        <v>16567422</v>
      </c>
      <c r="O6" s="47">
        <f t="shared" si="1"/>
        <v>208.57627374702571</v>
      </c>
      <c r="P6" s="9"/>
    </row>
    <row r="7" spans="1:133">
      <c r="A7" s="12"/>
      <c r="B7" s="25">
        <v>312.60000000000002</v>
      </c>
      <c r="C7" s="20" t="s">
        <v>10</v>
      </c>
      <c r="D7" s="46">
        <v>0</v>
      </c>
      <c r="E7" s="46">
        <v>6195037</v>
      </c>
      <c r="F7" s="46">
        <v>0</v>
      </c>
      <c r="G7" s="46">
        <v>0</v>
      </c>
      <c r="H7" s="46">
        <v>0</v>
      </c>
      <c r="I7" s="46">
        <v>0</v>
      </c>
      <c r="J7" s="46">
        <v>0</v>
      </c>
      <c r="K7" s="46">
        <v>0</v>
      </c>
      <c r="L7" s="46">
        <v>0</v>
      </c>
      <c r="M7" s="46">
        <v>0</v>
      </c>
      <c r="N7" s="46">
        <f t="shared" ref="N7:N13" si="2">SUM(D7:M7)</f>
        <v>6195037</v>
      </c>
      <c r="O7" s="47">
        <f t="shared" si="1"/>
        <v>77.992685475444091</v>
      </c>
      <c r="P7" s="9"/>
    </row>
    <row r="8" spans="1:133">
      <c r="A8" s="12"/>
      <c r="B8" s="25">
        <v>314.10000000000002</v>
      </c>
      <c r="C8" s="20" t="s">
        <v>11</v>
      </c>
      <c r="D8" s="46">
        <v>6763518</v>
      </c>
      <c r="E8" s="46">
        <v>0</v>
      </c>
      <c r="F8" s="46">
        <v>0</v>
      </c>
      <c r="G8" s="46">
        <v>0</v>
      </c>
      <c r="H8" s="46">
        <v>0</v>
      </c>
      <c r="I8" s="46">
        <v>0</v>
      </c>
      <c r="J8" s="46">
        <v>0</v>
      </c>
      <c r="K8" s="46">
        <v>0</v>
      </c>
      <c r="L8" s="46">
        <v>0</v>
      </c>
      <c r="M8" s="46">
        <v>0</v>
      </c>
      <c r="N8" s="46">
        <f t="shared" si="2"/>
        <v>6763518</v>
      </c>
      <c r="O8" s="47">
        <f t="shared" si="1"/>
        <v>85.149601540960077</v>
      </c>
      <c r="P8" s="9"/>
    </row>
    <row r="9" spans="1:133">
      <c r="A9" s="12"/>
      <c r="B9" s="25">
        <v>314.3</v>
      </c>
      <c r="C9" s="20" t="s">
        <v>12</v>
      </c>
      <c r="D9" s="46">
        <v>1142172</v>
      </c>
      <c r="E9" s="46">
        <v>0</v>
      </c>
      <c r="F9" s="46">
        <v>0</v>
      </c>
      <c r="G9" s="46">
        <v>0</v>
      </c>
      <c r="H9" s="46">
        <v>0</v>
      </c>
      <c r="I9" s="46">
        <v>0</v>
      </c>
      <c r="J9" s="46">
        <v>0</v>
      </c>
      <c r="K9" s="46">
        <v>0</v>
      </c>
      <c r="L9" s="46">
        <v>0</v>
      </c>
      <c r="M9" s="46">
        <v>0</v>
      </c>
      <c r="N9" s="46">
        <f t="shared" si="2"/>
        <v>1142172</v>
      </c>
      <c r="O9" s="47">
        <f t="shared" si="1"/>
        <v>14.379423650715715</v>
      </c>
      <c r="P9" s="9"/>
    </row>
    <row r="10" spans="1:133">
      <c r="A10" s="12"/>
      <c r="B10" s="25">
        <v>314.39999999999998</v>
      </c>
      <c r="C10" s="20" t="s">
        <v>13</v>
      </c>
      <c r="D10" s="46">
        <v>203954</v>
      </c>
      <c r="E10" s="46">
        <v>0</v>
      </c>
      <c r="F10" s="46">
        <v>0</v>
      </c>
      <c r="G10" s="46">
        <v>0</v>
      </c>
      <c r="H10" s="46">
        <v>0</v>
      </c>
      <c r="I10" s="46">
        <v>0</v>
      </c>
      <c r="J10" s="46">
        <v>0</v>
      </c>
      <c r="K10" s="46">
        <v>0</v>
      </c>
      <c r="L10" s="46">
        <v>0</v>
      </c>
      <c r="M10" s="46">
        <v>0</v>
      </c>
      <c r="N10" s="46">
        <f t="shared" si="2"/>
        <v>203954</v>
      </c>
      <c r="O10" s="47">
        <f t="shared" si="1"/>
        <v>2.5676876786141429</v>
      </c>
      <c r="P10" s="9"/>
    </row>
    <row r="11" spans="1:133">
      <c r="A11" s="12"/>
      <c r="B11" s="25">
        <v>314.8</v>
      </c>
      <c r="C11" s="20" t="s">
        <v>15</v>
      </c>
      <c r="D11" s="46">
        <v>92363</v>
      </c>
      <c r="E11" s="46">
        <v>0</v>
      </c>
      <c r="F11" s="46">
        <v>0</v>
      </c>
      <c r="G11" s="46">
        <v>0</v>
      </c>
      <c r="H11" s="46">
        <v>0</v>
      </c>
      <c r="I11" s="46">
        <v>0</v>
      </c>
      <c r="J11" s="46">
        <v>0</v>
      </c>
      <c r="K11" s="46">
        <v>0</v>
      </c>
      <c r="L11" s="46">
        <v>0</v>
      </c>
      <c r="M11" s="46">
        <v>0</v>
      </c>
      <c r="N11" s="46">
        <f t="shared" si="2"/>
        <v>92363</v>
      </c>
      <c r="O11" s="47">
        <f t="shared" si="1"/>
        <v>1.162807971698707</v>
      </c>
      <c r="P11" s="9"/>
    </row>
    <row r="12" spans="1:133">
      <c r="A12" s="12"/>
      <c r="B12" s="25">
        <v>315</v>
      </c>
      <c r="C12" s="20" t="s">
        <v>105</v>
      </c>
      <c r="D12" s="46">
        <v>3139022</v>
      </c>
      <c r="E12" s="46">
        <v>0</v>
      </c>
      <c r="F12" s="46">
        <v>0</v>
      </c>
      <c r="G12" s="46">
        <v>0</v>
      </c>
      <c r="H12" s="46">
        <v>0</v>
      </c>
      <c r="I12" s="46">
        <v>0</v>
      </c>
      <c r="J12" s="46">
        <v>0</v>
      </c>
      <c r="K12" s="46">
        <v>0</v>
      </c>
      <c r="L12" s="46">
        <v>0</v>
      </c>
      <c r="M12" s="46">
        <v>0</v>
      </c>
      <c r="N12" s="46">
        <f t="shared" si="2"/>
        <v>3139022</v>
      </c>
      <c r="O12" s="47">
        <f t="shared" si="1"/>
        <v>39.518852840830405</v>
      </c>
      <c r="P12" s="9"/>
    </row>
    <row r="13" spans="1:133">
      <c r="A13" s="12"/>
      <c r="B13" s="25">
        <v>316</v>
      </c>
      <c r="C13" s="20" t="s">
        <v>106</v>
      </c>
      <c r="D13" s="46">
        <v>620745</v>
      </c>
      <c r="E13" s="46">
        <v>0</v>
      </c>
      <c r="F13" s="46">
        <v>0</v>
      </c>
      <c r="G13" s="46">
        <v>0</v>
      </c>
      <c r="H13" s="46">
        <v>0</v>
      </c>
      <c r="I13" s="46">
        <v>0</v>
      </c>
      <c r="J13" s="46">
        <v>0</v>
      </c>
      <c r="K13" s="46">
        <v>0</v>
      </c>
      <c r="L13" s="46">
        <v>0</v>
      </c>
      <c r="M13" s="46">
        <v>0</v>
      </c>
      <c r="N13" s="46">
        <f t="shared" si="2"/>
        <v>620745</v>
      </c>
      <c r="O13" s="47">
        <f t="shared" si="1"/>
        <v>7.8148959474260682</v>
      </c>
      <c r="P13" s="9"/>
    </row>
    <row r="14" spans="1:133" ht="15.75">
      <c r="A14" s="29" t="s">
        <v>18</v>
      </c>
      <c r="B14" s="30"/>
      <c r="C14" s="31"/>
      <c r="D14" s="32">
        <f t="shared" ref="D14:M14" si="3">SUM(D15:D23)</f>
        <v>6011306</v>
      </c>
      <c r="E14" s="32">
        <f t="shared" si="3"/>
        <v>2526753</v>
      </c>
      <c r="F14" s="32">
        <f t="shared" si="3"/>
        <v>0</v>
      </c>
      <c r="G14" s="32">
        <f t="shared" si="3"/>
        <v>0</v>
      </c>
      <c r="H14" s="32">
        <f t="shared" si="3"/>
        <v>0</v>
      </c>
      <c r="I14" s="32">
        <f t="shared" si="3"/>
        <v>0</v>
      </c>
      <c r="J14" s="32">
        <f t="shared" si="3"/>
        <v>0</v>
      </c>
      <c r="K14" s="32">
        <f t="shared" si="3"/>
        <v>0</v>
      </c>
      <c r="L14" s="32">
        <f t="shared" si="3"/>
        <v>0</v>
      </c>
      <c r="M14" s="32">
        <f t="shared" si="3"/>
        <v>0</v>
      </c>
      <c r="N14" s="44">
        <f>SUM(D14:M14)</f>
        <v>8538059</v>
      </c>
      <c r="O14" s="45">
        <f t="shared" si="1"/>
        <v>107.49026198839245</v>
      </c>
      <c r="P14" s="10"/>
    </row>
    <row r="15" spans="1:133">
      <c r="A15" s="12"/>
      <c r="B15" s="25">
        <v>322</v>
      </c>
      <c r="C15" s="20" t="s">
        <v>0</v>
      </c>
      <c r="D15" s="46">
        <v>0</v>
      </c>
      <c r="E15" s="46">
        <v>2145425</v>
      </c>
      <c r="F15" s="46">
        <v>0</v>
      </c>
      <c r="G15" s="46">
        <v>0</v>
      </c>
      <c r="H15" s="46">
        <v>0</v>
      </c>
      <c r="I15" s="46">
        <v>0</v>
      </c>
      <c r="J15" s="46">
        <v>0</v>
      </c>
      <c r="K15" s="46">
        <v>0</v>
      </c>
      <c r="L15" s="46">
        <v>0</v>
      </c>
      <c r="M15" s="46">
        <v>0</v>
      </c>
      <c r="N15" s="46">
        <f>SUM(D15:M15)</f>
        <v>2145425</v>
      </c>
      <c r="O15" s="47">
        <f t="shared" si="1"/>
        <v>27.009920559982877</v>
      </c>
      <c r="P15" s="9"/>
    </row>
    <row r="16" spans="1:133">
      <c r="A16" s="12"/>
      <c r="B16" s="25">
        <v>323.10000000000002</v>
      </c>
      <c r="C16" s="20" t="s">
        <v>19</v>
      </c>
      <c r="D16" s="46">
        <v>5781861</v>
      </c>
      <c r="E16" s="46">
        <v>0</v>
      </c>
      <c r="F16" s="46">
        <v>0</v>
      </c>
      <c r="G16" s="46">
        <v>0</v>
      </c>
      <c r="H16" s="46">
        <v>0</v>
      </c>
      <c r="I16" s="46">
        <v>0</v>
      </c>
      <c r="J16" s="46">
        <v>0</v>
      </c>
      <c r="K16" s="46">
        <v>0</v>
      </c>
      <c r="L16" s="46">
        <v>0</v>
      </c>
      <c r="M16" s="46">
        <v>0</v>
      </c>
      <c r="N16" s="46">
        <f t="shared" ref="N16:N22" si="4">SUM(D16:M16)</f>
        <v>5781861</v>
      </c>
      <c r="O16" s="47">
        <f t="shared" si="1"/>
        <v>72.790988405030788</v>
      </c>
      <c r="P16" s="9"/>
    </row>
    <row r="17" spans="1:16">
      <c r="A17" s="12"/>
      <c r="B17" s="25">
        <v>323.39999999999998</v>
      </c>
      <c r="C17" s="20" t="s">
        <v>20</v>
      </c>
      <c r="D17" s="46">
        <v>223365</v>
      </c>
      <c r="E17" s="46">
        <v>0</v>
      </c>
      <c r="F17" s="46">
        <v>0</v>
      </c>
      <c r="G17" s="46">
        <v>0</v>
      </c>
      <c r="H17" s="46">
        <v>0</v>
      </c>
      <c r="I17" s="46">
        <v>0</v>
      </c>
      <c r="J17" s="46">
        <v>0</v>
      </c>
      <c r="K17" s="46">
        <v>0</v>
      </c>
      <c r="L17" s="46">
        <v>0</v>
      </c>
      <c r="M17" s="46">
        <v>0</v>
      </c>
      <c r="N17" s="46">
        <f t="shared" si="4"/>
        <v>223365</v>
      </c>
      <c r="O17" s="47">
        <f t="shared" si="1"/>
        <v>2.8120633002228348</v>
      </c>
      <c r="P17" s="9"/>
    </row>
    <row r="18" spans="1:16">
      <c r="A18" s="12"/>
      <c r="B18" s="25">
        <v>324.31</v>
      </c>
      <c r="C18" s="20" t="s">
        <v>91</v>
      </c>
      <c r="D18" s="46">
        <v>0</v>
      </c>
      <c r="E18" s="46">
        <v>17180</v>
      </c>
      <c r="F18" s="46">
        <v>0</v>
      </c>
      <c r="G18" s="46">
        <v>0</v>
      </c>
      <c r="H18" s="46">
        <v>0</v>
      </c>
      <c r="I18" s="46">
        <v>0</v>
      </c>
      <c r="J18" s="46">
        <v>0</v>
      </c>
      <c r="K18" s="46">
        <v>0</v>
      </c>
      <c r="L18" s="46">
        <v>0</v>
      </c>
      <c r="M18" s="46">
        <v>0</v>
      </c>
      <c r="N18" s="46">
        <f t="shared" si="4"/>
        <v>17180</v>
      </c>
      <c r="O18" s="47">
        <f t="shared" si="1"/>
        <v>0.216288350895746</v>
      </c>
      <c r="P18" s="9"/>
    </row>
    <row r="19" spans="1:16">
      <c r="A19" s="12"/>
      <c r="B19" s="25">
        <v>324.32</v>
      </c>
      <c r="C19" s="20" t="s">
        <v>23</v>
      </c>
      <c r="D19" s="46">
        <v>0</v>
      </c>
      <c r="E19" s="46">
        <v>80658</v>
      </c>
      <c r="F19" s="46">
        <v>0</v>
      </c>
      <c r="G19" s="46">
        <v>0</v>
      </c>
      <c r="H19" s="46">
        <v>0</v>
      </c>
      <c r="I19" s="46">
        <v>0</v>
      </c>
      <c r="J19" s="46">
        <v>0</v>
      </c>
      <c r="K19" s="46">
        <v>0</v>
      </c>
      <c r="L19" s="46">
        <v>0</v>
      </c>
      <c r="M19" s="46">
        <v>0</v>
      </c>
      <c r="N19" s="46">
        <f t="shared" si="4"/>
        <v>80658</v>
      </c>
      <c r="O19" s="47">
        <f t="shared" si="1"/>
        <v>1.0154473694149639</v>
      </c>
      <c r="P19" s="9"/>
    </row>
    <row r="20" spans="1:16">
      <c r="A20" s="12"/>
      <c r="B20" s="25">
        <v>324.61</v>
      </c>
      <c r="C20" s="20" t="s">
        <v>92</v>
      </c>
      <c r="D20" s="46">
        <v>0</v>
      </c>
      <c r="E20" s="46">
        <v>12212</v>
      </c>
      <c r="F20" s="46">
        <v>0</v>
      </c>
      <c r="G20" s="46">
        <v>0</v>
      </c>
      <c r="H20" s="46">
        <v>0</v>
      </c>
      <c r="I20" s="46">
        <v>0</v>
      </c>
      <c r="J20" s="46">
        <v>0</v>
      </c>
      <c r="K20" s="46">
        <v>0</v>
      </c>
      <c r="L20" s="46">
        <v>0</v>
      </c>
      <c r="M20" s="46">
        <v>0</v>
      </c>
      <c r="N20" s="46">
        <f t="shared" si="4"/>
        <v>12212</v>
      </c>
      <c r="O20" s="47">
        <f t="shared" si="1"/>
        <v>0.15374350064836148</v>
      </c>
      <c r="P20" s="9"/>
    </row>
    <row r="21" spans="1:16">
      <c r="A21" s="12"/>
      <c r="B21" s="25">
        <v>324.62</v>
      </c>
      <c r="C21" s="20" t="s">
        <v>24</v>
      </c>
      <c r="D21" s="46">
        <v>0</v>
      </c>
      <c r="E21" s="46">
        <v>267500</v>
      </c>
      <c r="F21" s="46">
        <v>0</v>
      </c>
      <c r="G21" s="46">
        <v>0</v>
      </c>
      <c r="H21" s="46">
        <v>0</v>
      </c>
      <c r="I21" s="46">
        <v>0</v>
      </c>
      <c r="J21" s="46">
        <v>0</v>
      </c>
      <c r="K21" s="46">
        <v>0</v>
      </c>
      <c r="L21" s="46">
        <v>0</v>
      </c>
      <c r="M21" s="46">
        <v>0</v>
      </c>
      <c r="N21" s="46">
        <f t="shared" si="4"/>
        <v>267500</v>
      </c>
      <c r="O21" s="47">
        <f t="shared" si="1"/>
        <v>3.3677027860658937</v>
      </c>
      <c r="P21" s="9"/>
    </row>
    <row r="22" spans="1:16">
      <c r="A22" s="12"/>
      <c r="B22" s="25">
        <v>325.10000000000002</v>
      </c>
      <c r="C22" s="20" t="s">
        <v>25</v>
      </c>
      <c r="D22" s="46">
        <v>0</v>
      </c>
      <c r="E22" s="46">
        <v>3778</v>
      </c>
      <c r="F22" s="46">
        <v>0</v>
      </c>
      <c r="G22" s="46">
        <v>0</v>
      </c>
      <c r="H22" s="46">
        <v>0</v>
      </c>
      <c r="I22" s="46">
        <v>0</v>
      </c>
      <c r="J22" s="46">
        <v>0</v>
      </c>
      <c r="K22" s="46">
        <v>0</v>
      </c>
      <c r="L22" s="46">
        <v>0</v>
      </c>
      <c r="M22" s="46">
        <v>0</v>
      </c>
      <c r="N22" s="46">
        <f t="shared" si="4"/>
        <v>3778</v>
      </c>
      <c r="O22" s="47">
        <f t="shared" si="1"/>
        <v>4.7563293928063348E-2</v>
      </c>
      <c r="P22" s="9"/>
    </row>
    <row r="23" spans="1:16">
      <c r="A23" s="12"/>
      <c r="B23" s="25">
        <v>329</v>
      </c>
      <c r="C23" s="20" t="s">
        <v>26</v>
      </c>
      <c r="D23" s="46">
        <v>6080</v>
      </c>
      <c r="E23" s="46">
        <v>0</v>
      </c>
      <c r="F23" s="46">
        <v>0</v>
      </c>
      <c r="G23" s="46">
        <v>0</v>
      </c>
      <c r="H23" s="46">
        <v>0</v>
      </c>
      <c r="I23" s="46">
        <v>0</v>
      </c>
      <c r="J23" s="46">
        <v>0</v>
      </c>
      <c r="K23" s="46">
        <v>0</v>
      </c>
      <c r="L23" s="46">
        <v>0</v>
      </c>
      <c r="M23" s="46">
        <v>0</v>
      </c>
      <c r="N23" s="46">
        <f t="shared" ref="N23:N28" si="5">SUM(D23:M23)</f>
        <v>6080</v>
      </c>
      <c r="O23" s="47">
        <f t="shared" si="1"/>
        <v>7.6544422202918252E-2</v>
      </c>
      <c r="P23" s="9"/>
    </row>
    <row r="24" spans="1:16" ht="15.75">
      <c r="A24" s="29" t="s">
        <v>28</v>
      </c>
      <c r="B24" s="30"/>
      <c r="C24" s="31"/>
      <c r="D24" s="32">
        <f t="shared" ref="D24:M24" si="6">SUM(D25:D39)</f>
        <v>7783146</v>
      </c>
      <c r="E24" s="32">
        <f t="shared" si="6"/>
        <v>2072495</v>
      </c>
      <c r="F24" s="32">
        <f t="shared" si="6"/>
        <v>0</v>
      </c>
      <c r="G24" s="32">
        <f t="shared" si="6"/>
        <v>0</v>
      </c>
      <c r="H24" s="32">
        <f t="shared" si="6"/>
        <v>0</v>
      </c>
      <c r="I24" s="32">
        <f t="shared" si="6"/>
        <v>67264</v>
      </c>
      <c r="J24" s="32">
        <f t="shared" si="6"/>
        <v>0</v>
      </c>
      <c r="K24" s="32">
        <f t="shared" si="6"/>
        <v>1170898</v>
      </c>
      <c r="L24" s="32">
        <f t="shared" si="6"/>
        <v>0</v>
      </c>
      <c r="M24" s="32">
        <f t="shared" si="6"/>
        <v>0</v>
      </c>
      <c r="N24" s="44">
        <f t="shared" si="5"/>
        <v>11093803</v>
      </c>
      <c r="O24" s="45">
        <f t="shared" si="1"/>
        <v>139.66591129407914</v>
      </c>
      <c r="P24" s="10"/>
    </row>
    <row r="25" spans="1:16">
      <c r="A25" s="12"/>
      <c r="B25" s="25">
        <v>331.2</v>
      </c>
      <c r="C25" s="20" t="s">
        <v>27</v>
      </c>
      <c r="D25" s="46">
        <v>41688</v>
      </c>
      <c r="E25" s="46">
        <v>0</v>
      </c>
      <c r="F25" s="46">
        <v>0</v>
      </c>
      <c r="G25" s="46">
        <v>0</v>
      </c>
      <c r="H25" s="46">
        <v>0</v>
      </c>
      <c r="I25" s="46">
        <v>0</v>
      </c>
      <c r="J25" s="46">
        <v>0</v>
      </c>
      <c r="K25" s="46">
        <v>0</v>
      </c>
      <c r="L25" s="46">
        <v>0</v>
      </c>
      <c r="M25" s="46">
        <v>0</v>
      </c>
      <c r="N25" s="46">
        <f t="shared" si="5"/>
        <v>41688</v>
      </c>
      <c r="O25" s="47">
        <f t="shared" si="1"/>
        <v>0.5248328738150092</v>
      </c>
      <c r="P25" s="9"/>
    </row>
    <row r="26" spans="1:16">
      <c r="A26" s="12"/>
      <c r="B26" s="25">
        <v>331.5</v>
      </c>
      <c r="C26" s="20" t="s">
        <v>29</v>
      </c>
      <c r="D26" s="46">
        <v>0</v>
      </c>
      <c r="E26" s="46">
        <v>835879</v>
      </c>
      <c r="F26" s="46">
        <v>0</v>
      </c>
      <c r="G26" s="46">
        <v>0</v>
      </c>
      <c r="H26" s="46">
        <v>0</v>
      </c>
      <c r="I26" s="46">
        <v>0</v>
      </c>
      <c r="J26" s="46">
        <v>0</v>
      </c>
      <c r="K26" s="46">
        <v>0</v>
      </c>
      <c r="L26" s="46">
        <v>0</v>
      </c>
      <c r="M26" s="46">
        <v>0</v>
      </c>
      <c r="N26" s="46">
        <f t="shared" si="5"/>
        <v>835879</v>
      </c>
      <c r="O26" s="47">
        <f t="shared" si="1"/>
        <v>10.523334718183078</v>
      </c>
      <c r="P26" s="9"/>
    </row>
    <row r="27" spans="1:16">
      <c r="A27" s="12"/>
      <c r="B27" s="25">
        <v>331.7</v>
      </c>
      <c r="C27" s="20" t="s">
        <v>30</v>
      </c>
      <c r="D27" s="46">
        <v>50000</v>
      </c>
      <c r="E27" s="46">
        <v>0</v>
      </c>
      <c r="F27" s="46">
        <v>0</v>
      </c>
      <c r="G27" s="46">
        <v>0</v>
      </c>
      <c r="H27" s="46">
        <v>0</v>
      </c>
      <c r="I27" s="46">
        <v>0</v>
      </c>
      <c r="J27" s="46">
        <v>0</v>
      </c>
      <c r="K27" s="46">
        <v>0</v>
      </c>
      <c r="L27" s="46">
        <v>0</v>
      </c>
      <c r="M27" s="46">
        <v>0</v>
      </c>
      <c r="N27" s="46">
        <f t="shared" si="5"/>
        <v>50000</v>
      </c>
      <c r="O27" s="47">
        <f t="shared" si="1"/>
        <v>0.62947715627399881</v>
      </c>
      <c r="P27" s="9"/>
    </row>
    <row r="28" spans="1:16">
      <c r="A28" s="12"/>
      <c r="B28" s="25">
        <v>331.9</v>
      </c>
      <c r="C28" s="20" t="s">
        <v>31</v>
      </c>
      <c r="D28" s="46">
        <v>2132</v>
      </c>
      <c r="E28" s="46">
        <v>0</v>
      </c>
      <c r="F28" s="46">
        <v>0</v>
      </c>
      <c r="G28" s="46">
        <v>0</v>
      </c>
      <c r="H28" s="46">
        <v>0</v>
      </c>
      <c r="I28" s="46">
        <v>12793</v>
      </c>
      <c r="J28" s="46">
        <v>0</v>
      </c>
      <c r="K28" s="46">
        <v>0</v>
      </c>
      <c r="L28" s="46">
        <v>0</v>
      </c>
      <c r="M28" s="46">
        <v>0</v>
      </c>
      <c r="N28" s="46">
        <f t="shared" si="5"/>
        <v>14925</v>
      </c>
      <c r="O28" s="47">
        <f t="shared" si="1"/>
        <v>0.18789893114778863</v>
      </c>
      <c r="P28" s="9"/>
    </row>
    <row r="29" spans="1:16">
      <c r="A29" s="12"/>
      <c r="B29" s="25">
        <v>334.39</v>
      </c>
      <c r="C29" s="20" t="s">
        <v>33</v>
      </c>
      <c r="D29" s="46">
        <v>0</v>
      </c>
      <c r="E29" s="46">
        <v>0</v>
      </c>
      <c r="F29" s="46">
        <v>0</v>
      </c>
      <c r="G29" s="46">
        <v>0</v>
      </c>
      <c r="H29" s="46">
        <v>0</v>
      </c>
      <c r="I29" s="46">
        <v>54471</v>
      </c>
      <c r="J29" s="46">
        <v>0</v>
      </c>
      <c r="K29" s="46">
        <v>0</v>
      </c>
      <c r="L29" s="46">
        <v>0</v>
      </c>
      <c r="M29" s="46">
        <v>0</v>
      </c>
      <c r="N29" s="46">
        <f t="shared" ref="N29:N35" si="7">SUM(D29:M29)</f>
        <v>54471</v>
      </c>
      <c r="O29" s="47">
        <f t="shared" si="1"/>
        <v>0.68576500358801984</v>
      </c>
      <c r="P29" s="9"/>
    </row>
    <row r="30" spans="1:16">
      <c r="A30" s="12"/>
      <c r="B30" s="25">
        <v>335.12</v>
      </c>
      <c r="C30" s="20" t="s">
        <v>108</v>
      </c>
      <c r="D30" s="46">
        <v>2630803</v>
      </c>
      <c r="E30" s="46">
        <v>0</v>
      </c>
      <c r="F30" s="46">
        <v>0</v>
      </c>
      <c r="G30" s="46">
        <v>0</v>
      </c>
      <c r="H30" s="46">
        <v>0</v>
      </c>
      <c r="I30" s="46">
        <v>0</v>
      </c>
      <c r="J30" s="46">
        <v>0</v>
      </c>
      <c r="K30" s="46">
        <v>0</v>
      </c>
      <c r="L30" s="46">
        <v>0</v>
      </c>
      <c r="M30" s="46">
        <v>0</v>
      </c>
      <c r="N30" s="46">
        <f t="shared" si="7"/>
        <v>2630803</v>
      </c>
      <c r="O30" s="47">
        <f t="shared" si="1"/>
        <v>33.120607823142102</v>
      </c>
      <c r="P30" s="9"/>
    </row>
    <row r="31" spans="1:16">
      <c r="A31" s="12"/>
      <c r="B31" s="25">
        <v>335.14</v>
      </c>
      <c r="C31" s="20" t="s">
        <v>109</v>
      </c>
      <c r="D31" s="46">
        <v>184375</v>
      </c>
      <c r="E31" s="46">
        <v>0</v>
      </c>
      <c r="F31" s="46">
        <v>0</v>
      </c>
      <c r="G31" s="46">
        <v>0</v>
      </c>
      <c r="H31" s="46">
        <v>0</v>
      </c>
      <c r="I31" s="46">
        <v>0</v>
      </c>
      <c r="J31" s="46">
        <v>0</v>
      </c>
      <c r="K31" s="46">
        <v>0</v>
      </c>
      <c r="L31" s="46">
        <v>0</v>
      </c>
      <c r="M31" s="46">
        <v>0</v>
      </c>
      <c r="N31" s="46">
        <f t="shared" si="7"/>
        <v>184375</v>
      </c>
      <c r="O31" s="47">
        <f t="shared" si="1"/>
        <v>2.3211970137603708</v>
      </c>
      <c r="P31" s="9"/>
    </row>
    <row r="32" spans="1:16">
      <c r="A32" s="12"/>
      <c r="B32" s="25">
        <v>335.15</v>
      </c>
      <c r="C32" s="20" t="s">
        <v>110</v>
      </c>
      <c r="D32" s="46">
        <v>59966</v>
      </c>
      <c r="E32" s="46">
        <v>0</v>
      </c>
      <c r="F32" s="46">
        <v>0</v>
      </c>
      <c r="G32" s="46">
        <v>0</v>
      </c>
      <c r="H32" s="46">
        <v>0</v>
      </c>
      <c r="I32" s="46">
        <v>0</v>
      </c>
      <c r="J32" s="46">
        <v>0</v>
      </c>
      <c r="K32" s="46">
        <v>0</v>
      </c>
      <c r="L32" s="46">
        <v>0</v>
      </c>
      <c r="M32" s="46">
        <v>0</v>
      </c>
      <c r="N32" s="46">
        <f t="shared" si="7"/>
        <v>59966</v>
      </c>
      <c r="O32" s="47">
        <f t="shared" si="1"/>
        <v>0.75494454306253223</v>
      </c>
      <c r="P32" s="9"/>
    </row>
    <row r="33" spans="1:16">
      <c r="A33" s="12"/>
      <c r="B33" s="25">
        <v>335.18</v>
      </c>
      <c r="C33" s="20" t="s">
        <v>111</v>
      </c>
      <c r="D33" s="46">
        <v>4497176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46">
        <v>0</v>
      </c>
      <c r="K33" s="46">
        <v>0</v>
      </c>
      <c r="L33" s="46">
        <v>0</v>
      </c>
      <c r="M33" s="46">
        <v>0</v>
      </c>
      <c r="N33" s="46">
        <f t="shared" si="7"/>
        <v>4497176</v>
      </c>
      <c r="O33" s="47">
        <f t="shared" si="1"/>
        <v>56.617391194873541</v>
      </c>
      <c r="P33" s="9"/>
    </row>
    <row r="34" spans="1:16">
      <c r="A34" s="12"/>
      <c r="B34" s="25">
        <v>335.21</v>
      </c>
      <c r="C34" s="20" t="s">
        <v>39</v>
      </c>
      <c r="D34" s="46">
        <v>41890</v>
      </c>
      <c r="E34" s="46">
        <v>0</v>
      </c>
      <c r="F34" s="46">
        <v>0</v>
      </c>
      <c r="G34" s="46">
        <v>0</v>
      </c>
      <c r="H34" s="46">
        <v>0</v>
      </c>
      <c r="I34" s="46">
        <v>0</v>
      </c>
      <c r="J34" s="46">
        <v>0</v>
      </c>
      <c r="K34" s="46">
        <v>1170898</v>
      </c>
      <c r="L34" s="46">
        <v>0</v>
      </c>
      <c r="M34" s="46">
        <v>0</v>
      </c>
      <c r="N34" s="46">
        <f t="shared" si="7"/>
        <v>1212788</v>
      </c>
      <c r="O34" s="47">
        <f t="shared" si="1"/>
        <v>15.26844682806461</v>
      </c>
      <c r="P34" s="9"/>
    </row>
    <row r="35" spans="1:16">
      <c r="A35" s="12"/>
      <c r="B35" s="25">
        <v>335.49</v>
      </c>
      <c r="C35" s="20" t="s">
        <v>40</v>
      </c>
      <c r="D35" s="46">
        <v>174062</v>
      </c>
      <c r="E35" s="46">
        <v>947958</v>
      </c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6">
        <v>0</v>
      </c>
      <c r="L35" s="46">
        <v>0</v>
      </c>
      <c r="M35" s="46">
        <v>0</v>
      </c>
      <c r="N35" s="46">
        <f t="shared" si="7"/>
        <v>1122020</v>
      </c>
      <c r="O35" s="47">
        <f t="shared" si="1"/>
        <v>14.125719177651042</v>
      </c>
      <c r="P35" s="9"/>
    </row>
    <row r="36" spans="1:16">
      <c r="A36" s="12"/>
      <c r="B36" s="25">
        <v>337.3</v>
      </c>
      <c r="C36" s="20" t="s">
        <v>42</v>
      </c>
      <c r="D36" s="46">
        <v>0</v>
      </c>
      <c r="E36" s="46">
        <v>34952</v>
      </c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6">
        <v>0</v>
      </c>
      <c r="L36" s="46">
        <v>0</v>
      </c>
      <c r="M36" s="46">
        <v>0</v>
      </c>
      <c r="N36" s="46">
        <f t="shared" ref="N36:N41" si="8">SUM(D36:M36)</f>
        <v>34952</v>
      </c>
      <c r="O36" s="47">
        <f t="shared" si="1"/>
        <v>0.44002971132177615</v>
      </c>
      <c r="P36" s="9"/>
    </row>
    <row r="37" spans="1:16">
      <c r="A37" s="12"/>
      <c r="B37" s="25">
        <v>337.4</v>
      </c>
      <c r="C37" s="20" t="s">
        <v>100</v>
      </c>
      <c r="D37" s="46">
        <v>0</v>
      </c>
      <c r="E37" s="46">
        <v>21568</v>
      </c>
      <c r="F37" s="46">
        <v>0</v>
      </c>
      <c r="G37" s="46">
        <v>0</v>
      </c>
      <c r="H37" s="46">
        <v>0</v>
      </c>
      <c r="I37" s="46">
        <v>0</v>
      </c>
      <c r="J37" s="46">
        <v>0</v>
      </c>
      <c r="K37" s="46">
        <v>0</v>
      </c>
      <c r="L37" s="46">
        <v>0</v>
      </c>
      <c r="M37" s="46">
        <v>0</v>
      </c>
      <c r="N37" s="46">
        <f t="shared" si="8"/>
        <v>21568</v>
      </c>
      <c r="O37" s="47">
        <f t="shared" ref="O37:O68" si="9">(N37/O$75)</f>
        <v>0.27153126613035211</v>
      </c>
      <c r="P37" s="9"/>
    </row>
    <row r="38" spans="1:16">
      <c r="A38" s="12"/>
      <c r="B38" s="25">
        <v>337.7</v>
      </c>
      <c r="C38" s="20" t="s">
        <v>43</v>
      </c>
      <c r="D38" s="46">
        <v>40625</v>
      </c>
      <c r="E38" s="46">
        <v>15000</v>
      </c>
      <c r="F38" s="46">
        <v>0</v>
      </c>
      <c r="G38" s="46">
        <v>0</v>
      </c>
      <c r="H38" s="46">
        <v>0</v>
      </c>
      <c r="I38" s="46">
        <v>0</v>
      </c>
      <c r="J38" s="46">
        <v>0</v>
      </c>
      <c r="K38" s="46">
        <v>0</v>
      </c>
      <c r="L38" s="46">
        <v>0</v>
      </c>
      <c r="M38" s="46">
        <v>0</v>
      </c>
      <c r="N38" s="46">
        <f t="shared" si="8"/>
        <v>55625</v>
      </c>
      <c r="O38" s="47">
        <f t="shared" si="9"/>
        <v>0.70029333635482371</v>
      </c>
      <c r="P38" s="9"/>
    </row>
    <row r="39" spans="1:16">
      <c r="A39" s="12"/>
      <c r="B39" s="25">
        <v>338</v>
      </c>
      <c r="C39" s="20" t="s">
        <v>44</v>
      </c>
      <c r="D39" s="46">
        <v>60429</v>
      </c>
      <c r="E39" s="46">
        <v>217138</v>
      </c>
      <c r="F39" s="46">
        <v>0</v>
      </c>
      <c r="G39" s="46">
        <v>0</v>
      </c>
      <c r="H39" s="46">
        <v>0</v>
      </c>
      <c r="I39" s="46">
        <v>0</v>
      </c>
      <c r="J39" s="46">
        <v>0</v>
      </c>
      <c r="K39" s="46">
        <v>0</v>
      </c>
      <c r="L39" s="46">
        <v>0</v>
      </c>
      <c r="M39" s="46">
        <v>0</v>
      </c>
      <c r="N39" s="46">
        <f t="shared" si="8"/>
        <v>277567</v>
      </c>
      <c r="O39" s="47">
        <f t="shared" si="9"/>
        <v>3.4944417167101007</v>
      </c>
      <c r="P39" s="9"/>
    </row>
    <row r="40" spans="1:16" ht="15.75">
      <c r="A40" s="29" t="s">
        <v>49</v>
      </c>
      <c r="B40" s="30"/>
      <c r="C40" s="31"/>
      <c r="D40" s="32">
        <f t="shared" ref="D40:M40" si="10">SUM(D41:D54)</f>
        <v>16163684</v>
      </c>
      <c r="E40" s="32">
        <f t="shared" si="10"/>
        <v>4367065</v>
      </c>
      <c r="F40" s="32">
        <f t="shared" si="10"/>
        <v>0</v>
      </c>
      <c r="G40" s="32">
        <f t="shared" si="10"/>
        <v>0</v>
      </c>
      <c r="H40" s="32">
        <f t="shared" si="10"/>
        <v>0</v>
      </c>
      <c r="I40" s="32">
        <f t="shared" si="10"/>
        <v>33480100</v>
      </c>
      <c r="J40" s="32">
        <f t="shared" si="10"/>
        <v>11311966</v>
      </c>
      <c r="K40" s="32">
        <f t="shared" si="10"/>
        <v>0</v>
      </c>
      <c r="L40" s="32">
        <f t="shared" si="10"/>
        <v>0</v>
      </c>
      <c r="M40" s="32">
        <f t="shared" si="10"/>
        <v>0</v>
      </c>
      <c r="N40" s="32">
        <f t="shared" si="8"/>
        <v>65322815</v>
      </c>
      <c r="O40" s="45">
        <f t="shared" si="9"/>
        <v>822.38439652025033</v>
      </c>
      <c r="P40" s="10"/>
    </row>
    <row r="41" spans="1:16">
      <c r="A41" s="12"/>
      <c r="B41" s="25">
        <v>341.1</v>
      </c>
      <c r="C41" s="20" t="s">
        <v>112</v>
      </c>
      <c r="D41" s="46">
        <v>92674</v>
      </c>
      <c r="E41" s="46">
        <v>0</v>
      </c>
      <c r="F41" s="46">
        <v>0</v>
      </c>
      <c r="G41" s="46">
        <v>0</v>
      </c>
      <c r="H41" s="46">
        <v>0</v>
      </c>
      <c r="I41" s="46">
        <v>0</v>
      </c>
      <c r="J41" s="46">
        <v>0</v>
      </c>
      <c r="K41" s="46">
        <v>0</v>
      </c>
      <c r="L41" s="46">
        <v>0</v>
      </c>
      <c r="M41" s="46">
        <v>0</v>
      </c>
      <c r="N41" s="46">
        <f t="shared" si="8"/>
        <v>92674</v>
      </c>
      <c r="O41" s="47">
        <f t="shared" si="9"/>
        <v>1.1667233196107314</v>
      </c>
      <c r="P41" s="9"/>
    </row>
    <row r="42" spans="1:16">
      <c r="A42" s="12"/>
      <c r="B42" s="25">
        <v>341.2</v>
      </c>
      <c r="C42" s="20" t="s">
        <v>113</v>
      </c>
      <c r="D42" s="46">
        <v>0</v>
      </c>
      <c r="E42" s="46">
        <v>0</v>
      </c>
      <c r="F42" s="46">
        <v>0</v>
      </c>
      <c r="G42" s="46">
        <v>0</v>
      </c>
      <c r="H42" s="46">
        <v>0</v>
      </c>
      <c r="I42" s="46">
        <v>0</v>
      </c>
      <c r="J42" s="46">
        <v>11311966</v>
      </c>
      <c r="K42" s="46">
        <v>0</v>
      </c>
      <c r="L42" s="46">
        <v>0</v>
      </c>
      <c r="M42" s="46">
        <v>0</v>
      </c>
      <c r="N42" s="46">
        <f t="shared" ref="N42:N54" si="11">SUM(D42:M42)</f>
        <v>11311966</v>
      </c>
      <c r="O42" s="47">
        <f t="shared" si="9"/>
        <v>142.41248379096322</v>
      </c>
      <c r="P42" s="9"/>
    </row>
    <row r="43" spans="1:16">
      <c r="A43" s="12"/>
      <c r="B43" s="25">
        <v>341.3</v>
      </c>
      <c r="C43" s="20" t="s">
        <v>114</v>
      </c>
      <c r="D43" s="46">
        <v>3099760</v>
      </c>
      <c r="E43" s="46">
        <v>0</v>
      </c>
      <c r="F43" s="46">
        <v>0</v>
      </c>
      <c r="G43" s="46">
        <v>0</v>
      </c>
      <c r="H43" s="46">
        <v>0</v>
      </c>
      <c r="I43" s="46">
        <v>0</v>
      </c>
      <c r="J43" s="46">
        <v>0</v>
      </c>
      <c r="K43" s="46">
        <v>0</v>
      </c>
      <c r="L43" s="46">
        <v>0</v>
      </c>
      <c r="M43" s="46">
        <v>0</v>
      </c>
      <c r="N43" s="46">
        <f t="shared" si="11"/>
        <v>3099760</v>
      </c>
      <c r="O43" s="47">
        <f t="shared" si="9"/>
        <v>39.02456219863781</v>
      </c>
      <c r="P43" s="9"/>
    </row>
    <row r="44" spans="1:16">
      <c r="A44" s="12"/>
      <c r="B44" s="25">
        <v>341.9</v>
      </c>
      <c r="C44" s="20" t="s">
        <v>115</v>
      </c>
      <c r="D44" s="46">
        <v>519065</v>
      </c>
      <c r="E44" s="46">
        <v>0</v>
      </c>
      <c r="F44" s="46">
        <v>0</v>
      </c>
      <c r="G44" s="46">
        <v>0</v>
      </c>
      <c r="H44" s="46">
        <v>0</v>
      </c>
      <c r="I44" s="46">
        <v>0</v>
      </c>
      <c r="J44" s="46">
        <v>0</v>
      </c>
      <c r="K44" s="46">
        <v>0</v>
      </c>
      <c r="L44" s="46">
        <v>0</v>
      </c>
      <c r="M44" s="46">
        <v>0</v>
      </c>
      <c r="N44" s="46">
        <f t="shared" si="11"/>
        <v>519065</v>
      </c>
      <c r="O44" s="47">
        <f t="shared" si="9"/>
        <v>6.5347912024272636</v>
      </c>
      <c r="P44" s="9"/>
    </row>
    <row r="45" spans="1:16">
      <c r="A45" s="12"/>
      <c r="B45" s="25">
        <v>342.1</v>
      </c>
      <c r="C45" s="20" t="s">
        <v>55</v>
      </c>
      <c r="D45" s="46">
        <v>315734</v>
      </c>
      <c r="E45" s="46">
        <v>0</v>
      </c>
      <c r="F45" s="46">
        <v>0</v>
      </c>
      <c r="G45" s="46">
        <v>0</v>
      </c>
      <c r="H45" s="46">
        <v>0</v>
      </c>
      <c r="I45" s="46">
        <v>0</v>
      </c>
      <c r="J45" s="46">
        <v>0</v>
      </c>
      <c r="K45" s="46">
        <v>0</v>
      </c>
      <c r="L45" s="46">
        <v>0</v>
      </c>
      <c r="M45" s="46">
        <v>0</v>
      </c>
      <c r="N45" s="46">
        <f t="shared" si="11"/>
        <v>315734</v>
      </c>
      <c r="O45" s="47">
        <f t="shared" si="9"/>
        <v>3.9749468091802949</v>
      </c>
      <c r="P45" s="9"/>
    </row>
    <row r="46" spans="1:16">
      <c r="A46" s="12"/>
      <c r="B46" s="25">
        <v>342.2</v>
      </c>
      <c r="C46" s="20" t="s">
        <v>56</v>
      </c>
      <c r="D46" s="46">
        <v>7763341</v>
      </c>
      <c r="E46" s="46">
        <v>0</v>
      </c>
      <c r="F46" s="46">
        <v>0</v>
      </c>
      <c r="G46" s="46">
        <v>0</v>
      </c>
      <c r="H46" s="46">
        <v>0</v>
      </c>
      <c r="I46" s="46">
        <v>0</v>
      </c>
      <c r="J46" s="46">
        <v>0</v>
      </c>
      <c r="K46" s="46">
        <v>0</v>
      </c>
      <c r="L46" s="46">
        <v>0</v>
      </c>
      <c r="M46" s="46">
        <v>0</v>
      </c>
      <c r="N46" s="46">
        <f t="shared" si="11"/>
        <v>7763341</v>
      </c>
      <c r="O46" s="47">
        <f t="shared" si="9"/>
        <v>97.73691631730685</v>
      </c>
      <c r="P46" s="9"/>
    </row>
    <row r="47" spans="1:16">
      <c r="A47" s="12"/>
      <c r="B47" s="25">
        <v>343.4</v>
      </c>
      <c r="C47" s="20" t="s">
        <v>58</v>
      </c>
      <c r="D47" s="46">
        <v>0</v>
      </c>
      <c r="E47" s="46">
        <v>0</v>
      </c>
      <c r="F47" s="46">
        <v>0</v>
      </c>
      <c r="G47" s="46">
        <v>0</v>
      </c>
      <c r="H47" s="46">
        <v>0</v>
      </c>
      <c r="I47" s="46">
        <v>10359545</v>
      </c>
      <c r="J47" s="46">
        <v>0</v>
      </c>
      <c r="K47" s="46">
        <v>0</v>
      </c>
      <c r="L47" s="46">
        <v>0</v>
      </c>
      <c r="M47" s="46">
        <v>0</v>
      </c>
      <c r="N47" s="46">
        <f t="shared" si="11"/>
        <v>10359545</v>
      </c>
      <c r="O47" s="47">
        <f t="shared" si="9"/>
        <v>130.42193853785045</v>
      </c>
      <c r="P47" s="9"/>
    </row>
    <row r="48" spans="1:16">
      <c r="A48" s="12"/>
      <c r="B48" s="25">
        <v>343.5</v>
      </c>
      <c r="C48" s="20" t="s">
        <v>59</v>
      </c>
      <c r="D48" s="46">
        <v>0</v>
      </c>
      <c r="E48" s="46">
        <v>0</v>
      </c>
      <c r="F48" s="46">
        <v>0</v>
      </c>
      <c r="G48" s="46">
        <v>0</v>
      </c>
      <c r="H48" s="46">
        <v>0</v>
      </c>
      <c r="I48" s="46">
        <v>22285909</v>
      </c>
      <c r="J48" s="46">
        <v>0</v>
      </c>
      <c r="K48" s="46">
        <v>0</v>
      </c>
      <c r="L48" s="46">
        <v>0</v>
      </c>
      <c r="M48" s="46">
        <v>0</v>
      </c>
      <c r="N48" s="46">
        <f t="shared" si="11"/>
        <v>22285909</v>
      </c>
      <c r="O48" s="47">
        <f t="shared" si="9"/>
        <v>280.56941244602234</v>
      </c>
      <c r="P48" s="9"/>
    </row>
    <row r="49" spans="1:16">
      <c r="A49" s="12"/>
      <c r="B49" s="25">
        <v>343.8</v>
      </c>
      <c r="C49" s="20" t="s">
        <v>60</v>
      </c>
      <c r="D49" s="46">
        <v>17666</v>
      </c>
      <c r="E49" s="46">
        <v>0</v>
      </c>
      <c r="F49" s="46">
        <v>0</v>
      </c>
      <c r="G49" s="46">
        <v>0</v>
      </c>
      <c r="H49" s="46">
        <v>0</v>
      </c>
      <c r="I49" s="46">
        <v>0</v>
      </c>
      <c r="J49" s="46">
        <v>0</v>
      </c>
      <c r="K49" s="46">
        <v>0</v>
      </c>
      <c r="L49" s="46">
        <v>0</v>
      </c>
      <c r="M49" s="46">
        <v>0</v>
      </c>
      <c r="N49" s="46">
        <f t="shared" si="11"/>
        <v>17666</v>
      </c>
      <c r="O49" s="47">
        <f t="shared" si="9"/>
        <v>0.22240686885472927</v>
      </c>
      <c r="P49" s="9"/>
    </row>
    <row r="50" spans="1:16">
      <c r="A50" s="12"/>
      <c r="B50" s="25">
        <v>343.9</v>
      </c>
      <c r="C50" s="20" t="s">
        <v>61</v>
      </c>
      <c r="D50" s="46">
        <v>37382</v>
      </c>
      <c r="E50" s="46">
        <v>4367065</v>
      </c>
      <c r="F50" s="46">
        <v>0</v>
      </c>
      <c r="G50" s="46">
        <v>0</v>
      </c>
      <c r="H50" s="46">
        <v>0</v>
      </c>
      <c r="I50" s="46">
        <v>0</v>
      </c>
      <c r="J50" s="46">
        <v>0</v>
      </c>
      <c r="K50" s="46">
        <v>0</v>
      </c>
      <c r="L50" s="46">
        <v>0</v>
      </c>
      <c r="M50" s="46">
        <v>0</v>
      </c>
      <c r="N50" s="46">
        <f t="shared" si="11"/>
        <v>4404447</v>
      </c>
      <c r="O50" s="47">
        <f t="shared" si="9"/>
        <v>55.449975450390909</v>
      </c>
      <c r="P50" s="9"/>
    </row>
    <row r="51" spans="1:16">
      <c r="A51" s="12"/>
      <c r="B51" s="25">
        <v>347.1</v>
      </c>
      <c r="C51" s="20" t="s">
        <v>62</v>
      </c>
      <c r="D51" s="46">
        <v>571485</v>
      </c>
      <c r="E51" s="46">
        <v>0</v>
      </c>
      <c r="F51" s="46">
        <v>0</v>
      </c>
      <c r="G51" s="46">
        <v>0</v>
      </c>
      <c r="H51" s="46">
        <v>0</v>
      </c>
      <c r="I51" s="46">
        <v>0</v>
      </c>
      <c r="J51" s="46">
        <v>0</v>
      </c>
      <c r="K51" s="46">
        <v>0</v>
      </c>
      <c r="L51" s="46">
        <v>0</v>
      </c>
      <c r="M51" s="46">
        <v>0</v>
      </c>
      <c r="N51" s="46">
        <f t="shared" si="11"/>
        <v>571485</v>
      </c>
      <c r="O51" s="47">
        <f t="shared" si="9"/>
        <v>7.1947350530649246</v>
      </c>
      <c r="P51" s="9"/>
    </row>
    <row r="52" spans="1:16">
      <c r="A52" s="12"/>
      <c r="B52" s="25">
        <v>347.2</v>
      </c>
      <c r="C52" s="20" t="s">
        <v>63</v>
      </c>
      <c r="D52" s="46">
        <v>0</v>
      </c>
      <c r="E52" s="46">
        <v>0</v>
      </c>
      <c r="F52" s="46">
        <v>0</v>
      </c>
      <c r="G52" s="46">
        <v>0</v>
      </c>
      <c r="H52" s="46">
        <v>0</v>
      </c>
      <c r="I52" s="46">
        <v>834646</v>
      </c>
      <c r="J52" s="46">
        <v>0</v>
      </c>
      <c r="K52" s="46">
        <v>0</v>
      </c>
      <c r="L52" s="46">
        <v>0</v>
      </c>
      <c r="M52" s="46">
        <v>0</v>
      </c>
      <c r="N52" s="46">
        <f t="shared" si="11"/>
        <v>834646</v>
      </c>
      <c r="O52" s="47">
        <f t="shared" si="9"/>
        <v>10.50781181150936</v>
      </c>
      <c r="P52" s="9"/>
    </row>
    <row r="53" spans="1:16">
      <c r="A53" s="12"/>
      <c r="B53" s="25">
        <v>347.3</v>
      </c>
      <c r="C53" s="20" t="s">
        <v>64</v>
      </c>
      <c r="D53" s="46">
        <v>3738049</v>
      </c>
      <c r="E53" s="46">
        <v>0</v>
      </c>
      <c r="F53" s="46">
        <v>0</v>
      </c>
      <c r="G53" s="46">
        <v>0</v>
      </c>
      <c r="H53" s="46">
        <v>0</v>
      </c>
      <c r="I53" s="46">
        <v>0</v>
      </c>
      <c r="J53" s="46">
        <v>0</v>
      </c>
      <c r="K53" s="46">
        <v>0</v>
      </c>
      <c r="L53" s="46">
        <v>0</v>
      </c>
      <c r="M53" s="46">
        <v>0</v>
      </c>
      <c r="N53" s="46">
        <f t="shared" si="11"/>
        <v>3738049</v>
      </c>
      <c r="O53" s="47">
        <f t="shared" si="9"/>
        <v>47.060329090657298</v>
      </c>
      <c r="P53" s="9"/>
    </row>
    <row r="54" spans="1:16">
      <c r="A54" s="12"/>
      <c r="B54" s="25">
        <v>347.5</v>
      </c>
      <c r="C54" s="20" t="s">
        <v>65</v>
      </c>
      <c r="D54" s="46">
        <v>8528</v>
      </c>
      <c r="E54" s="46">
        <v>0</v>
      </c>
      <c r="F54" s="46">
        <v>0</v>
      </c>
      <c r="G54" s="46">
        <v>0</v>
      </c>
      <c r="H54" s="46">
        <v>0</v>
      </c>
      <c r="I54" s="46">
        <v>0</v>
      </c>
      <c r="J54" s="46">
        <v>0</v>
      </c>
      <c r="K54" s="46">
        <v>0</v>
      </c>
      <c r="L54" s="46">
        <v>0</v>
      </c>
      <c r="M54" s="46">
        <v>0</v>
      </c>
      <c r="N54" s="46">
        <f t="shared" si="11"/>
        <v>8528</v>
      </c>
      <c r="O54" s="47">
        <f t="shared" si="9"/>
        <v>0.10736362377409324</v>
      </c>
      <c r="P54" s="9"/>
    </row>
    <row r="55" spans="1:16" ht="15.75">
      <c r="A55" s="29" t="s">
        <v>50</v>
      </c>
      <c r="B55" s="30"/>
      <c r="C55" s="31"/>
      <c r="D55" s="32">
        <f t="shared" ref="D55:M55" si="12">SUM(D56:D59)</f>
        <v>423970</v>
      </c>
      <c r="E55" s="32">
        <f t="shared" si="12"/>
        <v>74580</v>
      </c>
      <c r="F55" s="32">
        <f t="shared" si="12"/>
        <v>0</v>
      </c>
      <c r="G55" s="32">
        <f t="shared" si="12"/>
        <v>0</v>
      </c>
      <c r="H55" s="32">
        <f t="shared" si="12"/>
        <v>0</v>
      </c>
      <c r="I55" s="32">
        <f t="shared" si="12"/>
        <v>4110</v>
      </c>
      <c r="J55" s="32">
        <f t="shared" si="12"/>
        <v>0</v>
      </c>
      <c r="K55" s="32">
        <f t="shared" si="12"/>
        <v>198111</v>
      </c>
      <c r="L55" s="32">
        <f t="shared" si="12"/>
        <v>0</v>
      </c>
      <c r="M55" s="32">
        <f t="shared" si="12"/>
        <v>0</v>
      </c>
      <c r="N55" s="32">
        <f t="shared" ref="N55:N61" si="13">SUM(D55:M55)</f>
        <v>700771</v>
      </c>
      <c r="O55" s="45">
        <f t="shared" si="9"/>
        <v>8.8223867255857282</v>
      </c>
      <c r="P55" s="10"/>
    </row>
    <row r="56" spans="1:16">
      <c r="A56" s="13"/>
      <c r="B56" s="39">
        <v>351.1</v>
      </c>
      <c r="C56" s="21" t="s">
        <v>68</v>
      </c>
      <c r="D56" s="46">
        <v>338770</v>
      </c>
      <c r="E56" s="46">
        <v>66451</v>
      </c>
      <c r="F56" s="46">
        <v>0</v>
      </c>
      <c r="G56" s="46">
        <v>0</v>
      </c>
      <c r="H56" s="46">
        <v>0</v>
      </c>
      <c r="I56" s="46">
        <v>0</v>
      </c>
      <c r="J56" s="46">
        <v>0</v>
      </c>
      <c r="K56" s="46">
        <v>0</v>
      </c>
      <c r="L56" s="46">
        <v>0</v>
      </c>
      <c r="M56" s="46">
        <v>0</v>
      </c>
      <c r="N56" s="46">
        <f t="shared" si="13"/>
        <v>405221</v>
      </c>
      <c r="O56" s="47">
        <f t="shared" si="9"/>
        <v>5.1015472548501215</v>
      </c>
      <c r="P56" s="9"/>
    </row>
    <row r="57" spans="1:16">
      <c r="A57" s="13"/>
      <c r="B57" s="39">
        <v>352</v>
      </c>
      <c r="C57" s="21" t="s">
        <v>69</v>
      </c>
      <c r="D57" s="46">
        <v>75448</v>
      </c>
      <c r="E57" s="46">
        <v>8129</v>
      </c>
      <c r="F57" s="46">
        <v>0</v>
      </c>
      <c r="G57" s="46">
        <v>0</v>
      </c>
      <c r="H57" s="46">
        <v>0</v>
      </c>
      <c r="I57" s="46">
        <v>0</v>
      </c>
      <c r="J57" s="46">
        <v>0</v>
      </c>
      <c r="K57" s="46">
        <v>0</v>
      </c>
      <c r="L57" s="46">
        <v>0</v>
      </c>
      <c r="M57" s="46">
        <v>0</v>
      </c>
      <c r="N57" s="46">
        <f t="shared" si="13"/>
        <v>83577</v>
      </c>
      <c r="O57" s="47">
        <f t="shared" si="9"/>
        <v>1.0521962457982399</v>
      </c>
      <c r="P57" s="9"/>
    </row>
    <row r="58" spans="1:16">
      <c r="A58" s="13"/>
      <c r="B58" s="39">
        <v>354</v>
      </c>
      <c r="C58" s="21" t="s">
        <v>70</v>
      </c>
      <c r="D58" s="46">
        <v>7725</v>
      </c>
      <c r="E58" s="46">
        <v>0</v>
      </c>
      <c r="F58" s="46">
        <v>0</v>
      </c>
      <c r="G58" s="46">
        <v>0</v>
      </c>
      <c r="H58" s="46">
        <v>0</v>
      </c>
      <c r="I58" s="46">
        <v>0</v>
      </c>
      <c r="J58" s="46">
        <v>0</v>
      </c>
      <c r="K58" s="46">
        <v>0</v>
      </c>
      <c r="L58" s="46">
        <v>0</v>
      </c>
      <c r="M58" s="46">
        <v>0</v>
      </c>
      <c r="N58" s="46">
        <f t="shared" si="13"/>
        <v>7725</v>
      </c>
      <c r="O58" s="47">
        <f t="shared" si="9"/>
        <v>9.7254220644332812E-2</v>
      </c>
      <c r="P58" s="9"/>
    </row>
    <row r="59" spans="1:16">
      <c r="A59" s="13"/>
      <c r="B59" s="39">
        <v>359</v>
      </c>
      <c r="C59" s="21" t="s">
        <v>71</v>
      </c>
      <c r="D59" s="46">
        <v>2027</v>
      </c>
      <c r="E59" s="46">
        <v>0</v>
      </c>
      <c r="F59" s="46">
        <v>0</v>
      </c>
      <c r="G59" s="46">
        <v>0</v>
      </c>
      <c r="H59" s="46">
        <v>0</v>
      </c>
      <c r="I59" s="46">
        <v>4110</v>
      </c>
      <c r="J59" s="46">
        <v>0</v>
      </c>
      <c r="K59" s="46">
        <v>198111</v>
      </c>
      <c r="L59" s="46">
        <v>0</v>
      </c>
      <c r="M59" s="46">
        <v>0</v>
      </c>
      <c r="N59" s="46">
        <f t="shared" si="13"/>
        <v>204248</v>
      </c>
      <c r="O59" s="47">
        <f t="shared" si="9"/>
        <v>2.5713890042930343</v>
      </c>
      <c r="P59" s="9"/>
    </row>
    <row r="60" spans="1:16" ht="15.75">
      <c r="A60" s="29" t="s">
        <v>3</v>
      </c>
      <c r="B60" s="30"/>
      <c r="C60" s="31"/>
      <c r="D60" s="32">
        <f t="shared" ref="D60:M60" si="14">SUM(D61:D69)</f>
        <v>1706835</v>
      </c>
      <c r="E60" s="32">
        <f t="shared" si="14"/>
        <v>807739</v>
      </c>
      <c r="F60" s="32">
        <f t="shared" si="14"/>
        <v>0</v>
      </c>
      <c r="G60" s="32">
        <f t="shared" si="14"/>
        <v>20638</v>
      </c>
      <c r="H60" s="32">
        <f t="shared" si="14"/>
        <v>0</v>
      </c>
      <c r="I60" s="32">
        <f t="shared" si="14"/>
        <v>719655</v>
      </c>
      <c r="J60" s="32">
        <f t="shared" si="14"/>
        <v>33538</v>
      </c>
      <c r="K60" s="32">
        <f t="shared" si="14"/>
        <v>20416833</v>
      </c>
      <c r="L60" s="32">
        <f t="shared" si="14"/>
        <v>0</v>
      </c>
      <c r="M60" s="32">
        <f t="shared" si="14"/>
        <v>0</v>
      </c>
      <c r="N60" s="32">
        <f t="shared" si="13"/>
        <v>23705238</v>
      </c>
      <c r="O60" s="45">
        <f t="shared" si="9"/>
        <v>298.43811610076671</v>
      </c>
      <c r="P60" s="10"/>
    </row>
    <row r="61" spans="1:16">
      <c r="A61" s="12"/>
      <c r="B61" s="25">
        <v>361.1</v>
      </c>
      <c r="C61" s="20" t="s">
        <v>72</v>
      </c>
      <c r="D61" s="46">
        <v>128718</v>
      </c>
      <c r="E61" s="46">
        <v>258748</v>
      </c>
      <c r="F61" s="46">
        <v>0</v>
      </c>
      <c r="G61" s="46">
        <v>26655</v>
      </c>
      <c r="H61" s="46">
        <v>0</v>
      </c>
      <c r="I61" s="46">
        <v>466941</v>
      </c>
      <c r="J61" s="46">
        <v>49579</v>
      </c>
      <c r="K61" s="46">
        <v>540434</v>
      </c>
      <c r="L61" s="46">
        <v>0</v>
      </c>
      <c r="M61" s="46">
        <v>0</v>
      </c>
      <c r="N61" s="46">
        <f t="shared" si="13"/>
        <v>1471075</v>
      </c>
      <c r="O61" s="47">
        <f t="shared" si="9"/>
        <v>18.520162153315457</v>
      </c>
      <c r="P61" s="9"/>
    </row>
    <row r="62" spans="1:16">
      <c r="A62" s="12"/>
      <c r="B62" s="25">
        <v>361.2</v>
      </c>
      <c r="C62" s="20" t="s">
        <v>73</v>
      </c>
      <c r="D62" s="46">
        <v>0</v>
      </c>
      <c r="E62" s="46">
        <v>0</v>
      </c>
      <c r="F62" s="46">
        <v>0</v>
      </c>
      <c r="G62" s="46">
        <v>0</v>
      </c>
      <c r="H62" s="46">
        <v>0</v>
      </c>
      <c r="I62" s="46">
        <v>0</v>
      </c>
      <c r="J62" s="46">
        <v>0</v>
      </c>
      <c r="K62" s="46">
        <v>1456458</v>
      </c>
      <c r="L62" s="46">
        <v>0</v>
      </c>
      <c r="M62" s="46">
        <v>0</v>
      </c>
      <c r="N62" s="46">
        <f t="shared" ref="N62:N69" si="15">SUM(D62:M62)</f>
        <v>1456458</v>
      </c>
      <c r="O62" s="47">
        <f t="shared" si="9"/>
        <v>18.336140801450316</v>
      </c>
      <c r="P62" s="9"/>
    </row>
    <row r="63" spans="1:16">
      <c r="A63" s="12"/>
      <c r="B63" s="25">
        <v>361.3</v>
      </c>
      <c r="C63" s="20" t="s">
        <v>74</v>
      </c>
      <c r="D63" s="46">
        <v>-40098</v>
      </c>
      <c r="E63" s="46">
        <v>-78700</v>
      </c>
      <c r="F63" s="46">
        <v>0</v>
      </c>
      <c r="G63" s="46">
        <v>-6017</v>
      </c>
      <c r="H63" s="46">
        <v>0</v>
      </c>
      <c r="I63" s="46">
        <v>-153577</v>
      </c>
      <c r="J63" s="46">
        <v>-16162</v>
      </c>
      <c r="K63" s="46">
        <v>12136455</v>
      </c>
      <c r="L63" s="46">
        <v>0</v>
      </c>
      <c r="M63" s="46">
        <v>0</v>
      </c>
      <c r="N63" s="46">
        <f t="shared" si="15"/>
        <v>11841901</v>
      </c>
      <c r="O63" s="47">
        <f t="shared" si="9"/>
        <v>149.08412332716446</v>
      </c>
      <c r="P63" s="9"/>
    </row>
    <row r="64" spans="1:16">
      <c r="A64" s="12"/>
      <c r="B64" s="25">
        <v>362</v>
      </c>
      <c r="C64" s="20" t="s">
        <v>75</v>
      </c>
      <c r="D64" s="46">
        <v>154773</v>
      </c>
      <c r="E64" s="46">
        <v>38201</v>
      </c>
      <c r="F64" s="46">
        <v>0</v>
      </c>
      <c r="G64" s="46">
        <v>0</v>
      </c>
      <c r="H64" s="46">
        <v>0</v>
      </c>
      <c r="I64" s="46">
        <v>12000</v>
      </c>
      <c r="J64" s="46">
        <v>0</v>
      </c>
      <c r="K64" s="46">
        <v>0</v>
      </c>
      <c r="L64" s="46">
        <v>0</v>
      </c>
      <c r="M64" s="46">
        <v>0</v>
      </c>
      <c r="N64" s="46">
        <f t="shared" si="15"/>
        <v>204974</v>
      </c>
      <c r="O64" s="47">
        <f t="shared" si="9"/>
        <v>2.5805290126021325</v>
      </c>
      <c r="P64" s="9"/>
    </row>
    <row r="65" spans="1:119">
      <c r="A65" s="12"/>
      <c r="B65" s="25">
        <v>364</v>
      </c>
      <c r="C65" s="20" t="s">
        <v>116</v>
      </c>
      <c r="D65" s="46">
        <v>2000</v>
      </c>
      <c r="E65" s="46">
        <v>77865</v>
      </c>
      <c r="F65" s="46">
        <v>0</v>
      </c>
      <c r="G65" s="46">
        <v>0</v>
      </c>
      <c r="H65" s="46">
        <v>0</v>
      </c>
      <c r="I65" s="46">
        <v>306115</v>
      </c>
      <c r="J65" s="46">
        <v>0</v>
      </c>
      <c r="K65" s="46">
        <v>0</v>
      </c>
      <c r="L65" s="46">
        <v>0</v>
      </c>
      <c r="M65" s="46">
        <v>0</v>
      </c>
      <c r="N65" s="46">
        <f t="shared" si="15"/>
        <v>385980</v>
      </c>
      <c r="O65" s="47">
        <f t="shared" si="9"/>
        <v>4.859311855572761</v>
      </c>
      <c r="P65" s="9"/>
    </row>
    <row r="66" spans="1:119">
      <c r="A66" s="12"/>
      <c r="B66" s="25">
        <v>365</v>
      </c>
      <c r="C66" s="20" t="s">
        <v>117</v>
      </c>
      <c r="D66" s="46">
        <v>90717</v>
      </c>
      <c r="E66" s="46">
        <v>172347</v>
      </c>
      <c r="F66" s="46">
        <v>0</v>
      </c>
      <c r="G66" s="46">
        <v>0</v>
      </c>
      <c r="H66" s="46">
        <v>0</v>
      </c>
      <c r="I66" s="46">
        <v>225</v>
      </c>
      <c r="J66" s="46">
        <v>0</v>
      </c>
      <c r="K66" s="46">
        <v>0</v>
      </c>
      <c r="L66" s="46">
        <v>0</v>
      </c>
      <c r="M66" s="46">
        <v>0</v>
      </c>
      <c r="N66" s="46">
        <f t="shared" si="15"/>
        <v>263289</v>
      </c>
      <c r="O66" s="47">
        <f t="shared" si="9"/>
        <v>3.3146882199644976</v>
      </c>
      <c r="P66" s="9"/>
    </row>
    <row r="67" spans="1:119">
      <c r="A67" s="12"/>
      <c r="B67" s="25">
        <v>366</v>
      </c>
      <c r="C67" s="20" t="s">
        <v>78</v>
      </c>
      <c r="D67" s="46">
        <v>112117</v>
      </c>
      <c r="E67" s="46">
        <v>245496</v>
      </c>
      <c r="F67" s="46">
        <v>0</v>
      </c>
      <c r="G67" s="46">
        <v>0</v>
      </c>
      <c r="H67" s="46">
        <v>0</v>
      </c>
      <c r="I67" s="46">
        <v>0</v>
      </c>
      <c r="J67" s="46">
        <v>0</v>
      </c>
      <c r="K67" s="46">
        <v>0</v>
      </c>
      <c r="L67" s="46">
        <v>0</v>
      </c>
      <c r="M67" s="46">
        <v>0</v>
      </c>
      <c r="N67" s="46">
        <f t="shared" si="15"/>
        <v>357613</v>
      </c>
      <c r="O67" s="47">
        <f t="shared" si="9"/>
        <v>4.5021842857322705</v>
      </c>
      <c r="P67" s="9"/>
    </row>
    <row r="68" spans="1:119">
      <c r="A68" s="12"/>
      <c r="B68" s="25">
        <v>368</v>
      </c>
      <c r="C68" s="20" t="s">
        <v>94</v>
      </c>
      <c r="D68" s="46">
        <v>1170898</v>
      </c>
      <c r="E68" s="46">
        <v>0</v>
      </c>
      <c r="F68" s="46">
        <v>0</v>
      </c>
      <c r="G68" s="46">
        <v>0</v>
      </c>
      <c r="H68" s="46">
        <v>0</v>
      </c>
      <c r="I68" s="46">
        <v>0</v>
      </c>
      <c r="J68" s="46">
        <v>0</v>
      </c>
      <c r="K68" s="46">
        <v>6283486</v>
      </c>
      <c r="L68" s="46">
        <v>0</v>
      </c>
      <c r="M68" s="46">
        <v>0</v>
      </c>
      <c r="N68" s="46">
        <f t="shared" si="15"/>
        <v>7454384</v>
      </c>
      <c r="O68" s="47">
        <f t="shared" si="9"/>
        <v>93.847288841887931</v>
      </c>
      <c r="P68" s="9"/>
    </row>
    <row r="69" spans="1:119">
      <c r="A69" s="12"/>
      <c r="B69" s="25">
        <v>369.9</v>
      </c>
      <c r="C69" s="20" t="s">
        <v>79</v>
      </c>
      <c r="D69" s="46">
        <v>87710</v>
      </c>
      <c r="E69" s="46">
        <v>93782</v>
      </c>
      <c r="F69" s="46">
        <v>0</v>
      </c>
      <c r="G69" s="46">
        <v>0</v>
      </c>
      <c r="H69" s="46">
        <v>0</v>
      </c>
      <c r="I69" s="46">
        <v>87951</v>
      </c>
      <c r="J69" s="46">
        <v>121</v>
      </c>
      <c r="K69" s="46">
        <v>0</v>
      </c>
      <c r="L69" s="46">
        <v>0</v>
      </c>
      <c r="M69" s="46">
        <v>0</v>
      </c>
      <c r="N69" s="46">
        <f t="shared" si="15"/>
        <v>269564</v>
      </c>
      <c r="O69" s="47">
        <f>(N69/O$75)</f>
        <v>3.3936876030768843</v>
      </c>
      <c r="P69" s="9"/>
    </row>
    <row r="70" spans="1:119" ht="15.75">
      <c r="A70" s="29" t="s">
        <v>51</v>
      </c>
      <c r="B70" s="30"/>
      <c r="C70" s="31"/>
      <c r="D70" s="32">
        <f t="shared" ref="D70:M70" si="16">SUM(D71:D72)</f>
        <v>40000</v>
      </c>
      <c r="E70" s="32">
        <f t="shared" si="16"/>
        <v>3755920</v>
      </c>
      <c r="F70" s="32">
        <f t="shared" si="16"/>
        <v>0</v>
      </c>
      <c r="G70" s="32">
        <f t="shared" si="16"/>
        <v>0</v>
      </c>
      <c r="H70" s="32">
        <f t="shared" si="16"/>
        <v>0</v>
      </c>
      <c r="I70" s="32">
        <f t="shared" si="16"/>
        <v>47250</v>
      </c>
      <c r="J70" s="32">
        <f t="shared" si="16"/>
        <v>0</v>
      </c>
      <c r="K70" s="32">
        <f t="shared" si="16"/>
        <v>0</v>
      </c>
      <c r="L70" s="32">
        <f t="shared" si="16"/>
        <v>0</v>
      </c>
      <c r="M70" s="32">
        <f t="shared" si="16"/>
        <v>0</v>
      </c>
      <c r="N70" s="32">
        <f>SUM(D70:M70)</f>
        <v>3843170</v>
      </c>
      <c r="O70" s="45">
        <f>(N70/O$75)</f>
        <v>48.383754453550878</v>
      </c>
      <c r="P70" s="9"/>
    </row>
    <row r="71" spans="1:119">
      <c r="A71" s="12"/>
      <c r="B71" s="25">
        <v>381</v>
      </c>
      <c r="C71" s="20" t="s">
        <v>95</v>
      </c>
      <c r="D71" s="46">
        <v>40000</v>
      </c>
      <c r="E71" s="46">
        <v>3755920</v>
      </c>
      <c r="F71" s="46">
        <v>0</v>
      </c>
      <c r="G71" s="46">
        <v>0</v>
      </c>
      <c r="H71" s="46">
        <v>0</v>
      </c>
      <c r="I71" s="46">
        <v>0</v>
      </c>
      <c r="J71" s="46">
        <v>0</v>
      </c>
      <c r="K71" s="46">
        <v>0</v>
      </c>
      <c r="L71" s="46">
        <v>0</v>
      </c>
      <c r="M71" s="46">
        <v>0</v>
      </c>
      <c r="N71" s="46">
        <f>SUM(D71:M71)</f>
        <v>3795920</v>
      </c>
      <c r="O71" s="47">
        <f>(N71/O$75)</f>
        <v>47.788898540871955</v>
      </c>
      <c r="P71" s="9"/>
    </row>
    <row r="72" spans="1:119" ht="15.75" thickBot="1">
      <c r="A72" s="12"/>
      <c r="B72" s="25">
        <v>389.8</v>
      </c>
      <c r="C72" s="20" t="s">
        <v>118</v>
      </c>
      <c r="D72" s="46">
        <v>0</v>
      </c>
      <c r="E72" s="46">
        <v>0</v>
      </c>
      <c r="F72" s="46">
        <v>0</v>
      </c>
      <c r="G72" s="46">
        <v>0</v>
      </c>
      <c r="H72" s="46">
        <v>0</v>
      </c>
      <c r="I72" s="46">
        <v>47250</v>
      </c>
      <c r="J72" s="46">
        <v>0</v>
      </c>
      <c r="K72" s="46">
        <v>0</v>
      </c>
      <c r="L72" s="46">
        <v>0</v>
      </c>
      <c r="M72" s="46">
        <v>0</v>
      </c>
      <c r="N72" s="46">
        <f>SUM(D72:M72)</f>
        <v>47250</v>
      </c>
      <c r="O72" s="47">
        <f>(N72/O$75)</f>
        <v>0.5948559126789289</v>
      </c>
      <c r="P72" s="9"/>
    </row>
    <row r="73" spans="1:119" ht="16.5" thickBot="1">
      <c r="A73" s="14" t="s">
        <v>66</v>
      </c>
      <c r="B73" s="23"/>
      <c r="C73" s="22"/>
      <c r="D73" s="15">
        <f t="shared" ref="D73:M73" si="17">SUM(D5,D14,D24,D40,D55,D60,D70)</f>
        <v>60447905</v>
      </c>
      <c r="E73" s="15">
        <f t="shared" si="17"/>
        <v>20009821</v>
      </c>
      <c r="F73" s="15">
        <f t="shared" si="17"/>
        <v>0</v>
      </c>
      <c r="G73" s="15">
        <f t="shared" si="17"/>
        <v>20638</v>
      </c>
      <c r="H73" s="15">
        <f t="shared" si="17"/>
        <v>0</v>
      </c>
      <c r="I73" s="15">
        <f t="shared" si="17"/>
        <v>34318379</v>
      </c>
      <c r="J73" s="15">
        <f t="shared" si="17"/>
        <v>11345504</v>
      </c>
      <c r="K73" s="15">
        <f t="shared" si="17"/>
        <v>21785842</v>
      </c>
      <c r="L73" s="15">
        <f t="shared" si="17"/>
        <v>0</v>
      </c>
      <c r="M73" s="15">
        <f t="shared" si="17"/>
        <v>0</v>
      </c>
      <c r="N73" s="15">
        <f>SUM(D73:M73)</f>
        <v>147928089</v>
      </c>
      <c r="O73" s="38">
        <f>(N73/O$75)</f>
        <v>1862.34705593534</v>
      </c>
      <c r="P73" s="6"/>
      <c r="Q73" s="2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5"/>
      <c r="AF73" s="5"/>
      <c r="AG73" s="5"/>
      <c r="AH73" s="5"/>
      <c r="AI73" s="5"/>
      <c r="AJ73" s="5"/>
      <c r="AK73" s="5"/>
      <c r="AL73" s="5"/>
      <c r="AM73" s="5"/>
      <c r="AN73" s="5"/>
      <c r="AO73" s="5"/>
      <c r="AP73" s="5"/>
      <c r="AQ73" s="5"/>
      <c r="AR73" s="5"/>
      <c r="AS73" s="5"/>
      <c r="AT73" s="5"/>
      <c r="AU73" s="5"/>
      <c r="AV73" s="5"/>
      <c r="AW73" s="5"/>
      <c r="AX73" s="5"/>
      <c r="AY73" s="5"/>
      <c r="AZ73" s="5"/>
      <c r="BA73" s="5"/>
      <c r="BB73" s="5"/>
      <c r="BC73" s="5"/>
      <c r="BD73" s="5"/>
      <c r="BE73" s="5"/>
      <c r="BF73" s="5"/>
      <c r="BG73" s="5"/>
      <c r="BH73" s="5"/>
      <c r="BI73" s="5"/>
      <c r="BJ73" s="5"/>
      <c r="BK73" s="5"/>
      <c r="BL73" s="5"/>
      <c r="BM73" s="5"/>
      <c r="BN73" s="5"/>
      <c r="BO73" s="5"/>
      <c r="BP73" s="5"/>
      <c r="BQ73" s="5"/>
      <c r="BR73" s="5"/>
      <c r="BS73" s="5"/>
      <c r="BT73" s="5"/>
      <c r="BU73" s="5"/>
      <c r="BV73" s="5"/>
      <c r="BW73" s="5"/>
      <c r="BX73" s="5"/>
      <c r="BY73" s="5"/>
      <c r="BZ73" s="5"/>
      <c r="CA73" s="5"/>
      <c r="CB73" s="5"/>
      <c r="CC73" s="5"/>
      <c r="CD73" s="5"/>
      <c r="CE73" s="5"/>
      <c r="CF73" s="5"/>
      <c r="CG73" s="5"/>
      <c r="CH73" s="5"/>
      <c r="CI73" s="5"/>
      <c r="CJ73" s="5"/>
      <c r="CK73" s="5"/>
      <c r="CL73" s="5"/>
      <c r="CM73" s="5"/>
      <c r="CN73" s="5"/>
      <c r="CO73" s="5"/>
      <c r="CP73" s="5"/>
      <c r="CQ73" s="5"/>
      <c r="CR73" s="5"/>
      <c r="CS73" s="5"/>
      <c r="CT73" s="5"/>
      <c r="CU73" s="5"/>
      <c r="CV73" s="5"/>
      <c r="CW73" s="5"/>
      <c r="CX73" s="5"/>
      <c r="CY73" s="5"/>
      <c r="CZ73" s="5"/>
      <c r="DA73" s="5"/>
      <c r="DB73" s="5"/>
      <c r="DC73" s="5"/>
      <c r="DD73" s="5"/>
      <c r="DE73" s="5"/>
      <c r="DF73" s="5"/>
      <c r="DG73" s="5"/>
      <c r="DH73" s="5"/>
      <c r="DI73" s="5"/>
      <c r="DJ73" s="5"/>
      <c r="DK73" s="5"/>
      <c r="DL73" s="5"/>
      <c r="DM73" s="5"/>
      <c r="DN73" s="5"/>
      <c r="DO73" s="5"/>
    </row>
    <row r="74" spans="1:119">
      <c r="A74" s="16"/>
      <c r="B74" s="18"/>
      <c r="C74" s="18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9"/>
    </row>
    <row r="75" spans="1:119">
      <c r="A75" s="40"/>
      <c r="B75" s="41"/>
      <c r="C75" s="41"/>
      <c r="D75" s="42"/>
      <c r="E75" s="42"/>
      <c r="F75" s="42"/>
      <c r="G75" s="42"/>
      <c r="H75" s="42"/>
      <c r="I75" s="42"/>
      <c r="J75" s="42"/>
      <c r="K75" s="42"/>
      <c r="L75" s="48" t="s">
        <v>128</v>
      </c>
      <c r="M75" s="48"/>
      <c r="N75" s="48"/>
      <c r="O75" s="43">
        <v>79431</v>
      </c>
    </row>
    <row r="76" spans="1:119">
      <c r="A76" s="49"/>
      <c r="B76" s="50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1"/>
    </row>
    <row r="77" spans="1:119" ht="15.75" customHeight="1" thickBot="1">
      <c r="A77" s="52" t="s">
        <v>98</v>
      </c>
      <c r="B77" s="53"/>
      <c r="C77" s="53"/>
      <c r="D77" s="53"/>
      <c r="E77" s="53"/>
      <c r="F77" s="53"/>
      <c r="G77" s="53"/>
      <c r="H77" s="53"/>
      <c r="I77" s="53"/>
      <c r="J77" s="53"/>
      <c r="K77" s="53"/>
      <c r="L77" s="53"/>
      <c r="M77" s="53"/>
      <c r="N77" s="53"/>
      <c r="O77" s="54"/>
    </row>
  </sheetData>
  <mergeCells count="10">
    <mergeCell ref="L75:N75"/>
    <mergeCell ref="A76:O76"/>
    <mergeCell ref="A77:O77"/>
    <mergeCell ref="A1:O1"/>
    <mergeCell ref="A2:O2"/>
    <mergeCell ref="A3:C4"/>
    <mergeCell ref="D3:H3"/>
    <mergeCell ref="I3:J3"/>
    <mergeCell ref="K3:L3"/>
    <mergeCell ref="O3:O4"/>
  </mergeCells>
  <printOptions horizontalCentered="1"/>
  <pageMargins left="0.5" right="0.5" top="0.5" bottom="0.5" header="0.3" footer="0.3"/>
  <pageSetup paperSize="5" scale="55" fitToHeight="0" orientation="landscape" r:id="rId1"/>
  <headerFooter>
    <oddFooter>&amp;L&amp;14Office of Economic and Demographic Research&amp;R&amp;14Page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15</vt:i4>
      </vt:variant>
      <vt:variant>
        <vt:lpstr>Named Ranges</vt:lpstr>
      </vt:variant>
      <vt:variant>
        <vt:i4>30</vt:i4>
      </vt:variant>
    </vt:vector>
  </HeadingPairs>
  <TitlesOfParts>
    <vt:vector size="45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  <vt:lpstr>'2008'!Print_Titles</vt:lpstr>
      <vt:lpstr>'2009'!Print_Titles</vt:lpstr>
      <vt:lpstr>'2010'!Print_Titles</vt:lpstr>
      <vt:lpstr>'2011'!Print_Titles</vt:lpstr>
      <vt:lpstr>'2012'!Print_Titles</vt:lpstr>
      <vt:lpstr>'2013'!Print_Titles</vt:lpstr>
      <vt:lpstr>'2014'!Print_Titles</vt:lpstr>
      <vt:lpstr>'2015'!Print_Titles</vt:lpstr>
      <vt:lpstr>'2016'!Print_Titles</vt:lpstr>
      <vt:lpstr>'2017'!Print_Titles</vt:lpstr>
      <vt:lpstr>'2018'!Print_Titles</vt:lpstr>
      <vt:lpstr>'2019'!Print_Titles</vt:lpstr>
      <vt:lpstr>'2020'!Print_Titles</vt:lpstr>
      <vt:lpstr>'2021'!Print_Titles</vt:lpstr>
      <vt:lpstr>'2022'!Print_Titles</vt:lpstr>
    </vt:vector>
  </TitlesOfParts>
  <Company>Florida Legislature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Florida Legislature</dc:creator>
  <cp:lastModifiedBy>O'Cain, Steve</cp:lastModifiedBy>
  <cp:lastPrinted>2023-06-13T21:58:02Z</cp:lastPrinted>
  <dcterms:created xsi:type="dcterms:W3CDTF">2000-08-31T21:26:31Z</dcterms:created>
  <dcterms:modified xsi:type="dcterms:W3CDTF">2023-06-13T21:58:14Z</dcterms:modified>
</cp:coreProperties>
</file>