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'2008'!$A$1:$O$57</definedName>
    <definedName name="_xlnm.Print_Area" localSheetId="13">'2009'!$A$1:$O$60</definedName>
    <definedName name="_xlnm.Print_Area" localSheetId="12">'2010'!$A$1:$O$64</definedName>
    <definedName name="_xlnm.Print_Area" localSheetId="11">'2011'!$A$1:$O$62</definedName>
    <definedName name="_xlnm.Print_Area" localSheetId="10">'2012'!$A$1:$O$68</definedName>
    <definedName name="_xlnm.Print_Area" localSheetId="9">'2013'!$A$1:$O$67</definedName>
    <definedName name="_xlnm.Print_Area" localSheetId="8">'2014'!$A$1:$O$65</definedName>
    <definedName name="_xlnm.Print_Area" localSheetId="7">'2015'!$A$1:$O$66</definedName>
    <definedName name="_xlnm.Print_Area" localSheetId="6">'2016'!$A$1:$O$65</definedName>
    <definedName name="_xlnm.Print_Area" localSheetId="5">'2017'!$A$1:$O$71</definedName>
    <definedName name="_xlnm.Print_Area" localSheetId="4">'2018'!$A$1:$O$64</definedName>
    <definedName name="_xlnm.Print_Area" localSheetId="3">'2019'!$A$1:$O$68</definedName>
    <definedName name="_xlnm.Print_Area" localSheetId="2">'2020'!$A$1:$O$63</definedName>
    <definedName name="_xlnm.Print_Area" localSheetId="1">'2021'!$A$1:$P$66</definedName>
    <definedName name="_xlnm.Print_Area" localSheetId="0">'2022'!$A$1:$P$65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0" i="47" l="1"/>
  <c r="P60" i="47" s="1"/>
  <c r="O59" i="47"/>
  <c r="P59" i="47" s="1"/>
  <c r="O58" i="47"/>
  <c r="P58" i="47" s="1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7" i="47" l="1"/>
  <c r="P57" i="47" s="1"/>
  <c r="O48" i="47"/>
  <c r="P48" i="47" s="1"/>
  <c r="O45" i="47"/>
  <c r="P45" i="47" s="1"/>
  <c r="O34" i="47"/>
  <c r="P34" i="47" s="1"/>
  <c r="D61" i="47"/>
  <c r="O21" i="47"/>
  <c r="P21" i="47" s="1"/>
  <c r="F61" i="47"/>
  <c r="I61" i="47"/>
  <c r="J61" i="47"/>
  <c r="L61" i="47"/>
  <c r="O14" i="47"/>
  <c r="P14" i="47" s="1"/>
  <c r="M61" i="47"/>
  <c r="N61" i="47"/>
  <c r="H61" i="47"/>
  <c r="K61" i="47"/>
  <c r="E61" i="47"/>
  <c r="G61" i="47"/>
  <c r="O5" i="47"/>
  <c r="P5" i="47" s="1"/>
  <c r="O61" i="46"/>
  <c r="P61" i="46"/>
  <c r="O60" i="46"/>
  <c r="P60" i="46"/>
  <c r="N59" i="46"/>
  <c r="M59" i="46"/>
  <c r="L59" i="46"/>
  <c r="K59" i="46"/>
  <c r="J59" i="46"/>
  <c r="I59" i="46"/>
  <c r="H59" i="46"/>
  <c r="H62" i="46" s="1"/>
  <c r="G59" i="46"/>
  <c r="F59" i="46"/>
  <c r="E59" i="46"/>
  <c r="D59" i="46"/>
  <c r="O58" i="46"/>
  <c r="P58" i="46" s="1"/>
  <c r="O57" i="46"/>
  <c r="P57" i="46"/>
  <c r="O56" i="46"/>
  <c r="P56" i="46"/>
  <c r="O55" i="46"/>
  <c r="P55" i="46"/>
  <c r="O54" i="46"/>
  <c r="P54" i="46" s="1"/>
  <c r="O53" i="46"/>
  <c r="P53" i="46" s="1"/>
  <c r="O52" i="46"/>
  <c r="P52" i="46" s="1"/>
  <c r="O51" i="46"/>
  <c r="P51" i="46"/>
  <c r="N50" i="46"/>
  <c r="M50" i="46"/>
  <c r="L50" i="46"/>
  <c r="K50" i="46"/>
  <c r="J50" i="46"/>
  <c r="I50" i="46"/>
  <c r="H50" i="46"/>
  <c r="G50" i="46"/>
  <c r="F50" i="46"/>
  <c r="E50" i="46"/>
  <c r="D50" i="46"/>
  <c r="O49" i="46"/>
  <c r="P49" i="46"/>
  <c r="O48" i="46"/>
  <c r="P48" i="46" s="1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/>
  <c r="O45" i="46"/>
  <c r="P45" i="46" s="1"/>
  <c r="O44" i="46"/>
  <c r="P44" i="46" s="1"/>
  <c r="O43" i="46"/>
  <c r="P43" i="46" s="1"/>
  <c r="O42" i="46"/>
  <c r="P42" i="46"/>
  <c r="O41" i="46"/>
  <c r="P41" i="46"/>
  <c r="O40" i="46"/>
  <c r="P40" i="46"/>
  <c r="O39" i="46"/>
  <c r="P39" i="46" s="1"/>
  <c r="O38" i="46"/>
  <c r="P38" i="46" s="1"/>
  <c r="N37" i="46"/>
  <c r="M37" i="46"/>
  <c r="L37" i="46"/>
  <c r="K37" i="46"/>
  <c r="J37" i="46"/>
  <c r="I37" i="46"/>
  <c r="I62" i="46" s="1"/>
  <c r="H37" i="46"/>
  <c r="G37" i="46"/>
  <c r="F37" i="46"/>
  <c r="E37" i="46"/>
  <c r="D37" i="46"/>
  <c r="O36" i="46"/>
  <c r="P36" i="46"/>
  <c r="O35" i="46"/>
  <c r="P35" i="46" s="1"/>
  <c r="O34" i="46"/>
  <c r="P34" i="46"/>
  <c r="O33" i="46"/>
  <c r="P33" i="46" s="1"/>
  <c r="O32" i="46"/>
  <c r="P32" i="46" s="1"/>
  <c r="O31" i="46"/>
  <c r="P31" i="46"/>
  <c r="O30" i="46"/>
  <c r="P30" i="46"/>
  <c r="O29" i="46"/>
  <c r="P29" i="46" s="1"/>
  <c r="O28" i="46"/>
  <c r="P28" i="46"/>
  <c r="O27" i="46"/>
  <c r="P27" i="46" s="1"/>
  <c r="O26" i="46"/>
  <c r="P26" i="46" s="1"/>
  <c r="O25" i="46"/>
  <c r="P25" i="46"/>
  <c r="O24" i="46"/>
  <c r="P24" i="46"/>
  <c r="O23" i="46"/>
  <c r="P23" i="46" s="1"/>
  <c r="O22" i="46"/>
  <c r="P22" i="46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/>
  <c r="O19" i="46"/>
  <c r="P19" i="46"/>
  <c r="O18" i="46"/>
  <c r="P18" i="46" s="1"/>
  <c r="O17" i="46"/>
  <c r="P17" i="46" s="1"/>
  <c r="O16" i="46"/>
  <c r="P16" i="46" s="1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 s="1"/>
  <c r="O11" i="46"/>
  <c r="P11" i="46" s="1"/>
  <c r="O10" i="46"/>
  <c r="P10" i="46"/>
  <c r="O9" i="46"/>
  <c r="P9" i="46"/>
  <c r="O8" i="46"/>
  <c r="P8" i="46" s="1"/>
  <c r="O7" i="46"/>
  <c r="P7" i="46"/>
  <c r="O6" i="46"/>
  <c r="P6" i="46" s="1"/>
  <c r="N5" i="46"/>
  <c r="O5" i="46" s="1"/>
  <c r="P5" i="46" s="1"/>
  <c r="M5" i="46"/>
  <c r="L5" i="46"/>
  <c r="K5" i="46"/>
  <c r="J5" i="46"/>
  <c r="I5" i="46"/>
  <c r="H5" i="46"/>
  <c r="G5" i="46"/>
  <c r="F5" i="46"/>
  <c r="E5" i="46"/>
  <c r="D5" i="46"/>
  <c r="N58" i="45"/>
  <c r="O58" i="45"/>
  <c r="N57" i="45"/>
  <c r="O57" i="45" s="1"/>
  <c r="M56" i="45"/>
  <c r="L56" i="45"/>
  <c r="K56" i="45"/>
  <c r="J56" i="45"/>
  <c r="I56" i="45"/>
  <c r="H56" i="45"/>
  <c r="G56" i="45"/>
  <c r="F56" i="45"/>
  <c r="E56" i="45"/>
  <c r="D56" i="45"/>
  <c r="N55" i="45"/>
  <c r="O55" i="45" s="1"/>
  <c r="N54" i="45"/>
  <c r="O54" i="45" s="1"/>
  <c r="N53" i="45"/>
  <c r="O53" i="45" s="1"/>
  <c r="N52" i="45"/>
  <c r="O52" i="45" s="1"/>
  <c r="N51" i="45"/>
  <c r="O51" i="45"/>
  <c r="N50" i="45"/>
  <c r="O50" i="45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/>
  <c r="N39" i="45"/>
  <c r="O39" i="45" s="1"/>
  <c r="N38" i="45"/>
  <c r="O38" i="45" s="1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/>
  <c r="N32" i="45"/>
  <c r="O32" i="45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/>
  <c r="N25" i="45"/>
  <c r="O25" i="45" s="1"/>
  <c r="N24" i="45"/>
  <c r="O24" i="45" s="1"/>
  <c r="N23" i="45"/>
  <c r="O23" i="45" s="1"/>
  <c r="N22" i="45"/>
  <c r="O22" i="45" s="1"/>
  <c r="M21" i="45"/>
  <c r="L21" i="45"/>
  <c r="K21" i="45"/>
  <c r="J21" i="45"/>
  <c r="J59" i="45" s="1"/>
  <c r="I21" i="45"/>
  <c r="H21" i="45"/>
  <c r="G21" i="45"/>
  <c r="F21" i="45"/>
  <c r="E21" i="45"/>
  <c r="D21" i="45"/>
  <c r="N20" i="45"/>
  <c r="O20" i="45" s="1"/>
  <c r="N19" i="45"/>
  <c r="O19" i="45"/>
  <c r="N18" i="45"/>
  <c r="O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N5" i="45" s="1"/>
  <c r="O5" i="45" s="1"/>
  <c r="K5" i="45"/>
  <c r="J5" i="45"/>
  <c r="I5" i="45"/>
  <c r="H5" i="45"/>
  <c r="G5" i="45"/>
  <c r="F5" i="45"/>
  <c r="E5" i="45"/>
  <c r="D5" i="45"/>
  <c r="N63" i="44"/>
  <c r="O63" i="44" s="1"/>
  <c r="N62" i="44"/>
  <c r="O62" i="44"/>
  <c r="M61" i="44"/>
  <c r="L61" i="44"/>
  <c r="K61" i="44"/>
  <c r="J61" i="44"/>
  <c r="I61" i="44"/>
  <c r="H61" i="44"/>
  <c r="G61" i="44"/>
  <c r="F61" i="44"/>
  <c r="E61" i="44"/>
  <c r="D61" i="44"/>
  <c r="N60" i="44"/>
  <c r="O60" i="44"/>
  <c r="N59" i="44"/>
  <c r="O59" i="44"/>
  <c r="N58" i="44"/>
  <c r="O58" i="44" s="1"/>
  <c r="N57" i="44"/>
  <c r="O57" i="44" s="1"/>
  <c r="N56" i="44"/>
  <c r="O56" i="44" s="1"/>
  <c r="N55" i="44"/>
  <c r="O55" i="44" s="1"/>
  <c r="N54" i="44"/>
  <c r="O54" i="44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/>
  <c r="M50" i="44"/>
  <c r="L50" i="44"/>
  <c r="K50" i="44"/>
  <c r="J50" i="44"/>
  <c r="I50" i="44"/>
  <c r="H50" i="44"/>
  <c r="G50" i="44"/>
  <c r="F50" i="44"/>
  <c r="E50" i="44"/>
  <c r="D50" i="44"/>
  <c r="N49" i="44"/>
  <c r="O49" i="44"/>
  <c r="N48" i="44"/>
  <c r="O48" i="44" s="1"/>
  <c r="N47" i="44"/>
  <c r="O47" i="44" s="1"/>
  <c r="N46" i="44"/>
  <c r="O46" i="44" s="1"/>
  <c r="N45" i="44"/>
  <c r="O45" i="44" s="1"/>
  <c r="N44" i="44"/>
  <c r="O44" i="44"/>
  <c r="N43" i="44"/>
  <c r="O43" i="44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F64" i="44" s="1"/>
  <c r="E40" i="44"/>
  <c r="D40" i="44"/>
  <c r="N39" i="44"/>
  <c r="O39" i="44" s="1"/>
  <c r="N38" i="44"/>
  <c r="O38" i="44" s="1"/>
  <c r="N37" i="44"/>
  <c r="O37" i="44" s="1"/>
  <c r="N36" i="44"/>
  <c r="O36" i="44"/>
  <c r="N35" i="44"/>
  <c r="O35" i="44"/>
  <c r="N34" i="44"/>
  <c r="O34" i="44" s="1"/>
  <c r="N33" i="44"/>
  <c r="O33" i="44" s="1"/>
  <c r="N32" i="44"/>
  <c r="O32" i="44" s="1"/>
  <c r="N31" i="44"/>
  <c r="O31" i="44" s="1"/>
  <c r="N30" i="44"/>
  <c r="O30" i="44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59" i="43"/>
  <c r="O59" i="43" s="1"/>
  <c r="N58" i="43"/>
  <c r="O58" i="43" s="1"/>
  <c r="N57" i="43"/>
  <c r="O57" i="43" s="1"/>
  <c r="M56" i="43"/>
  <c r="L56" i="43"/>
  <c r="K56" i="43"/>
  <c r="J56" i="43"/>
  <c r="I56" i="43"/>
  <c r="H56" i="43"/>
  <c r="G56" i="43"/>
  <c r="F56" i="43"/>
  <c r="E56" i="43"/>
  <c r="D56" i="43"/>
  <c r="N55" i="43"/>
  <c r="O55" i="43" s="1"/>
  <c r="N54" i="43"/>
  <c r="O54" i="43" s="1"/>
  <c r="N53" i="43"/>
  <c r="O53" i="43"/>
  <c r="N52" i="43"/>
  <c r="O52" i="43"/>
  <c r="N51" i="43"/>
  <c r="O51" i="43" s="1"/>
  <c r="N50" i="43"/>
  <c r="O50" i="43" s="1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/>
  <c r="N42" i="43"/>
  <c r="O42" i="43"/>
  <c r="N41" i="43"/>
  <c r="O41" i="43" s="1"/>
  <c r="N40" i="43"/>
  <c r="O40" i="43" s="1"/>
  <c r="N39" i="43"/>
  <c r="O39" i="43" s="1"/>
  <c r="N38" i="43"/>
  <c r="O38" i="43" s="1"/>
  <c r="N37" i="43"/>
  <c r="O37" i="43"/>
  <c r="M36" i="43"/>
  <c r="L36" i="43"/>
  <c r="N36" i="43" s="1"/>
  <c r="O36" i="43" s="1"/>
  <c r="K36" i="43"/>
  <c r="J36" i="43"/>
  <c r="I36" i="43"/>
  <c r="H36" i="43"/>
  <c r="G36" i="43"/>
  <c r="F36" i="43"/>
  <c r="E36" i="43"/>
  <c r="D36" i="43"/>
  <c r="N35" i="43"/>
  <c r="O35" i="43"/>
  <c r="N34" i="43"/>
  <c r="O34" i="43"/>
  <c r="N33" i="43"/>
  <c r="O33" i="43" s="1"/>
  <c r="N32" i="43"/>
  <c r="O32" i="43" s="1"/>
  <c r="N31" i="43"/>
  <c r="O31" i="43" s="1"/>
  <c r="N30" i="43"/>
  <c r="O30" i="43" s="1"/>
  <c r="N29" i="43"/>
  <c r="O29" i="43"/>
  <c r="N28" i="43"/>
  <c r="O28" i="43"/>
  <c r="N27" i="43"/>
  <c r="O27" i="43" s="1"/>
  <c r="N26" i="43"/>
  <c r="O26" i="43" s="1"/>
  <c r="N25" i="43"/>
  <c r="O25" i="43" s="1"/>
  <c r="N24" i="43"/>
  <c r="O24" i="43" s="1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 s="1"/>
  <c r="N18" i="43"/>
  <c r="O18" i="43" s="1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66" i="42"/>
  <c r="O66" i="42"/>
  <c r="N65" i="42"/>
  <c r="O65" i="42" s="1"/>
  <c r="N64" i="42"/>
  <c r="O64" i="42" s="1"/>
  <c r="M63" i="42"/>
  <c r="L63" i="42"/>
  <c r="K63" i="42"/>
  <c r="J63" i="42"/>
  <c r="I63" i="42"/>
  <c r="H63" i="42"/>
  <c r="G63" i="42"/>
  <c r="F63" i="42"/>
  <c r="E63" i="42"/>
  <c r="D63" i="42"/>
  <c r="N62" i="42"/>
  <c r="O62" i="42" s="1"/>
  <c r="N61" i="42"/>
  <c r="O61" i="42" s="1"/>
  <c r="N60" i="42"/>
  <c r="O60" i="42" s="1"/>
  <c r="N59" i="42"/>
  <c r="O59" i="42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/>
  <c r="M52" i="42"/>
  <c r="L52" i="42"/>
  <c r="K52" i="42"/>
  <c r="J52" i="42"/>
  <c r="I52" i="42"/>
  <c r="H52" i="42"/>
  <c r="G52" i="42"/>
  <c r="F52" i="42"/>
  <c r="E52" i="42"/>
  <c r="D52" i="42"/>
  <c r="N51" i="42"/>
  <c r="O51" i="42"/>
  <c r="N50" i="42"/>
  <c r="O50" i="42"/>
  <c r="M49" i="42"/>
  <c r="L49" i="42"/>
  <c r="K49" i="42"/>
  <c r="J49" i="42"/>
  <c r="I49" i="42"/>
  <c r="H49" i="42"/>
  <c r="G49" i="42"/>
  <c r="F49" i="42"/>
  <c r="E49" i="42"/>
  <c r="D49" i="42"/>
  <c r="N48" i="42"/>
  <c r="O48" i="42"/>
  <c r="N47" i="42"/>
  <c r="O47" i="42" s="1"/>
  <c r="N46" i="42"/>
  <c r="O46" i="42" s="1"/>
  <c r="N45" i="42"/>
  <c r="O45" i="42" s="1"/>
  <c r="N44" i="42"/>
  <c r="O44" i="42" s="1"/>
  <c r="N43" i="42"/>
  <c r="O43" i="42"/>
  <c r="N42" i="42"/>
  <c r="O42" i="42"/>
  <c r="N41" i="42"/>
  <c r="O41" i="42" s="1"/>
  <c r="N40" i="42"/>
  <c r="O40" i="42" s="1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 s="1"/>
  <c r="N35" i="42"/>
  <c r="O35" i="42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/>
  <c r="N28" i="42"/>
  <c r="O28" i="42"/>
  <c r="N27" i="42"/>
  <c r="O27" i="42" s="1"/>
  <c r="N26" i="42"/>
  <c r="O26" i="42" s="1"/>
  <c r="N25" i="42"/>
  <c r="O25" i="42" s="1"/>
  <c r="N24" i="42"/>
  <c r="O24" i="42" s="1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1" i="42" s="1"/>
  <c r="O21" i="42" s="1"/>
  <c r="N20" i="42"/>
  <c r="O20" i="42"/>
  <c r="N19" i="42"/>
  <c r="O19" i="42" s="1"/>
  <c r="N18" i="42"/>
  <c r="O18" i="42" s="1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0" i="41"/>
  <c r="O60" i="41"/>
  <c r="N59" i="41"/>
  <c r="O59" i="41" s="1"/>
  <c r="N58" i="41"/>
  <c r="O58" i="41" s="1"/>
  <c r="M57" i="41"/>
  <c r="L57" i="41"/>
  <c r="K57" i="41"/>
  <c r="J57" i="41"/>
  <c r="I57" i="41"/>
  <c r="H57" i="41"/>
  <c r="G57" i="41"/>
  <c r="F57" i="41"/>
  <c r="E57" i="41"/>
  <c r="D57" i="41"/>
  <c r="N56" i="41"/>
  <c r="O56" i="41" s="1"/>
  <c r="N55" i="41"/>
  <c r="O55" i="41" s="1"/>
  <c r="N54" i="41"/>
  <c r="O54" i="41" s="1"/>
  <c r="N53" i="41"/>
  <c r="O53" i="41"/>
  <c r="N52" i="41"/>
  <c r="O52" i="41"/>
  <c r="N51" i="41"/>
  <c r="O51" i="41" s="1"/>
  <c r="N50" i="41"/>
  <c r="O50" i="41" s="1"/>
  <c r="N49" i="41"/>
  <c r="O49" i="41" s="1"/>
  <c r="N48" i="41"/>
  <c r="O48" i="41" s="1"/>
  <c r="N47" i="41"/>
  <c r="O47" i="41"/>
  <c r="M46" i="41"/>
  <c r="L46" i="41"/>
  <c r="K46" i="41"/>
  <c r="J46" i="41"/>
  <c r="I46" i="41"/>
  <c r="H46" i="41"/>
  <c r="G46" i="41"/>
  <c r="F46" i="41"/>
  <c r="E46" i="41"/>
  <c r="D46" i="41"/>
  <c r="N45" i="41"/>
  <c r="O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 s="1"/>
  <c r="N40" i="41"/>
  <c r="O40" i="41" s="1"/>
  <c r="N39" i="41"/>
  <c r="O39" i="41" s="1"/>
  <c r="N38" i="41"/>
  <c r="O38" i="41" s="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/>
  <c r="N33" i="41"/>
  <c r="O33" i="41"/>
  <c r="N32" i="41"/>
  <c r="O32" i="41" s="1"/>
  <c r="N31" i="41"/>
  <c r="O31" i="41" s="1"/>
  <c r="N30" i="41"/>
  <c r="O30" i="41" s="1"/>
  <c r="N29" i="41"/>
  <c r="O29" i="4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/>
  <c r="N22" i="41"/>
  <c r="O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 s="1"/>
  <c r="N16" i="41"/>
  <c r="O16" i="41" s="1"/>
  <c r="N15" i="41"/>
  <c r="O15" i="41"/>
  <c r="M14" i="41"/>
  <c r="L14" i="41"/>
  <c r="N14" i="41" s="1"/>
  <c r="O14" i="41" s="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61" i="40"/>
  <c r="O61" i="40"/>
  <c r="N60" i="40"/>
  <c r="O60" i="40" s="1"/>
  <c r="N59" i="40"/>
  <c r="O59" i="40" s="1"/>
  <c r="M58" i="40"/>
  <c r="L58" i="40"/>
  <c r="K58" i="40"/>
  <c r="J58" i="40"/>
  <c r="I58" i="40"/>
  <c r="H58" i="40"/>
  <c r="G58" i="40"/>
  <c r="F58" i="40"/>
  <c r="E58" i="40"/>
  <c r="D58" i="40"/>
  <c r="N57" i="40"/>
  <c r="O57" i="40" s="1"/>
  <c r="N56" i="40"/>
  <c r="O56" i="40" s="1"/>
  <c r="N55" i="40"/>
  <c r="O55" i="40" s="1"/>
  <c r="N54" i="40"/>
  <c r="O54" i="40"/>
  <c r="N53" i="40"/>
  <c r="O53" i="40"/>
  <c r="N52" i="40"/>
  <c r="O52" i="40" s="1"/>
  <c r="N51" i="40"/>
  <c r="O51" i="40" s="1"/>
  <c r="N50" i="40"/>
  <c r="O50" i="40" s="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/>
  <c r="N43" i="40"/>
  <c r="O43" i="40" s="1"/>
  <c r="N42" i="40"/>
  <c r="O42" i="40" s="1"/>
  <c r="N41" i="40"/>
  <c r="O41" i="40" s="1"/>
  <c r="N40" i="40"/>
  <c r="O40" i="40"/>
  <c r="N39" i="40"/>
  <c r="O39" i="40"/>
  <c r="N38" i="40"/>
  <c r="O38" i="40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 s="1"/>
  <c r="N33" i="40"/>
  <c r="O33" i="40"/>
  <c r="N32" i="40"/>
  <c r="O32" i="40"/>
  <c r="N31" i="40"/>
  <c r="O31" i="40"/>
  <c r="N30" i="40"/>
  <c r="O30" i="40" s="1"/>
  <c r="N29" i="40"/>
  <c r="O29" i="40" s="1"/>
  <c r="N28" i="40"/>
  <c r="O28" i="40" s="1"/>
  <c r="N27" i="40"/>
  <c r="O27" i="40"/>
  <c r="N26" i="40"/>
  <c r="O26" i="40"/>
  <c r="N25" i="40"/>
  <c r="O25" i="40"/>
  <c r="N24" i="40"/>
  <c r="O24" i="40" s="1"/>
  <c r="N23" i="40"/>
  <c r="O23" i="40" s="1"/>
  <c r="N22" i="40"/>
  <c r="O22" i="40" s="1"/>
  <c r="N21" i="40"/>
  <c r="O21" i="40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/>
  <c r="N18" i="40"/>
  <c r="O18" i="40" s="1"/>
  <c r="N17" i="40"/>
  <c r="O17" i="40" s="1"/>
  <c r="N16" i="40"/>
  <c r="O16" i="40" s="1"/>
  <c r="N15" i="40"/>
  <c r="O15" i="40"/>
  <c r="M14" i="40"/>
  <c r="L14" i="40"/>
  <c r="K14" i="40"/>
  <c r="J14" i="40"/>
  <c r="J62" i="40" s="1"/>
  <c r="I14" i="40"/>
  <c r="H14" i="40"/>
  <c r="G14" i="40"/>
  <c r="F14" i="40"/>
  <c r="E14" i="40"/>
  <c r="D14" i="40"/>
  <c r="N13" i="40"/>
  <c r="O13" i="40"/>
  <c r="N12" i="40"/>
  <c r="O12" i="40"/>
  <c r="N11" i="40"/>
  <c r="O11" i="40"/>
  <c r="N10" i="40"/>
  <c r="O10" i="40" s="1"/>
  <c r="N9" i="40"/>
  <c r="O9" i="40" s="1"/>
  <c r="N8" i="40"/>
  <c r="O8" i="40" s="1"/>
  <c r="N7" i="40"/>
  <c r="O7" i="40"/>
  <c r="N6" i="40"/>
  <c r="O6" i="40"/>
  <c r="M5" i="40"/>
  <c r="L5" i="40"/>
  <c r="L62" i="40" s="1"/>
  <c r="K5" i="40"/>
  <c r="J5" i="40"/>
  <c r="I5" i="40"/>
  <c r="H5" i="40"/>
  <c r="H62" i="40" s="1"/>
  <c r="G5" i="40"/>
  <c r="F5" i="40"/>
  <c r="F62" i="40" s="1"/>
  <c r="E5" i="40"/>
  <c r="D5" i="40"/>
  <c r="N60" i="39"/>
  <c r="O60" i="39"/>
  <c r="N59" i="39"/>
  <c r="O59" i="39"/>
  <c r="N58" i="39"/>
  <c r="O58" i="39" s="1"/>
  <c r="N57" i="39"/>
  <c r="O57" i="39" s="1"/>
  <c r="M56" i="39"/>
  <c r="L56" i="39"/>
  <c r="K56" i="39"/>
  <c r="J56" i="39"/>
  <c r="I56" i="39"/>
  <c r="H56" i="39"/>
  <c r="G56" i="39"/>
  <c r="F56" i="39"/>
  <c r="E56" i="39"/>
  <c r="D56" i="39"/>
  <c r="N55" i="39"/>
  <c r="O55" i="39" s="1"/>
  <c r="N54" i="39"/>
  <c r="O54" i="39" s="1"/>
  <c r="N53" i="39"/>
  <c r="O53" i="39"/>
  <c r="N52" i="39"/>
  <c r="O52" i="39"/>
  <c r="N51" i="39"/>
  <c r="O51" i="39"/>
  <c r="N50" i="39"/>
  <c r="O50" i="39" s="1"/>
  <c r="N49" i="39"/>
  <c r="O49" i="39" s="1"/>
  <c r="N48" i="39"/>
  <c r="O48" i="39" s="1"/>
  <c r="N47" i="39"/>
  <c r="O47" i="39"/>
  <c r="N46" i="39"/>
  <c r="O46" i="39"/>
  <c r="M45" i="39"/>
  <c r="L45" i="39"/>
  <c r="K45" i="39"/>
  <c r="J45" i="39"/>
  <c r="I45" i="39"/>
  <c r="H45" i="39"/>
  <c r="G45" i="39"/>
  <c r="F45" i="39"/>
  <c r="E45" i="39"/>
  <c r="D45" i="39"/>
  <c r="N44" i="39"/>
  <c r="O44" i="39"/>
  <c r="N43" i="39"/>
  <c r="O43" i="39" s="1"/>
  <c r="M42" i="39"/>
  <c r="L42" i="39"/>
  <c r="K42" i="39"/>
  <c r="J42" i="39"/>
  <c r="I42" i="39"/>
  <c r="H42" i="39"/>
  <c r="G42" i="39"/>
  <c r="F42" i="39"/>
  <c r="E42" i="39"/>
  <c r="D42" i="39"/>
  <c r="N42" i="39" s="1"/>
  <c r="O42" i="39" s="1"/>
  <c r="N41" i="39"/>
  <c r="O41" i="39" s="1"/>
  <c r="N40" i="39"/>
  <c r="O40" i="39" s="1"/>
  <c r="N39" i="39"/>
  <c r="O39" i="39" s="1"/>
  <c r="N38" i="39"/>
  <c r="O38" i="39"/>
  <c r="N37" i="39"/>
  <c r="O37" i="39"/>
  <c r="N36" i="39"/>
  <c r="O36" i="39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N33" i="39" s="1"/>
  <c r="O33" i="39" s="1"/>
  <c r="E33" i="39"/>
  <c r="D33" i="39"/>
  <c r="N32" i="39"/>
  <c r="O32" i="39" s="1"/>
  <c r="N31" i="39"/>
  <c r="O31" i="39" s="1"/>
  <c r="N30" i="39"/>
  <c r="O30" i="39" s="1"/>
  <c r="N29" i="39"/>
  <c r="O29" i="39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/>
  <c r="N22" i="39"/>
  <c r="O22" i="39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/>
  <c r="N16" i="39"/>
  <c r="O16" i="39" s="1"/>
  <c r="N15" i="39"/>
  <c r="O15" i="39" s="1"/>
  <c r="M14" i="39"/>
  <c r="M61" i="39" s="1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/>
  <c r="N10" i="39"/>
  <c r="O10" i="39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H61" i="39" s="1"/>
  <c r="G5" i="39"/>
  <c r="F5" i="39"/>
  <c r="F61" i="39"/>
  <c r="E5" i="39"/>
  <c r="D5" i="39"/>
  <c r="D18" i="38"/>
  <c r="E18" i="38"/>
  <c r="F18" i="38"/>
  <c r="G18" i="38"/>
  <c r="H18" i="38"/>
  <c r="I18" i="38"/>
  <c r="J18" i="38"/>
  <c r="K18" i="38"/>
  <c r="L18" i="38"/>
  <c r="M18" i="38"/>
  <c r="N18" i="38" s="1"/>
  <c r="O18" i="38" s="1"/>
  <c r="N52" i="38"/>
  <c r="O52" i="38"/>
  <c r="N51" i="38"/>
  <c r="O51" i="38" s="1"/>
  <c r="M50" i="38"/>
  <c r="L50" i="38"/>
  <c r="K50" i="38"/>
  <c r="J50" i="38"/>
  <c r="I50" i="38"/>
  <c r="H50" i="38"/>
  <c r="G50" i="38"/>
  <c r="F50" i="38"/>
  <c r="E50" i="38"/>
  <c r="N50" i="38" s="1"/>
  <c r="O50" i="38" s="1"/>
  <c r="D50" i="38"/>
  <c r="N49" i="38"/>
  <c r="O49" i="38"/>
  <c r="N48" i="38"/>
  <c r="O48" i="38"/>
  <c r="N47" i="38"/>
  <c r="O47" i="38"/>
  <c r="N46" i="38"/>
  <c r="O46" i="38" s="1"/>
  <c r="N45" i="38"/>
  <c r="O45" i="38" s="1"/>
  <c r="N44" i="38"/>
  <c r="O44" i="38" s="1"/>
  <c r="N43" i="38"/>
  <c r="O43" i="38"/>
  <c r="N42" i="38"/>
  <c r="O42" i="38"/>
  <c r="N41" i="38"/>
  <c r="O41" i="38" s="1"/>
  <c r="N40" i="38"/>
  <c r="O40" i="38" s="1"/>
  <c r="M39" i="38"/>
  <c r="L39" i="38"/>
  <c r="K39" i="38"/>
  <c r="J39" i="38"/>
  <c r="I39" i="38"/>
  <c r="H39" i="38"/>
  <c r="G39" i="38"/>
  <c r="F39" i="38"/>
  <c r="N39" i="38" s="1"/>
  <c r="O39" i="38" s="1"/>
  <c r="E39" i="38"/>
  <c r="D39" i="38"/>
  <c r="N38" i="38"/>
  <c r="O38" i="38" s="1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/>
  <c r="N33" i="38"/>
  <c r="O33" i="38"/>
  <c r="N32" i="38"/>
  <c r="O32" i="38" s="1"/>
  <c r="N31" i="38"/>
  <c r="O31" i="38" s="1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N28" i="38" s="1"/>
  <c r="O28" i="38" s="1"/>
  <c r="E28" i="38"/>
  <c r="D28" i="38"/>
  <c r="N27" i="38"/>
  <c r="O27" i="38" s="1"/>
  <c r="N26" i="38"/>
  <c r="O26" i="38" s="1"/>
  <c r="N25" i="38"/>
  <c r="O25" i="38" s="1"/>
  <c r="N24" i="38"/>
  <c r="O24" i="38" s="1"/>
  <c r="N23" i="38"/>
  <c r="O23" i="38"/>
  <c r="N22" i="38"/>
  <c r="O22" i="38"/>
  <c r="N21" i="38"/>
  <c r="O21" i="38" s="1"/>
  <c r="N20" i="38"/>
  <c r="O20" i="38" s="1"/>
  <c r="N19" i="38"/>
  <c r="O19" i="38" s="1"/>
  <c r="N17" i="38"/>
  <c r="O17" i="38" s="1"/>
  <c r="N16" i="38"/>
  <c r="O16" i="38"/>
  <c r="N15" i="38"/>
  <c r="O15" i="38"/>
  <c r="M14" i="38"/>
  <c r="L14" i="38"/>
  <c r="K14" i="38"/>
  <c r="J14" i="38"/>
  <c r="I14" i="38"/>
  <c r="H14" i="38"/>
  <c r="G14" i="38"/>
  <c r="F14" i="38"/>
  <c r="N14" i="38"/>
  <c r="O14" i="38" s="1"/>
  <c r="E14" i="38"/>
  <c r="D14" i="38"/>
  <c r="N13" i="38"/>
  <c r="O13" i="38" s="1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L53" i="38" s="1"/>
  <c r="K5" i="38"/>
  <c r="J5" i="38"/>
  <c r="J53" i="38" s="1"/>
  <c r="I5" i="38"/>
  <c r="I53" i="38" s="1"/>
  <c r="H5" i="38"/>
  <c r="H53" i="38" s="1"/>
  <c r="G5" i="38"/>
  <c r="F5" i="38"/>
  <c r="E5" i="38"/>
  <c r="D5" i="38"/>
  <c r="N62" i="37"/>
  <c r="O62" i="37" s="1"/>
  <c r="N61" i="37"/>
  <c r="O61" i="37" s="1"/>
  <c r="N60" i="37"/>
  <c r="O60" i="37" s="1"/>
  <c r="M59" i="37"/>
  <c r="L59" i="37"/>
  <c r="K59" i="37"/>
  <c r="J59" i="37"/>
  <c r="I59" i="37"/>
  <c r="H59" i="37"/>
  <c r="G59" i="37"/>
  <c r="F59" i="37"/>
  <c r="E59" i="37"/>
  <c r="D59" i="37"/>
  <c r="N58" i="37"/>
  <c r="O58" i="37" s="1"/>
  <c r="N57" i="37"/>
  <c r="O57" i="37" s="1"/>
  <c r="N56" i="37"/>
  <c r="O56" i="37" s="1"/>
  <c r="N55" i="37"/>
  <c r="O55" i="37" s="1"/>
  <c r="N54" i="37"/>
  <c r="O54" i="37"/>
  <c r="N53" i="37"/>
  <c r="O53" i="37"/>
  <c r="N52" i="37"/>
  <c r="O52" i="37" s="1"/>
  <c r="N51" i="37"/>
  <c r="O51" i="37" s="1"/>
  <c r="N50" i="37"/>
  <c r="O50" i="37" s="1"/>
  <c r="N49" i="37"/>
  <c r="O49" i="37" s="1"/>
  <c r="M48" i="37"/>
  <c r="L48" i="37"/>
  <c r="L63" i="37" s="1"/>
  <c r="K48" i="37"/>
  <c r="J48" i="37"/>
  <c r="I48" i="37"/>
  <c r="H48" i="37"/>
  <c r="G48" i="37"/>
  <c r="F48" i="37"/>
  <c r="E48" i="37"/>
  <c r="D48" i="37"/>
  <c r="N47" i="37"/>
  <c r="O47" i="37"/>
  <c r="N46" i="37"/>
  <c r="O46" i="37"/>
  <c r="M45" i="37"/>
  <c r="L45" i="37"/>
  <c r="K45" i="37"/>
  <c r="J45" i="37"/>
  <c r="I45" i="37"/>
  <c r="H45" i="37"/>
  <c r="G45" i="37"/>
  <c r="F45" i="37"/>
  <c r="F63" i="37"/>
  <c r="E45" i="37"/>
  <c r="D45" i="37"/>
  <c r="N44" i="37"/>
  <c r="O44" i="37" s="1"/>
  <c r="N43" i="37"/>
  <c r="O43" i="37" s="1"/>
  <c r="N42" i="37"/>
  <c r="O42" i="37" s="1"/>
  <c r="N41" i="37"/>
  <c r="O41" i="37" s="1"/>
  <c r="N40" i="37"/>
  <c r="O40" i="37"/>
  <c r="N39" i="37"/>
  <c r="O39" i="37"/>
  <c r="N38" i="37"/>
  <c r="O38" i="37" s="1"/>
  <c r="N37" i="37"/>
  <c r="O37" i="37" s="1"/>
  <c r="M36" i="37"/>
  <c r="L36" i="37"/>
  <c r="K36" i="37"/>
  <c r="J36" i="37"/>
  <c r="I36" i="37"/>
  <c r="H36" i="37"/>
  <c r="H63" i="37" s="1"/>
  <c r="G36" i="37"/>
  <c r="F36" i="37"/>
  <c r="E36" i="37"/>
  <c r="D36" i="37"/>
  <c r="N35" i="37"/>
  <c r="O35" i="37" s="1"/>
  <c r="N34" i="37"/>
  <c r="O34" i="37" s="1"/>
  <c r="N33" i="37"/>
  <c r="O33" i="37"/>
  <c r="N32" i="37"/>
  <c r="O32" i="37"/>
  <c r="N31" i="37"/>
  <c r="O31" i="37" s="1"/>
  <c r="N30" i="37"/>
  <c r="O30" i="37" s="1"/>
  <c r="N29" i="37"/>
  <c r="O29" i="37" s="1"/>
  <c r="N28" i="37"/>
  <c r="O28" i="37" s="1"/>
  <c r="N27" i="37"/>
  <c r="O27" i="37"/>
  <c r="N26" i="37"/>
  <c r="O26" i="37"/>
  <c r="N25" i="37"/>
  <c r="O25" i="37" s="1"/>
  <c r="N24" i="37"/>
  <c r="O24" i="37" s="1"/>
  <c r="N23" i="37"/>
  <c r="O23" i="37" s="1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19" i="37"/>
  <c r="O19" i="37" s="1"/>
  <c r="N18" i="37"/>
  <c r="O18" i="37" s="1"/>
  <c r="N17" i="37"/>
  <c r="O17" i="37"/>
  <c r="N16" i="37"/>
  <c r="O16" i="37"/>
  <c r="N15" i="37"/>
  <c r="O15" i="37"/>
  <c r="M14" i="37"/>
  <c r="L14" i="37"/>
  <c r="K14" i="37"/>
  <c r="J14" i="37"/>
  <c r="I14" i="37"/>
  <c r="N14" i="37" s="1"/>
  <c r="O14" i="37" s="1"/>
  <c r="H14" i="37"/>
  <c r="G14" i="37"/>
  <c r="F14" i="37"/>
  <c r="E14" i="37"/>
  <c r="D14" i="37"/>
  <c r="N13" i="37"/>
  <c r="O13" i="37"/>
  <c r="N12" i="37"/>
  <c r="O12" i="37"/>
  <c r="N11" i="37"/>
  <c r="O11" i="37" s="1"/>
  <c r="N10" i="37"/>
  <c r="O10" i="37" s="1"/>
  <c r="N9" i="37"/>
  <c r="O9" i="37"/>
  <c r="N8" i="37"/>
  <c r="O8" i="37"/>
  <c r="N7" i="37"/>
  <c r="O7" i="37"/>
  <c r="N6" i="37"/>
  <c r="O6" i="37"/>
  <c r="M5" i="37"/>
  <c r="M63" i="37" s="1"/>
  <c r="L5" i="37"/>
  <c r="K5" i="37"/>
  <c r="K63" i="37" s="1"/>
  <c r="J5" i="37"/>
  <c r="I5" i="37"/>
  <c r="H5" i="37"/>
  <c r="G5" i="37"/>
  <c r="G63" i="37" s="1"/>
  <c r="F5" i="37"/>
  <c r="E5" i="37"/>
  <c r="D5" i="37"/>
  <c r="D63" i="37" s="1"/>
  <c r="N63" i="36"/>
  <c r="O63" i="36" s="1"/>
  <c r="N62" i="36"/>
  <c r="O62" i="36" s="1"/>
  <c r="N61" i="36"/>
  <c r="O61" i="36" s="1"/>
  <c r="N60" i="36"/>
  <c r="O60" i="36" s="1"/>
  <c r="M59" i="36"/>
  <c r="L59" i="36"/>
  <c r="K59" i="36"/>
  <c r="J59" i="36"/>
  <c r="I59" i="36"/>
  <c r="H59" i="36"/>
  <c r="G59" i="36"/>
  <c r="N59" i="36" s="1"/>
  <c r="O59" i="36" s="1"/>
  <c r="F59" i="36"/>
  <c r="E59" i="36"/>
  <c r="D59" i="36"/>
  <c r="N58" i="36"/>
  <c r="O58" i="36" s="1"/>
  <c r="N57" i="36"/>
  <c r="O57" i="36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/>
  <c r="N50" i="36"/>
  <c r="O50" i="36" s="1"/>
  <c r="N49" i="36"/>
  <c r="O49" i="36" s="1"/>
  <c r="M48" i="36"/>
  <c r="L48" i="36"/>
  <c r="K48" i="36"/>
  <c r="J48" i="36"/>
  <c r="I48" i="36"/>
  <c r="H48" i="36"/>
  <c r="G48" i="36"/>
  <c r="F48" i="36"/>
  <c r="E48" i="36"/>
  <c r="D48" i="36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E45" i="36"/>
  <c r="N45" i="36" s="1"/>
  <c r="O45" i="36" s="1"/>
  <c r="D45" i="36"/>
  <c r="N44" i="36"/>
  <c r="O44" i="36" s="1"/>
  <c r="N43" i="36"/>
  <c r="O43" i="36" s="1"/>
  <c r="N42" i="36"/>
  <c r="O42" i="36" s="1"/>
  <c r="N41" i="36"/>
  <c r="O41" i="36" s="1"/>
  <c r="N40" i="36"/>
  <c r="O40" i="36" s="1"/>
  <c r="N39" i="36"/>
  <c r="O39" i="36" s="1"/>
  <c r="N38" i="36"/>
  <c r="O38" i="36" s="1"/>
  <c r="M37" i="36"/>
  <c r="L37" i="36"/>
  <c r="K37" i="36"/>
  <c r="J37" i="36"/>
  <c r="I37" i="36"/>
  <c r="H37" i="36"/>
  <c r="G37" i="36"/>
  <c r="F37" i="36"/>
  <c r="E37" i="36"/>
  <c r="N37" i="36" s="1"/>
  <c r="O37" i="36" s="1"/>
  <c r="D37" i="36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 s="1"/>
  <c r="M21" i="36"/>
  <c r="L21" i="36"/>
  <c r="K21" i="36"/>
  <c r="N21" i="36" s="1"/>
  <c r="O21" i="36" s="1"/>
  <c r="J21" i="36"/>
  <c r="I21" i="36"/>
  <c r="H21" i="36"/>
  <c r="G21" i="36"/>
  <c r="F21" i="36"/>
  <c r="E21" i="36"/>
  <c r="D21" i="36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I64" i="36" s="1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J64" i="36" s="1"/>
  <c r="I5" i="36"/>
  <c r="H5" i="36"/>
  <c r="G5" i="36"/>
  <c r="F5" i="36"/>
  <c r="E5" i="36"/>
  <c r="E64" i="36" s="1"/>
  <c r="D5" i="36"/>
  <c r="D64" i="36" s="1"/>
  <c r="N57" i="35"/>
  <c r="O57" i="35" s="1"/>
  <c r="N56" i="35"/>
  <c r="O56" i="35" s="1"/>
  <c r="N55" i="35"/>
  <c r="O55" i="35" s="1"/>
  <c r="M54" i="35"/>
  <c r="L54" i="35"/>
  <c r="K54" i="35"/>
  <c r="J54" i="35"/>
  <c r="I54" i="35"/>
  <c r="H54" i="35"/>
  <c r="G54" i="35"/>
  <c r="F54" i="35"/>
  <c r="E54" i="35"/>
  <c r="D54" i="35"/>
  <c r="N53" i="35"/>
  <c r="O53" i="35" s="1"/>
  <c r="N52" i="35"/>
  <c r="O52" i="35"/>
  <c r="N51" i="35"/>
  <c r="O51" i="35"/>
  <c r="N50" i="35"/>
  <c r="O50" i="35" s="1"/>
  <c r="N49" i="35"/>
  <c r="O49" i="35" s="1"/>
  <c r="N48" i="35"/>
  <c r="O48" i="35" s="1"/>
  <c r="N47" i="35"/>
  <c r="O47" i="35" s="1"/>
  <c r="N46" i="35"/>
  <c r="O46" i="35"/>
  <c r="N45" i="35"/>
  <c r="O45" i="35"/>
  <c r="M44" i="35"/>
  <c r="L44" i="35"/>
  <c r="K44" i="35"/>
  <c r="J44" i="35"/>
  <c r="I44" i="35"/>
  <c r="H44" i="35"/>
  <c r="G44" i="35"/>
  <c r="F44" i="35"/>
  <c r="O44" i="35"/>
  <c r="E44" i="35"/>
  <c r="D44" i="35"/>
  <c r="N44" i="35" s="1"/>
  <c r="N43" i="35"/>
  <c r="O43" i="35" s="1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0" i="35"/>
  <c r="O40" i="35" s="1"/>
  <c r="N39" i="35"/>
  <c r="O39" i="35" s="1"/>
  <c r="N38" i="35"/>
  <c r="O38" i="35"/>
  <c r="N37" i="35"/>
  <c r="O37" i="35"/>
  <c r="N36" i="35"/>
  <c r="O36" i="35" s="1"/>
  <c r="N35" i="35"/>
  <c r="O35" i="35" s="1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2" i="35"/>
  <c r="O32" i="35" s="1"/>
  <c r="N31" i="35"/>
  <c r="O31" i="35"/>
  <c r="N30" i="35"/>
  <c r="O30" i="35"/>
  <c r="N29" i="35"/>
  <c r="O29" i="35" s="1"/>
  <c r="N28" i="35"/>
  <c r="O28" i="35" s="1"/>
  <c r="N27" i="35"/>
  <c r="O27" i="35" s="1"/>
  <c r="N26" i="35"/>
  <c r="O26" i="35" s="1"/>
  <c r="N25" i="35"/>
  <c r="O25" i="35"/>
  <c r="N24" i="35"/>
  <c r="O24" i="35"/>
  <c r="N23" i="35"/>
  <c r="O23" i="35" s="1"/>
  <c r="N22" i="35"/>
  <c r="O22" i="35" s="1"/>
  <c r="N21" i="35"/>
  <c r="O21" i="35" s="1"/>
  <c r="N20" i="35"/>
  <c r="O20" i="35" s="1"/>
  <c r="M19" i="35"/>
  <c r="L19" i="35"/>
  <c r="L58" i="35" s="1"/>
  <c r="K19" i="35"/>
  <c r="J19" i="35"/>
  <c r="J58" i="35" s="1"/>
  <c r="I19" i="35"/>
  <c r="H19" i="35"/>
  <c r="G19" i="35"/>
  <c r="F19" i="35"/>
  <c r="E19" i="35"/>
  <c r="D19" i="35"/>
  <c r="N18" i="35"/>
  <c r="O18" i="35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N14" i="35" s="1"/>
  <c r="O14" i="35" s="1"/>
  <c r="D14" i="35"/>
  <c r="N13" i="35"/>
  <c r="O13" i="35"/>
  <c r="N12" i="35"/>
  <c r="O12" i="35"/>
  <c r="N11" i="35"/>
  <c r="O11" i="35"/>
  <c r="N10" i="35"/>
  <c r="O10" i="35"/>
  <c r="N9" i="35"/>
  <c r="O9" i="35" s="1"/>
  <c r="N8" i="35"/>
  <c r="O8" i="35" s="1"/>
  <c r="N7" i="35"/>
  <c r="O7" i="35"/>
  <c r="N6" i="35"/>
  <c r="O6" i="35"/>
  <c r="M5" i="35"/>
  <c r="M58" i="35"/>
  <c r="L5" i="35"/>
  <c r="K5" i="35"/>
  <c r="K58" i="35" s="1"/>
  <c r="J5" i="35"/>
  <c r="I5" i="35"/>
  <c r="I58" i="35" s="1"/>
  <c r="H5" i="35"/>
  <c r="G5" i="35"/>
  <c r="F5" i="35"/>
  <c r="E5" i="35"/>
  <c r="D5" i="35"/>
  <c r="N59" i="34"/>
  <c r="O59" i="34"/>
  <c r="N58" i="34"/>
  <c r="O58" i="34" s="1"/>
  <c r="N57" i="34"/>
  <c r="O57" i="34" s="1"/>
  <c r="N56" i="34"/>
  <c r="O56" i="34"/>
  <c r="N55" i="34"/>
  <c r="O55" i="34"/>
  <c r="M54" i="34"/>
  <c r="L54" i="34"/>
  <c r="K54" i="34"/>
  <c r="J54" i="34"/>
  <c r="I54" i="34"/>
  <c r="H54" i="34"/>
  <c r="G54" i="34"/>
  <c r="F54" i="34"/>
  <c r="E54" i="34"/>
  <c r="D54" i="34"/>
  <c r="N53" i="34"/>
  <c r="O53" i="34"/>
  <c r="N52" i="34"/>
  <c r="O52" i="34"/>
  <c r="N51" i="34"/>
  <c r="O51" i="34" s="1"/>
  <c r="N50" i="34"/>
  <c r="O50" i="34" s="1"/>
  <c r="N49" i="34"/>
  <c r="O49" i="34"/>
  <c r="N48" i="34"/>
  <c r="O48" i="34"/>
  <c r="N47" i="34"/>
  <c r="O47" i="34"/>
  <c r="N46" i="34"/>
  <c r="O46" i="34" s="1"/>
  <c r="N45" i="34"/>
  <c r="O45" i="34" s="1"/>
  <c r="N44" i="34"/>
  <c r="O44" i="34" s="1"/>
  <c r="M43" i="34"/>
  <c r="L43" i="34"/>
  <c r="K43" i="34"/>
  <c r="J43" i="34"/>
  <c r="I43" i="34"/>
  <c r="H43" i="34"/>
  <c r="G43" i="34"/>
  <c r="F43" i="34"/>
  <c r="E43" i="34"/>
  <c r="D43" i="34"/>
  <c r="N43" i="34"/>
  <c r="O43" i="34" s="1"/>
  <c r="N42" i="34"/>
  <c r="O42" i="34"/>
  <c r="N41" i="34"/>
  <c r="O41" i="34"/>
  <c r="M40" i="34"/>
  <c r="L40" i="34"/>
  <c r="K40" i="34"/>
  <c r="J40" i="34"/>
  <c r="I40" i="34"/>
  <c r="H40" i="34"/>
  <c r="G40" i="34"/>
  <c r="F40" i="34"/>
  <c r="E40" i="34"/>
  <c r="D40" i="34"/>
  <c r="N39" i="34"/>
  <c r="O39" i="34"/>
  <c r="N38" i="34"/>
  <c r="O38" i="34" s="1"/>
  <c r="N37" i="34"/>
  <c r="O37" i="34" s="1"/>
  <c r="N36" i="34"/>
  <c r="O36" i="34" s="1"/>
  <c r="N35" i="34"/>
  <c r="O35" i="34"/>
  <c r="N34" i="34"/>
  <c r="O34" i="34"/>
  <c r="N33" i="34"/>
  <c r="O33" i="34"/>
  <c r="N32" i="34"/>
  <c r="O32" i="34" s="1"/>
  <c r="N31" i="34"/>
  <c r="O31" i="34" s="1"/>
  <c r="M30" i="34"/>
  <c r="L30" i="34"/>
  <c r="K30" i="34"/>
  <c r="J30" i="34"/>
  <c r="I30" i="34"/>
  <c r="H30" i="34"/>
  <c r="G30" i="34"/>
  <c r="F30" i="34"/>
  <c r="E30" i="34"/>
  <c r="N30" i="34" s="1"/>
  <c r="O30" i="34" s="1"/>
  <c r="D30" i="34"/>
  <c r="N29" i="34"/>
  <c r="O29" i="34" s="1"/>
  <c r="N28" i="34"/>
  <c r="O28" i="34"/>
  <c r="N27" i="34"/>
  <c r="O27" i="34"/>
  <c r="N26" i="34"/>
  <c r="O26" i="34"/>
  <c r="N25" i="34"/>
  <c r="O25" i="34" s="1"/>
  <c r="N24" i="34"/>
  <c r="O24" i="34" s="1"/>
  <c r="N23" i="34"/>
  <c r="O23" i="34" s="1"/>
  <c r="N22" i="34"/>
  <c r="O22" i="34"/>
  <c r="N21" i="34"/>
  <c r="O21" i="34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 s="1"/>
  <c r="N16" i="34"/>
  <c r="O16" i="34" s="1"/>
  <c r="N15" i="34"/>
  <c r="O15" i="34"/>
  <c r="M14" i="34"/>
  <c r="L14" i="34"/>
  <c r="K14" i="34"/>
  <c r="J14" i="34"/>
  <c r="I14" i="34"/>
  <c r="H14" i="34"/>
  <c r="G14" i="34"/>
  <c r="N14" i="34" s="1"/>
  <c r="O14" i="34" s="1"/>
  <c r="F14" i="34"/>
  <c r="E14" i="34"/>
  <c r="D14" i="34"/>
  <c r="N13" i="34"/>
  <c r="O13" i="34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L60" i="34"/>
  <c r="K5" i="34"/>
  <c r="J5" i="34"/>
  <c r="J60" i="34" s="1"/>
  <c r="I5" i="34"/>
  <c r="I60" i="34" s="1"/>
  <c r="H5" i="34"/>
  <c r="H60" i="34" s="1"/>
  <c r="G5" i="34"/>
  <c r="F5" i="34"/>
  <c r="E5" i="34"/>
  <c r="D5" i="34"/>
  <c r="D60" i="34" s="1"/>
  <c r="N54" i="33"/>
  <c r="O54" i="33" s="1"/>
  <c r="N55" i="33"/>
  <c r="O55" i="33" s="1"/>
  <c r="N31" i="33"/>
  <c r="O31" i="33" s="1"/>
  <c r="N32" i="33"/>
  <c r="O32" i="33" s="1"/>
  <c r="N33" i="33"/>
  <c r="O33" i="33" s="1"/>
  <c r="N34" i="33"/>
  <c r="O34" i="33" s="1"/>
  <c r="N35" i="33"/>
  <c r="O35" i="33" s="1"/>
  <c r="N36" i="33"/>
  <c r="O36" i="33" s="1"/>
  <c r="N37" i="33"/>
  <c r="O37" i="33" s="1"/>
  <c r="N21" i="33"/>
  <c r="O21" i="33" s="1"/>
  <c r="N22" i="33"/>
  <c r="O22" i="33" s="1"/>
  <c r="N23" i="33"/>
  <c r="O23" i="33" s="1"/>
  <c r="N24" i="33"/>
  <c r="O24" i="33" s="1"/>
  <c r="N25" i="33"/>
  <c r="O25" i="33" s="1"/>
  <c r="N26" i="33"/>
  <c r="O26" i="33" s="1"/>
  <c r="N27" i="33"/>
  <c r="O27" i="33" s="1"/>
  <c r="N28" i="33"/>
  <c r="O28" i="33" s="1"/>
  <c r="N29" i="33"/>
  <c r="O29" i="33" s="1"/>
  <c r="E30" i="33"/>
  <c r="E56" i="33" s="1"/>
  <c r="F30" i="33"/>
  <c r="G30" i="33"/>
  <c r="H30" i="33"/>
  <c r="I30" i="33"/>
  <c r="J30" i="33"/>
  <c r="K30" i="33"/>
  <c r="L30" i="33"/>
  <c r="M30" i="33"/>
  <c r="D30" i="33"/>
  <c r="E20" i="33"/>
  <c r="F20" i="33"/>
  <c r="G20" i="33"/>
  <c r="N20" i="33" s="1"/>
  <c r="O20" i="33" s="1"/>
  <c r="H20" i="33"/>
  <c r="I20" i="33"/>
  <c r="J20" i="33"/>
  <c r="K20" i="33"/>
  <c r="L20" i="33"/>
  <c r="M20" i="33"/>
  <c r="D20" i="33"/>
  <c r="E14" i="33"/>
  <c r="F14" i="33"/>
  <c r="G14" i="33"/>
  <c r="H14" i="33"/>
  <c r="I14" i="33"/>
  <c r="I56" i="33" s="1"/>
  <c r="J14" i="33"/>
  <c r="K14" i="33"/>
  <c r="K56" i="33" s="1"/>
  <c r="L14" i="33"/>
  <c r="M14" i="33"/>
  <c r="D14" i="33"/>
  <c r="E5" i="33"/>
  <c r="F5" i="33"/>
  <c r="G5" i="33"/>
  <c r="H5" i="33"/>
  <c r="I5" i="33"/>
  <c r="J5" i="33"/>
  <c r="K5" i="33"/>
  <c r="L5" i="33"/>
  <c r="M5" i="33"/>
  <c r="D5" i="33"/>
  <c r="E52" i="33"/>
  <c r="F52" i="33"/>
  <c r="G52" i="33"/>
  <c r="H52" i="33"/>
  <c r="I52" i="33"/>
  <c r="J52" i="33"/>
  <c r="K52" i="33"/>
  <c r="L52" i="33"/>
  <c r="M52" i="33"/>
  <c r="D52" i="33"/>
  <c r="N52" i="33" s="1"/>
  <c r="O52" i="33" s="1"/>
  <c r="N53" i="33"/>
  <c r="O53" i="33"/>
  <c r="N43" i="33"/>
  <c r="O43" i="33"/>
  <c r="N44" i="33"/>
  <c r="O44" i="33" s="1"/>
  <c r="N45" i="33"/>
  <c r="O45" i="33" s="1"/>
  <c r="N46" i="33"/>
  <c r="O46" i="33"/>
  <c r="N47" i="33"/>
  <c r="O47" i="33"/>
  <c r="N48" i="33"/>
  <c r="N49" i="33"/>
  <c r="O49" i="33" s="1"/>
  <c r="N50" i="33"/>
  <c r="O50" i="33"/>
  <c r="N51" i="33"/>
  <c r="O51" i="33" s="1"/>
  <c r="N42" i="33"/>
  <c r="O42" i="33" s="1"/>
  <c r="E41" i="33"/>
  <c r="F41" i="33"/>
  <c r="G41" i="33"/>
  <c r="H41" i="33"/>
  <c r="I41" i="33"/>
  <c r="J41" i="33"/>
  <c r="K41" i="33"/>
  <c r="L41" i="33"/>
  <c r="M41" i="33"/>
  <c r="D41" i="33"/>
  <c r="E38" i="33"/>
  <c r="F38" i="33"/>
  <c r="F56" i="33" s="1"/>
  <c r="G38" i="33"/>
  <c r="H38" i="33"/>
  <c r="H56" i="33" s="1"/>
  <c r="I38" i="33"/>
  <c r="J38" i="33"/>
  <c r="K38" i="33"/>
  <c r="L38" i="33"/>
  <c r="L56" i="33" s="1"/>
  <c r="M38" i="33"/>
  <c r="D38" i="33"/>
  <c r="N40" i="33"/>
  <c r="O40" i="33" s="1"/>
  <c r="N39" i="33"/>
  <c r="O39" i="33"/>
  <c r="N17" i="33"/>
  <c r="O17" i="33"/>
  <c r="O48" i="33"/>
  <c r="N16" i="33"/>
  <c r="O16" i="33"/>
  <c r="N18" i="33"/>
  <c r="O18" i="33" s="1"/>
  <c r="N19" i="33"/>
  <c r="O19" i="33"/>
  <c r="N7" i="33"/>
  <c r="O7" i="33" s="1"/>
  <c r="N8" i="33"/>
  <c r="O8" i="33"/>
  <c r="N9" i="33"/>
  <c r="O9" i="33" s="1"/>
  <c r="N10" i="33"/>
  <c r="O10" i="33" s="1"/>
  <c r="N11" i="33"/>
  <c r="O11" i="33" s="1"/>
  <c r="N12" i="33"/>
  <c r="O12" i="33"/>
  <c r="N13" i="33"/>
  <c r="O13" i="33" s="1"/>
  <c r="N6" i="33"/>
  <c r="O6" i="33"/>
  <c r="N15" i="33"/>
  <c r="O15" i="33" s="1"/>
  <c r="K60" i="34"/>
  <c r="G64" i="36"/>
  <c r="N48" i="36"/>
  <c r="O48" i="36" s="1"/>
  <c r="N59" i="37"/>
  <c r="O59" i="37" s="1"/>
  <c r="N45" i="37"/>
  <c r="O45" i="37"/>
  <c r="N20" i="37"/>
  <c r="O20" i="37" s="1"/>
  <c r="N36" i="38"/>
  <c r="O36" i="38" s="1"/>
  <c r="D53" i="38"/>
  <c r="E61" i="39"/>
  <c r="N14" i="39"/>
  <c r="O14" i="39" s="1"/>
  <c r="G61" i="39"/>
  <c r="K61" i="39"/>
  <c r="J61" i="39"/>
  <c r="N5" i="39"/>
  <c r="O5" i="39" s="1"/>
  <c r="I61" i="39"/>
  <c r="N56" i="39"/>
  <c r="O56" i="39" s="1"/>
  <c r="N14" i="36"/>
  <c r="O14" i="36" s="1"/>
  <c r="E62" i="40"/>
  <c r="G62" i="40"/>
  <c r="M62" i="40"/>
  <c r="K62" i="40"/>
  <c r="N58" i="40"/>
  <c r="O58" i="40"/>
  <c r="N48" i="40"/>
  <c r="O48" i="40"/>
  <c r="N45" i="40"/>
  <c r="O45" i="40"/>
  <c r="I62" i="40"/>
  <c r="N5" i="40"/>
  <c r="O5" i="40"/>
  <c r="M60" i="34"/>
  <c r="G58" i="35"/>
  <c r="M53" i="38"/>
  <c r="G53" i="38"/>
  <c r="N19" i="39"/>
  <c r="O19" i="39"/>
  <c r="D62" i="40"/>
  <c r="N62" i="40" s="1"/>
  <c r="O62" i="40" s="1"/>
  <c r="N14" i="33"/>
  <c r="O14" i="33" s="1"/>
  <c r="H64" i="36"/>
  <c r="F64" i="36"/>
  <c r="N5" i="36"/>
  <c r="O5" i="36" s="1"/>
  <c r="N5" i="33"/>
  <c r="O5" i="33" s="1"/>
  <c r="N30" i="33"/>
  <c r="O30" i="33" s="1"/>
  <c r="D56" i="33"/>
  <c r="F60" i="34"/>
  <c r="H58" i="35"/>
  <c r="L64" i="36"/>
  <c r="F53" i="38"/>
  <c r="D61" i="39"/>
  <c r="N61" i="39" s="1"/>
  <c r="O61" i="39" s="1"/>
  <c r="L61" i="39"/>
  <c r="E63" i="37"/>
  <c r="I61" i="41"/>
  <c r="M61" i="41"/>
  <c r="N43" i="41"/>
  <c r="O43" i="41" s="1"/>
  <c r="J61" i="41"/>
  <c r="K61" i="41"/>
  <c r="N57" i="41"/>
  <c r="O57" i="41"/>
  <c r="H61" i="41"/>
  <c r="N46" i="41"/>
  <c r="O46" i="41"/>
  <c r="F61" i="41"/>
  <c r="E61" i="41"/>
  <c r="G61" i="41"/>
  <c r="N36" i="41"/>
  <c r="O36" i="41" s="1"/>
  <c r="N20" i="41"/>
  <c r="O20" i="41" s="1"/>
  <c r="N5" i="41"/>
  <c r="O5" i="41"/>
  <c r="D61" i="41"/>
  <c r="K67" i="42"/>
  <c r="L67" i="42"/>
  <c r="H67" i="42"/>
  <c r="M67" i="42"/>
  <c r="N63" i="42"/>
  <c r="O63" i="42" s="1"/>
  <c r="J67" i="42"/>
  <c r="F67" i="42"/>
  <c r="N52" i="42"/>
  <c r="O52" i="42" s="1"/>
  <c r="G67" i="42"/>
  <c r="N49" i="42"/>
  <c r="O49" i="42" s="1"/>
  <c r="E67" i="42"/>
  <c r="N38" i="42"/>
  <c r="O38" i="42"/>
  <c r="I67" i="42"/>
  <c r="N14" i="42"/>
  <c r="O14" i="42"/>
  <c r="N5" i="42"/>
  <c r="O5" i="42"/>
  <c r="L60" i="43"/>
  <c r="K60" i="43"/>
  <c r="N14" i="43"/>
  <c r="O14" i="43" s="1"/>
  <c r="M60" i="43"/>
  <c r="N45" i="43"/>
  <c r="O45" i="43"/>
  <c r="J60" i="43"/>
  <c r="N56" i="43"/>
  <c r="O56" i="43" s="1"/>
  <c r="F60" i="43"/>
  <c r="H60" i="43"/>
  <c r="N48" i="43"/>
  <c r="O48" i="43" s="1"/>
  <c r="G60" i="43"/>
  <c r="E60" i="43"/>
  <c r="D60" i="43"/>
  <c r="N60" i="43" s="1"/>
  <c r="O60" i="43" s="1"/>
  <c r="N21" i="43"/>
  <c r="O21" i="43"/>
  <c r="I60" i="43"/>
  <c r="N5" i="43"/>
  <c r="O5" i="43" s="1"/>
  <c r="L64" i="44"/>
  <c r="M64" i="44"/>
  <c r="J64" i="44"/>
  <c r="K64" i="44"/>
  <c r="N61" i="44"/>
  <c r="O61" i="44" s="1"/>
  <c r="H64" i="44"/>
  <c r="N53" i="44"/>
  <c r="O53" i="44" s="1"/>
  <c r="E64" i="44"/>
  <c r="N50" i="44"/>
  <c r="O50" i="44" s="1"/>
  <c r="I64" i="44"/>
  <c r="N40" i="44"/>
  <c r="O40" i="44" s="1"/>
  <c r="N21" i="44"/>
  <c r="O21" i="44" s="1"/>
  <c r="D64" i="44"/>
  <c r="N64" i="44" s="1"/>
  <c r="O64" i="44" s="1"/>
  <c r="N14" i="44"/>
  <c r="O14" i="44" s="1"/>
  <c r="N5" i="44"/>
  <c r="O5" i="44"/>
  <c r="G64" i="44"/>
  <c r="M59" i="45"/>
  <c r="K59" i="45"/>
  <c r="N46" i="45"/>
  <c r="O46" i="45"/>
  <c r="N56" i="45"/>
  <c r="O56" i="45" s="1"/>
  <c r="H59" i="45"/>
  <c r="E59" i="45"/>
  <c r="N48" i="45"/>
  <c r="O48" i="45" s="1"/>
  <c r="F59" i="45"/>
  <c r="N35" i="45"/>
  <c r="O35" i="45"/>
  <c r="I59" i="45"/>
  <c r="G59" i="45"/>
  <c r="N21" i="45"/>
  <c r="O21" i="45" s="1"/>
  <c r="N14" i="45"/>
  <c r="O14" i="45"/>
  <c r="D59" i="45"/>
  <c r="O59" i="46"/>
  <c r="P59" i="46" s="1"/>
  <c r="O50" i="46"/>
  <c r="P50" i="46"/>
  <c r="O47" i="46"/>
  <c r="P47" i="46" s="1"/>
  <c r="O37" i="46"/>
  <c r="P37" i="46"/>
  <c r="O21" i="46"/>
  <c r="P21" i="46" s="1"/>
  <c r="D62" i="46"/>
  <c r="O62" i="46" s="1"/>
  <c r="P62" i="46" s="1"/>
  <c r="G62" i="46"/>
  <c r="O14" i="46"/>
  <c r="P14" i="46" s="1"/>
  <c r="K62" i="46"/>
  <c r="F62" i="46"/>
  <c r="J62" i="46"/>
  <c r="L62" i="46"/>
  <c r="M62" i="46"/>
  <c r="N62" i="46"/>
  <c r="E62" i="46"/>
  <c r="O61" i="47" l="1"/>
  <c r="P61" i="47" s="1"/>
  <c r="N61" i="41"/>
  <c r="O61" i="41" s="1"/>
  <c r="N59" i="45"/>
  <c r="O59" i="45" s="1"/>
  <c r="L61" i="41"/>
  <c r="N38" i="33"/>
  <c r="O38" i="33" s="1"/>
  <c r="G60" i="34"/>
  <c r="D67" i="42"/>
  <c r="N67" i="42" s="1"/>
  <c r="O67" i="42" s="1"/>
  <c r="K64" i="36"/>
  <c r="N64" i="36" s="1"/>
  <c r="O64" i="36" s="1"/>
  <c r="N41" i="35"/>
  <c r="O41" i="35" s="1"/>
  <c r="J63" i="37"/>
  <c r="N63" i="37" s="1"/>
  <c r="O63" i="37" s="1"/>
  <c r="K53" i="38"/>
  <c r="L59" i="45"/>
  <c r="D58" i="35"/>
  <c r="I63" i="37"/>
  <c r="N54" i="34"/>
  <c r="O54" i="34" s="1"/>
  <c r="N54" i="35"/>
  <c r="O54" i="35" s="1"/>
  <c r="N19" i="35"/>
  <c r="O19" i="35" s="1"/>
  <c r="N45" i="39"/>
  <c r="O45" i="39" s="1"/>
  <c r="J56" i="33"/>
  <c r="G56" i="33"/>
  <c r="N56" i="33" s="1"/>
  <c r="O56" i="33" s="1"/>
  <c r="N5" i="38"/>
  <c r="O5" i="38" s="1"/>
  <c r="N5" i="37"/>
  <c r="O5" i="37" s="1"/>
  <c r="N5" i="35"/>
  <c r="O5" i="35" s="1"/>
  <c r="N36" i="37"/>
  <c r="O36" i="37" s="1"/>
  <c r="N5" i="34"/>
  <c r="O5" i="34" s="1"/>
  <c r="E60" i="34"/>
  <c r="N33" i="35"/>
  <c r="O33" i="35" s="1"/>
  <c r="E53" i="38"/>
  <c r="N53" i="38" s="1"/>
  <c r="O53" i="38" s="1"/>
  <c r="N14" i="40"/>
  <c r="O14" i="40" s="1"/>
  <c r="N41" i="33"/>
  <c r="O41" i="33" s="1"/>
  <c r="E58" i="35"/>
  <c r="M64" i="36"/>
  <c r="N36" i="40"/>
  <c r="O36" i="40" s="1"/>
  <c r="N40" i="34"/>
  <c r="O40" i="34" s="1"/>
  <c r="F58" i="35"/>
  <c r="M56" i="33"/>
  <c r="N48" i="37"/>
  <c r="O48" i="37" s="1"/>
  <c r="N58" i="35" l="1"/>
  <c r="O58" i="35" s="1"/>
  <c r="N60" i="34"/>
  <c r="O60" i="34" s="1"/>
</calcChain>
</file>

<file path=xl/sharedStrings.xml><?xml version="1.0" encoding="utf-8"?>
<sst xmlns="http://schemas.openxmlformats.org/spreadsheetml/2006/main" count="1153" uniqueCount="174">
  <si>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</si>
  <si>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</si>
  <si>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</si>
  <si>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</si>
  <si>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</si>
  <si>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</si>
  <si>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</si>
  <si>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</si>
  <si>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</si>
  <si>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</si>
  <si>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</si>
  <si>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</si>
  <si>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</si>
  <si>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</si>
  <si>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</si>
  <si>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</si>
  <si>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</si>
  <si>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</si>
  <si>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</si>
  <si>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Impact Fees - Residential - Physical Environment</t>
  </si>
  <si>
    <t>Impact Fees - Commercial - Physical Environment</t>
  </si>
  <si>
    <t>Other Permits, Fees, and Special Assessments</t>
  </si>
  <si>
    <t>Federal Grant - Public Safety</t>
  </si>
  <si>
    <t>Intergovernmental Revenue</t>
  </si>
  <si>
    <t>State Grant - Public Safety</t>
  </si>
  <si>
    <t>State Grant - Physical Environment - Sewer / Wastewater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</si>
  <si>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</si>
  <si>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</si>
  <si>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</si>
  <si>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</si>
  <si>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</si>
  <si>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</si>
  <si>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</si>
  <si>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</si>
  <si>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</si>
  <si>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</si>
  <si>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</si>
  <si>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</si>
  <si>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</si>
  <si>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</si>
  <si>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</si>
  <si>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Physical Environment - Gas Utility</t>
  </si>
  <si>
    <t>Physical Environment - Garbage / Solid Waste</t>
  </si>
  <si>
    <t>Physical Environment - Water / Sewer Combination Utility</t>
  </si>
  <si>
    <t>Physical Environment - Other Physical Environment Charges</t>
  </si>
  <si>
    <t>Human Services - Animal Control and Shelter Fees</t>
  </si>
  <si>
    <t>Total - All Account Codes</t>
  </si>
  <si>
    <t>Local Fiscal Year Ended September 30, 2009</t>
  </si>
  <si>
    <t>Court-Ordered Judgments and Fines - As Decided by County Court Criminal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</si>
  <si>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</si>
  <si>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</si>
  <si>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</si>
  <si>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</si>
  <si>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</si>
  <si>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</si>
  <si>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</si>
  <si>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</si>
  <si>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</si>
  <si>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</si>
  <si>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</si>
  <si>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</si>
  <si>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Proprietary Non-Operating Sources - Capital Contributions from State Government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</si>
  <si>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</si>
  <si>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</si>
  <si>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</si>
  <si>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</si>
  <si>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</si>
  <si>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</si>
  <si>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</si>
  <si>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</si>
  <si>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Live Oak Revenues Reported by Account Code and Fund Type</t>
  </si>
  <si>
    <t>Local Fiscal Year Ended September 30, 2010</t>
  </si>
  <si>
    <t>First Local Option Fuel Tax (1 to 6 Cents)</t>
  </si>
  <si>
    <t>Utility Service Tax - Propane</t>
  </si>
  <si>
    <t>Franchise Fee - Other</t>
  </si>
  <si>
    <t>State Grant - Physical Environment - Stormwater Management</t>
  </si>
  <si>
    <t>Payments from Other Local Units in Lieu of Taxes</t>
  </si>
  <si>
    <t>Public Safety - Other Public Safety Charges and Fees</t>
  </si>
  <si>
    <t>Physical Environment - Water Utility</t>
  </si>
  <si>
    <t>Physical Environment - Sewer / Wastewater Utility</t>
  </si>
  <si>
    <t>Sale of Surplus Materials and Scrap</t>
  </si>
  <si>
    <t>Proprietary Non-Operating Sources - State Grants and Donations</t>
  </si>
  <si>
    <t>Proprietary Non-Operating Sources - Capital Contributions from Other Public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</si>
  <si>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</si>
  <si>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</si>
  <si>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</si>
  <si>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Water Supply System</t>
  </si>
  <si>
    <t>Federal Grant - Physical Environment - Sewer / Wastewater</t>
  </si>
  <si>
    <t>State Grant - Transportation - Other Transportation</t>
  </si>
  <si>
    <t>Grants from Other Local Units - Economic Environment</t>
  </si>
  <si>
    <t>Grants from Other Local Units - Other</t>
  </si>
  <si>
    <t>Shared Revenue from Other Local Units</t>
  </si>
  <si>
    <t>Proprietary Non-Operating Sources - Interest</t>
  </si>
  <si>
    <t>2011 Municipal Population:</t>
  </si>
  <si>
    <t>Local Fiscal Year Ended September 30, 2012</t>
  </si>
  <si>
    <t>Impact Fees - Commercial - Transportation</t>
  </si>
  <si>
    <t>Federal Grant - Transportation - Other Transportation</t>
  </si>
  <si>
    <t>Federal Grant - Human Services - Public Assistance</t>
  </si>
  <si>
    <t>State Grant - Culture / Recreation</t>
  </si>
  <si>
    <t>State Grant - Other</t>
  </si>
  <si>
    <t>Grants from Other Local Units - Transportation</t>
  </si>
  <si>
    <t>Proprietary Non-Operating Sources - Other Grants and Donations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</si>
  <si>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</si>
  <si>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</si>
  <si>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</si>
  <si>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</si>
  <si>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Impact Fees - Residential - Transportation</t>
  </si>
  <si>
    <t>Federal Grant - Physical Environment - Other Physical Environment</t>
  </si>
  <si>
    <t>State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</si>
  <si>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</si>
  <si>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</si>
  <si>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</si>
  <si>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</si>
  <si>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Public Safety - Firefighter Supplemental Compensation</t>
  </si>
  <si>
    <t>General Government - Other General Government Charges and Fees</t>
  </si>
  <si>
    <t>Other Charges for Services</t>
  </si>
  <si>
    <t>Interest and Other Earnings - Gain (Loss) on Sale of Investments</t>
  </si>
  <si>
    <t>Sales - Disposition of Fixed Assets</t>
  </si>
  <si>
    <t>Sales - Sale of Surplus Materials and Scrap</t>
  </si>
  <si>
    <t>Proprietary Non-Operating - Interest</t>
  </si>
  <si>
    <t>2013 Municipal Population:</t>
  </si>
  <si>
    <t>Local Fiscal Year Ended September 30, 2008</t>
  </si>
  <si>
    <t>Permits and Franchise Fees</t>
  </si>
  <si>
    <t>Other Permits and Fees</t>
  </si>
  <si>
    <t>Impact Fees - Physical Environment</t>
  </si>
  <si>
    <t>2008 Municipal Population:</t>
  </si>
  <si>
    <t>Local Fiscal Year Ended September 30, 2014</t>
  </si>
  <si>
    <t>Proprietary Non-Operating - Other Grants and Donations</t>
  </si>
  <si>
    <t>2014 Municipal Population:</t>
  </si>
  <si>
    <t>Local Fiscal Year Ended September 30, 2015</t>
  </si>
  <si>
    <t>State Grant - General Government</t>
  </si>
  <si>
    <t>State Grant - Physical Environment - Water Supply System</t>
  </si>
  <si>
    <t>Public Safety - Protective Inspection Fees</t>
  </si>
  <si>
    <t>2015 Municipal Population:</t>
  </si>
  <si>
    <t>Local Fiscal Year Ended September 30, 2016</t>
  </si>
  <si>
    <t>Federal Grant - Economic Environment</t>
  </si>
  <si>
    <t>State Grant - Economic Environment</t>
  </si>
  <si>
    <t>2016 Municipal Population:</t>
  </si>
  <si>
    <t>Local Fiscal Year Ended September 30, 2017</t>
  </si>
  <si>
    <t>Special Assessments - Charges for Public Services</t>
  </si>
  <si>
    <t>Federal Grant - Physical Environment - Garbage / Solid Waste</t>
  </si>
  <si>
    <t>Federal Grant - Other Federal Grants</t>
  </si>
  <si>
    <t>State Grant - Physical Environment - Garbage / Solid Waste</t>
  </si>
  <si>
    <t>Grants from Other Local Units - Public Safety</t>
  </si>
  <si>
    <t>Transportation - Other Transportation Charges</t>
  </si>
  <si>
    <t>Culture / Recreation - Special Events</t>
  </si>
  <si>
    <t>2017 Municipal Population:</t>
  </si>
  <si>
    <t>Local Fiscal Year Ended September 30, 2018</t>
  </si>
  <si>
    <t>Proprietary Non-Operating - Capital Contributions from Other Public Source</t>
  </si>
  <si>
    <t>2018 Municipal Population:</t>
  </si>
  <si>
    <t>Local Fiscal Year Ended September 30, 2019</t>
  </si>
  <si>
    <t>Grants from Other Local Units - General Government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</si>
  <si>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</si>
  <si>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</si>
  <si>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</si>
  <si>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</si>
  <si>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</si>
  <si>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</si>
  <si>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</si>
  <si>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</si>
  <si>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</si>
  <si>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</si>
  <si>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</si>
  <si>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</si>
  <si>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Intergovernmental Revenues</t>
  </si>
  <si>
    <t>Federal Grant - General Government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</si>
  <si>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</si>
  <si>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</si>
  <si>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</si>
  <si>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</si>
  <si>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</si>
  <si>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Federal Grant - Physical Environment - Gas Supply System</t>
  </si>
  <si>
    <t>Proprietary Non-Operating Sources - Extraordinary Items (Gain)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</si>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</sst>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35" xfId="0" applyNumberFormat="1" applyFont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170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62</v>
      </c>
      <c r="B3" s="64"/>
      <c r="C3" s="65"/>
      <c r="D3" s="69" t="s">
        <v>32</v>
      </c>
      <c r="E3" s="70"/>
      <c r="F3" s="70"/>
      <c r="G3" s="70"/>
      <c r="H3" s="71"/>
      <c r="I3" s="69" t="s">
        <v>33</v>
      </c>
      <c r="J3" s="71"/>
      <c r="K3" s="69" t="s">
        <v>35</v>
      </c>
      <c r="L3" s="70"/>
      <c r="M3" s="71"/>
      <c r="N3" s="36"/>
      <c r="O3" s="37"/>
      <c r="P3" s="72" t="s">
        <v>156</v>
      </c>
      <c r="Q3" s="11"/>
      <c r="R3"/>
    </row>
    <row r="4" spans="1:134" ht="32.25" customHeight="1" thickBot="1">
      <c r="A4" s="66"/>
      <c r="B4" s="67"/>
      <c r="C4" s="68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157</v>
      </c>
      <c r="N4" s="35" t="s">
        <v>9</v>
      </c>
      <c r="O4" s="35" t="s">
        <v>158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159</v>
      </c>
      <c r="B5" s="26"/>
      <c r="C5" s="26"/>
      <c r="D5" s="27">
        <f>SUM(D6:D13)</f>
        <v>3459635</v>
      </c>
      <c r="E5" s="27">
        <f>SUM(E6:E13)</f>
        <v>276532</v>
      </c>
      <c r="F5" s="27">
        <f>SUM(F6:F13)</f>
        <v>0</v>
      </c>
      <c r="G5" s="27">
        <f>SUM(G6:G13)</f>
        <v>1429087</v>
      </c>
      <c r="H5" s="27">
        <f>SUM(H6:H13)</f>
        <v>0</v>
      </c>
      <c r="I5" s="27">
        <f>SUM(I6:I13)</f>
        <v>255508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5420762</v>
      </c>
      <c r="P5" s="33">
        <f>(O5/P$63)</f>
        <v>787.44363742010455</v>
      </c>
      <c r="Q5" s="6"/>
    </row>
    <row r="6" spans="1:134">
      <c r="A6" s="12"/>
      <c r="B6" s="25">
        <v>311</v>
      </c>
      <c r="C6" s="20" t="s">
        <v>2</v>
      </c>
      <c r="D6" s="46">
        <v>2371966</v>
      </c>
      <c r="E6" s="46">
        <v>276532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2648498</v>
      </c>
      <c r="P6" s="47">
        <f>(O6/P$63)</f>
        <v>384.732423009878</v>
      </c>
      <c r="Q6" s="9"/>
    </row>
    <row r="7" spans="1:134">
      <c r="A7" s="12"/>
      <c r="B7" s="25">
        <v>312.41000000000003</v>
      </c>
      <c r="C7" s="20" t="s">
        <v>160</v>
      </c>
      <c r="D7" s="46">
        <v>0</v>
      </c>
      <c r="E7" s="46">
        <v>0</v>
      </c>
      <c r="F7" s="46">
        <v>0</v>
      </c>
      <c r="G7" s="46">
        <v>417277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417277</v>
      </c>
      <c r="P7" s="47">
        <f>(O7/P$63)</f>
        <v>60.615485183033122</v>
      </c>
      <c r="Q7" s="9"/>
    </row>
    <row r="8" spans="1:134">
      <c r="A8" s="12"/>
      <c r="B8" s="25">
        <v>312.63</v>
      </c>
      <c r="C8" s="20" t="s">
        <v>161</v>
      </c>
      <c r="D8" s="46">
        <v>0</v>
      </c>
      <c r="E8" s="46">
        <v>0</v>
      </c>
      <c r="F8" s="46">
        <v>0</v>
      </c>
      <c r="G8" s="46">
        <v>1011810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1011810</v>
      </c>
      <c r="P8" s="47">
        <f>(O8/P$63)</f>
        <v>146.97995351539802</v>
      </c>
      <c r="Q8" s="9"/>
    </row>
    <row r="9" spans="1:134">
      <c r="A9" s="12"/>
      <c r="B9" s="25">
        <v>314.10000000000002</v>
      </c>
      <c r="C9" s="20" t="s">
        <v>12</v>
      </c>
      <c r="D9" s="46">
        <v>660658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660658</v>
      </c>
      <c r="P9" s="47">
        <f>(O9/P$63)</f>
        <v>95.970075537478209</v>
      </c>
      <c r="Q9" s="9"/>
    </row>
    <row r="10" spans="1:134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255508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255508</v>
      </c>
      <c r="P10" s="47">
        <f>(O10/P$63)</f>
        <v>37.116211504938988</v>
      </c>
      <c r="Q10" s="9"/>
    </row>
    <row r="11" spans="1:134">
      <c r="A11" s="12"/>
      <c r="B11" s="25">
        <v>314.8</v>
      </c>
      <c r="C11" s="20" t="s">
        <v>73</v>
      </c>
      <c r="D11" s="46">
        <v>33741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33741</v>
      </c>
      <c r="P11" s="47">
        <f>(O11/P$63)</f>
        <v>4.9013654851830335</v>
      </c>
      <c r="Q11" s="9"/>
    </row>
    <row r="12" spans="1:134">
      <c r="A12" s="12"/>
      <c r="B12" s="25">
        <v>315.2</v>
      </c>
      <c r="C12" s="20" t="s">
        <v>162</v>
      </c>
      <c r="D12" s="46">
        <v>287245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287245</v>
      </c>
      <c r="P12" s="47">
        <f>(O12/P$63)</f>
        <v>41.726467170249855</v>
      </c>
      <c r="Q12" s="9"/>
    </row>
    <row r="13" spans="1:134">
      <c r="A13" s="12"/>
      <c r="B13" s="25">
        <v>316</v>
      </c>
      <c r="C13" s="20" t="s">
        <v>105</v>
      </c>
      <c r="D13" s="46">
        <v>106025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106025</v>
      </c>
      <c r="P13" s="47">
        <f>(O13/P$63)</f>
        <v>15.401656013945381</v>
      </c>
      <c r="Q13" s="9"/>
    </row>
    <row r="14" spans="1:134" ht="15.75">
      <c r="A14" s="29" t="s">
        <v>17</v>
      </c>
      <c r="B14" s="30"/>
      <c r="C14" s="31"/>
      <c r="D14" s="32">
        <f>SUM(D15:D20)</f>
        <v>1059420</v>
      </c>
      <c r="E14" s="32">
        <f>SUM(E15:E20)</f>
        <v>0</v>
      </c>
      <c r="F14" s="32">
        <f>SUM(F15:F20)</f>
        <v>0</v>
      </c>
      <c r="G14" s="32">
        <f>SUM(G15:G20)</f>
        <v>0</v>
      </c>
      <c r="H14" s="32">
        <f>SUM(H15:H20)</f>
        <v>0</v>
      </c>
      <c r="I14" s="32">
        <f>SUM(I15:I20)</f>
        <v>42122</v>
      </c>
      <c r="J14" s="32">
        <f>SUM(J15:J20)</f>
        <v>0</v>
      </c>
      <c r="K14" s="32">
        <f>SUM(K15:K20)</f>
        <v>0</v>
      </c>
      <c r="L14" s="32">
        <f>SUM(L15:L20)</f>
        <v>0</v>
      </c>
      <c r="M14" s="32">
        <f>SUM(M15:M20)</f>
        <v>0</v>
      </c>
      <c r="N14" s="32">
        <f>SUM(N15:N20)</f>
        <v>0</v>
      </c>
      <c r="O14" s="44">
        <f>SUM(D14:N14)</f>
        <v>1101542</v>
      </c>
      <c r="P14" s="45">
        <f>(O14/P$63)</f>
        <v>160.01481696687972</v>
      </c>
      <c r="Q14" s="10"/>
    </row>
    <row r="15" spans="1:134">
      <c r="A15" s="12"/>
      <c r="B15" s="25">
        <v>322</v>
      </c>
      <c r="C15" s="20" t="s">
        <v>163</v>
      </c>
      <c r="D15" s="46">
        <v>145236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145236</v>
      </c>
      <c r="P15" s="47">
        <f>(O15/P$63)</f>
        <v>21.09761766414875</v>
      </c>
      <c r="Q15" s="9"/>
    </row>
    <row r="16" spans="1:134">
      <c r="A16" s="12"/>
      <c r="B16" s="25">
        <v>323.10000000000002</v>
      </c>
      <c r="C16" s="20" t="s">
        <v>18</v>
      </c>
      <c r="D16" s="46">
        <v>531030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1">SUM(D16:N16)</f>
        <v>531030</v>
      </c>
      <c r="P16" s="47">
        <f>(O16/P$63)</f>
        <v>77.139744334689141</v>
      </c>
      <c r="Q16" s="9"/>
    </row>
    <row r="17" spans="1:17">
      <c r="A17" s="12"/>
      <c r="B17" s="25">
        <v>323.89999999999998</v>
      </c>
      <c r="C17" s="20" t="s">
        <v>74</v>
      </c>
      <c r="D17" s="46">
        <v>760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760</v>
      </c>
      <c r="P17" s="47">
        <f>(O17/P$63)</f>
        <v>0.11040092969203952</v>
      </c>
      <c r="Q17" s="9"/>
    </row>
    <row r="18" spans="1:17">
      <c r="A18" s="12"/>
      <c r="B18" s="25">
        <v>324.20999999999998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21376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21376</v>
      </c>
      <c r="P18" s="47">
        <f>(O18/P$63)</f>
        <v>3.1051714119697849</v>
      </c>
      <c r="Q18" s="9"/>
    </row>
    <row r="19" spans="1:17">
      <c r="A19" s="12"/>
      <c r="B19" s="25">
        <v>324.22000000000003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20746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20746</v>
      </c>
      <c r="P19" s="47">
        <f>(O19/P$63)</f>
        <v>3.013654851830331</v>
      </c>
      <c r="Q19" s="9"/>
    </row>
    <row r="20" spans="1:17">
      <c r="A20" s="12"/>
      <c r="B20" s="25">
        <v>325.2</v>
      </c>
      <c r="C20" s="20" t="s">
        <v>139</v>
      </c>
      <c r="D20" s="46">
        <v>382394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382394</v>
      </c>
      <c r="P20" s="47">
        <f>(O20/P$63)</f>
        <v>55.54822777454968</v>
      </c>
      <c r="Q20" s="9"/>
    </row>
    <row r="21" spans="1:17" ht="15.75">
      <c r="A21" s="29" t="s">
        <v>164</v>
      </c>
      <c r="B21" s="30"/>
      <c r="C21" s="31"/>
      <c r="D21" s="32">
        <f>SUM(D22:D33)</f>
        <v>1109808</v>
      </c>
      <c r="E21" s="32">
        <f>SUM(E22:E33)</f>
        <v>180747</v>
      </c>
      <c r="F21" s="32">
        <f>SUM(F22:F33)</f>
        <v>0</v>
      </c>
      <c r="G21" s="32">
        <f>SUM(G22:G33)</f>
        <v>0</v>
      </c>
      <c r="H21" s="32">
        <f>SUM(H22:H33)</f>
        <v>0</v>
      </c>
      <c r="I21" s="32">
        <f>SUM(I22:I33)</f>
        <v>292583</v>
      </c>
      <c r="J21" s="32">
        <f>SUM(J22:J33)</f>
        <v>0</v>
      </c>
      <c r="K21" s="32">
        <f>SUM(K22:K33)</f>
        <v>0</v>
      </c>
      <c r="L21" s="32">
        <f>SUM(L22:L33)</f>
        <v>0</v>
      </c>
      <c r="M21" s="32">
        <f>SUM(M22:M33)</f>
        <v>0</v>
      </c>
      <c r="N21" s="32">
        <f>SUM(N22:N33)</f>
        <v>0</v>
      </c>
      <c r="O21" s="44">
        <f>SUM(D21:N21)</f>
        <v>1583138</v>
      </c>
      <c r="P21" s="45">
        <f>(O21/P$63)</f>
        <v>229.97356188262637</v>
      </c>
      <c r="Q21" s="10"/>
    </row>
    <row r="22" spans="1:17">
      <c r="A22" s="12"/>
      <c r="B22" s="25">
        <v>331.2</v>
      </c>
      <c r="C22" s="20" t="s">
        <v>22</v>
      </c>
      <c r="D22" s="46">
        <v>0</v>
      </c>
      <c r="E22" s="46">
        <v>173759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173759</v>
      </c>
      <c r="P22" s="47">
        <f>(O22/P$63)</f>
        <v>25.24099360836723</v>
      </c>
      <c r="Q22" s="9"/>
    </row>
    <row r="23" spans="1:17">
      <c r="A23" s="12"/>
      <c r="B23" s="25">
        <v>331.33</v>
      </c>
      <c r="C23" s="20" t="s">
        <v>171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23492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1" si="2">SUM(D23:N23)</f>
        <v>23492</v>
      </c>
      <c r="P23" s="47">
        <f>(O23/P$63)</f>
        <v>3.412550842533411</v>
      </c>
      <c r="Q23" s="9"/>
    </row>
    <row r="24" spans="1:17">
      <c r="A24" s="12"/>
      <c r="B24" s="25">
        <v>331.39</v>
      </c>
      <c r="C24" s="20" t="s">
        <v>107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269091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269091</v>
      </c>
      <c r="P24" s="47">
        <f>(O24/P$63)</f>
        <v>39.089337594421849</v>
      </c>
      <c r="Q24" s="9"/>
    </row>
    <row r="25" spans="1:17">
      <c r="A25" s="12"/>
      <c r="B25" s="25">
        <v>334.2</v>
      </c>
      <c r="C25" s="20" t="s">
        <v>24</v>
      </c>
      <c r="D25" s="46">
        <v>216093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216093</v>
      </c>
      <c r="P25" s="47">
        <f>(O25/P$63)</f>
        <v>31.390615920976177</v>
      </c>
      <c r="Q25" s="9"/>
    </row>
    <row r="26" spans="1:17">
      <c r="A26" s="12"/>
      <c r="B26" s="25">
        <v>334.5</v>
      </c>
      <c r="C26" s="20" t="s">
        <v>136</v>
      </c>
      <c r="D26" s="46">
        <v>0</v>
      </c>
      <c r="E26" s="46">
        <v>6988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6988</v>
      </c>
      <c r="P26" s="47">
        <f>(O26/P$63)</f>
        <v>1.0151074956420685</v>
      </c>
      <c r="Q26" s="9"/>
    </row>
    <row r="27" spans="1:17">
      <c r="A27" s="12"/>
      <c r="B27" s="25">
        <v>335.125</v>
      </c>
      <c r="C27" s="20" t="s">
        <v>166</v>
      </c>
      <c r="D27" s="46">
        <v>409366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409366</v>
      </c>
      <c r="P27" s="47">
        <f>(O27/P$63)</f>
        <v>59.466298663567692</v>
      </c>
      <c r="Q27" s="9"/>
    </row>
    <row r="28" spans="1:17">
      <c r="A28" s="12"/>
      <c r="B28" s="25">
        <v>335.14</v>
      </c>
      <c r="C28" s="20" t="s">
        <v>110</v>
      </c>
      <c r="D28" s="46">
        <v>2657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2657</v>
      </c>
      <c r="P28" s="47">
        <f>(O28/P$63)</f>
        <v>0.3859674607786171</v>
      </c>
      <c r="Q28" s="9"/>
    </row>
    <row r="29" spans="1:17">
      <c r="A29" s="12"/>
      <c r="B29" s="25">
        <v>335.15</v>
      </c>
      <c r="C29" s="20" t="s">
        <v>111</v>
      </c>
      <c r="D29" s="46">
        <v>8094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8094</v>
      </c>
      <c r="P29" s="47">
        <f>(O29/P$63)</f>
        <v>1.1757699012202207</v>
      </c>
      <c r="Q29" s="9"/>
    </row>
    <row r="30" spans="1:17">
      <c r="A30" s="12"/>
      <c r="B30" s="25">
        <v>335.18</v>
      </c>
      <c r="C30" s="20" t="s">
        <v>167</v>
      </c>
      <c r="D30" s="46">
        <v>442682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442682</v>
      </c>
      <c r="P30" s="47">
        <f>(O30/P$63)</f>
        <v>64.305926786751883</v>
      </c>
      <c r="Q30" s="9"/>
    </row>
    <row r="31" spans="1:17">
      <c r="A31" s="12"/>
      <c r="B31" s="25">
        <v>335.21</v>
      </c>
      <c r="C31" s="20" t="s">
        <v>113</v>
      </c>
      <c r="D31" s="46">
        <v>3960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3960</v>
      </c>
      <c r="P31" s="47">
        <f>(O31/P$63)</f>
        <v>0.57524694944799537</v>
      </c>
      <c r="Q31" s="9"/>
    </row>
    <row r="32" spans="1:17">
      <c r="A32" s="12"/>
      <c r="B32" s="25">
        <v>335.48</v>
      </c>
      <c r="C32" s="20" t="s">
        <v>30</v>
      </c>
      <c r="D32" s="46">
        <v>7697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" si="3">SUM(D32:N32)</f>
        <v>7697</v>
      </c>
      <c r="P32" s="47">
        <f>(O32/P$63)</f>
        <v>1.1180999418942474</v>
      </c>
      <c r="Q32" s="9"/>
    </row>
    <row r="33" spans="1:17">
      <c r="A33" s="12"/>
      <c r="B33" s="25">
        <v>339</v>
      </c>
      <c r="C33" s="20" t="s">
        <v>76</v>
      </c>
      <c r="D33" s="46">
        <v>19259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19259</v>
      </c>
      <c r="P33" s="47">
        <f>(O33/P$63)</f>
        <v>2.7976467170249855</v>
      </c>
      <c r="Q33" s="9"/>
    </row>
    <row r="34" spans="1:17" ht="15.75">
      <c r="A34" s="29" t="s">
        <v>36</v>
      </c>
      <c r="B34" s="30"/>
      <c r="C34" s="31"/>
      <c r="D34" s="32">
        <f>SUM(D35:D44)</f>
        <v>207776</v>
      </c>
      <c r="E34" s="32">
        <f>SUM(E35:E44)</f>
        <v>0</v>
      </c>
      <c r="F34" s="32">
        <f>SUM(F35:F44)</f>
        <v>0</v>
      </c>
      <c r="G34" s="32">
        <f>SUM(G35:G44)</f>
        <v>0</v>
      </c>
      <c r="H34" s="32">
        <f>SUM(H35:H44)</f>
        <v>0</v>
      </c>
      <c r="I34" s="32">
        <f>SUM(I35:I44)</f>
        <v>8332811</v>
      </c>
      <c r="J34" s="32">
        <f>SUM(J35:J44)</f>
        <v>0</v>
      </c>
      <c r="K34" s="32">
        <f>SUM(K35:K44)</f>
        <v>0</v>
      </c>
      <c r="L34" s="32">
        <f>SUM(L35:L44)</f>
        <v>0</v>
      </c>
      <c r="M34" s="32">
        <f>SUM(M35:M44)</f>
        <v>0</v>
      </c>
      <c r="N34" s="32">
        <f>SUM(N35:N44)</f>
        <v>0</v>
      </c>
      <c r="O34" s="32">
        <f>SUM(D34:N34)</f>
        <v>8540587</v>
      </c>
      <c r="P34" s="45">
        <f>(O34/P$63)</f>
        <v>1240.6430854154562</v>
      </c>
      <c r="Q34" s="10"/>
    </row>
    <row r="35" spans="1:17">
      <c r="A35" s="12"/>
      <c r="B35" s="25">
        <v>341.9</v>
      </c>
      <c r="C35" s="20" t="s">
        <v>114</v>
      </c>
      <c r="D35" s="46">
        <v>19095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3" si="4">SUM(D35:N35)</f>
        <v>19095</v>
      </c>
      <c r="P35" s="47">
        <f>(O35/P$63)</f>
        <v>2.7738233585124927</v>
      </c>
      <c r="Q35" s="9"/>
    </row>
    <row r="36" spans="1:17">
      <c r="A36" s="12"/>
      <c r="B36" s="25">
        <v>342.9</v>
      </c>
      <c r="C36" s="20" t="s">
        <v>77</v>
      </c>
      <c r="D36" s="46">
        <v>8665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8665</v>
      </c>
      <c r="P36" s="47">
        <f>(O36/P$63)</f>
        <v>1.2587158628704243</v>
      </c>
      <c r="Q36" s="9"/>
    </row>
    <row r="37" spans="1:17">
      <c r="A37" s="12"/>
      <c r="B37" s="25">
        <v>343.2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1203438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1203438</v>
      </c>
      <c r="P37" s="47">
        <f>(O37/P$63)</f>
        <v>174.81667635095874</v>
      </c>
      <c r="Q37" s="9"/>
    </row>
    <row r="38" spans="1:17">
      <c r="A38" s="12"/>
      <c r="B38" s="25">
        <v>343.3</v>
      </c>
      <c r="C38" s="20" t="s">
        <v>78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1894905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1894905</v>
      </c>
      <c r="P38" s="47">
        <f>(O38/P$63)</f>
        <v>275.26220220801861</v>
      </c>
      <c r="Q38" s="9"/>
    </row>
    <row r="39" spans="1:17">
      <c r="A39" s="12"/>
      <c r="B39" s="25">
        <v>343.4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1435901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1435901</v>
      </c>
      <c r="P39" s="47">
        <f>(O39/P$63)</f>
        <v>208.58527019174898</v>
      </c>
      <c r="Q39" s="9"/>
    </row>
    <row r="40" spans="1:17">
      <c r="A40" s="12"/>
      <c r="B40" s="25">
        <v>343.5</v>
      </c>
      <c r="C40" s="20" t="s">
        <v>79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2569536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2569536</v>
      </c>
      <c r="P40" s="47">
        <f>(O40/P$63)</f>
        <v>373.26205694363745</v>
      </c>
      <c r="Q40" s="9"/>
    </row>
    <row r="41" spans="1:17">
      <c r="A41" s="12"/>
      <c r="B41" s="25">
        <v>343.6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1105362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1105362</v>
      </c>
      <c r="P41" s="47">
        <f>(O41/P$63)</f>
        <v>160.5697269029634</v>
      </c>
      <c r="Q41" s="9"/>
    </row>
    <row r="42" spans="1:17">
      <c r="A42" s="12"/>
      <c r="B42" s="25">
        <v>343.9</v>
      </c>
      <c r="C42" s="20" t="s">
        <v>44</v>
      </c>
      <c r="D42" s="46">
        <v>175921</v>
      </c>
      <c r="E42" s="46">
        <v>0</v>
      </c>
      <c r="F42" s="46">
        <v>0</v>
      </c>
      <c r="G42" s="46">
        <v>0</v>
      </c>
      <c r="H42" s="46">
        <v>0</v>
      </c>
      <c r="I42" s="46">
        <v>123669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299590</v>
      </c>
      <c r="P42" s="47">
        <f>(O42/P$63)</f>
        <v>43.519755955839628</v>
      </c>
      <c r="Q42" s="9"/>
    </row>
    <row r="43" spans="1:17">
      <c r="A43" s="12"/>
      <c r="B43" s="25">
        <v>346.4</v>
      </c>
      <c r="C43" s="20" t="s">
        <v>45</v>
      </c>
      <c r="D43" s="46">
        <v>2700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2700</v>
      </c>
      <c r="P43" s="47">
        <f>(O43/P$63)</f>
        <v>0.39221382916908776</v>
      </c>
      <c r="Q43" s="9"/>
    </row>
    <row r="44" spans="1:17">
      <c r="A44" s="12"/>
      <c r="B44" s="25">
        <v>349</v>
      </c>
      <c r="C44" s="20" t="s">
        <v>168</v>
      </c>
      <c r="D44" s="46">
        <v>1395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1395</v>
      </c>
      <c r="P44" s="47">
        <f>(O44/P$63)</f>
        <v>0.20264381173736201</v>
      </c>
      <c r="Q44" s="9"/>
    </row>
    <row r="45" spans="1:17" ht="15.75">
      <c r="A45" s="29" t="s">
        <v>37</v>
      </c>
      <c r="B45" s="30"/>
      <c r="C45" s="31"/>
      <c r="D45" s="32">
        <f>SUM(D46:D47)</f>
        <v>12926</v>
      </c>
      <c r="E45" s="32">
        <f>SUM(E46:E47)</f>
        <v>1304</v>
      </c>
      <c r="F45" s="32">
        <f>SUM(F46:F47)</f>
        <v>0</v>
      </c>
      <c r="G45" s="32">
        <f>SUM(G46:G47)</f>
        <v>0</v>
      </c>
      <c r="H45" s="32">
        <f>SUM(H46:H47)</f>
        <v>0</v>
      </c>
      <c r="I45" s="32">
        <f>SUM(I46:I47)</f>
        <v>0</v>
      </c>
      <c r="J45" s="32">
        <f>SUM(J46:J47)</f>
        <v>0</v>
      </c>
      <c r="K45" s="32">
        <f>SUM(K46:K47)</f>
        <v>0</v>
      </c>
      <c r="L45" s="32">
        <f>SUM(L46:L47)</f>
        <v>0</v>
      </c>
      <c r="M45" s="32">
        <f>SUM(M46:M47)</f>
        <v>0</v>
      </c>
      <c r="N45" s="32">
        <f>SUM(N46:N47)</f>
        <v>0</v>
      </c>
      <c r="O45" s="32">
        <f>SUM(D45:N45)</f>
        <v>14230</v>
      </c>
      <c r="P45" s="45">
        <f>(O45/P$63)</f>
        <v>2.067112144102266</v>
      </c>
      <c r="Q45" s="10"/>
    </row>
    <row r="46" spans="1:17">
      <c r="A46" s="13"/>
      <c r="B46" s="39">
        <v>351.1</v>
      </c>
      <c r="C46" s="21" t="s">
        <v>48</v>
      </c>
      <c r="D46" s="46">
        <v>12926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12926</v>
      </c>
      <c r="P46" s="47">
        <f>(O46/P$63)</f>
        <v>1.8776873910517142</v>
      </c>
      <c r="Q46" s="9"/>
    </row>
    <row r="47" spans="1:17">
      <c r="A47" s="13"/>
      <c r="B47" s="39">
        <v>359</v>
      </c>
      <c r="C47" s="21" t="s">
        <v>49</v>
      </c>
      <c r="D47" s="46">
        <v>0</v>
      </c>
      <c r="E47" s="46">
        <v>1304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" si="5">SUM(D47:N47)</f>
        <v>1304</v>
      </c>
      <c r="P47" s="47">
        <f>(O47/P$63)</f>
        <v>0.18942475305055201</v>
      </c>
      <c r="Q47" s="9"/>
    </row>
    <row r="48" spans="1:17" ht="15.75">
      <c r="A48" s="29" t="s">
        <v>3</v>
      </c>
      <c r="B48" s="30"/>
      <c r="C48" s="31"/>
      <c r="D48" s="32">
        <f>SUM(D49:D56)</f>
        <v>230637</v>
      </c>
      <c r="E48" s="32">
        <f>SUM(E49:E56)</f>
        <v>13035</v>
      </c>
      <c r="F48" s="32">
        <f>SUM(F49:F56)</f>
        <v>0</v>
      </c>
      <c r="G48" s="32">
        <f>SUM(G49:G56)</f>
        <v>15750</v>
      </c>
      <c r="H48" s="32">
        <f>SUM(H49:H56)</f>
        <v>0</v>
      </c>
      <c r="I48" s="32">
        <f>SUM(I49:I56)</f>
        <v>14515</v>
      </c>
      <c r="J48" s="32">
        <f>SUM(J49:J56)</f>
        <v>0</v>
      </c>
      <c r="K48" s="32">
        <f>SUM(K49:K56)</f>
        <v>-213380</v>
      </c>
      <c r="L48" s="32">
        <f>SUM(L49:L56)</f>
        <v>0</v>
      </c>
      <c r="M48" s="32">
        <f>SUM(M49:M56)</f>
        <v>0</v>
      </c>
      <c r="N48" s="32">
        <f>SUM(N49:N56)</f>
        <v>0</v>
      </c>
      <c r="O48" s="32">
        <f>SUM(D48:N48)</f>
        <v>60557</v>
      </c>
      <c r="P48" s="45">
        <f>(O48/P$63)</f>
        <v>8.7967751307379434</v>
      </c>
      <c r="Q48" s="10"/>
    </row>
    <row r="49" spans="1:120">
      <c r="A49" s="12"/>
      <c r="B49" s="25">
        <v>361.1</v>
      </c>
      <c r="C49" s="20" t="s">
        <v>50</v>
      </c>
      <c r="D49" s="46">
        <v>10726</v>
      </c>
      <c r="E49" s="46">
        <v>3224</v>
      </c>
      <c r="F49" s="46">
        <v>0</v>
      </c>
      <c r="G49" s="46">
        <v>15750</v>
      </c>
      <c r="H49" s="46">
        <v>0</v>
      </c>
      <c r="I49" s="46">
        <v>7601</v>
      </c>
      <c r="J49" s="46">
        <v>0</v>
      </c>
      <c r="K49" s="46">
        <v>28010</v>
      </c>
      <c r="L49" s="46">
        <v>0</v>
      </c>
      <c r="M49" s="46">
        <v>0</v>
      </c>
      <c r="N49" s="46">
        <v>0</v>
      </c>
      <c r="O49" s="46">
        <f>SUM(D49:N49)</f>
        <v>65311</v>
      </c>
      <c r="P49" s="47">
        <f>(O49/P$63)</f>
        <v>9.4873619988378852</v>
      </c>
      <c r="Q49" s="9"/>
    </row>
    <row r="50" spans="1:120">
      <c r="A50" s="12"/>
      <c r="B50" s="25">
        <v>361.3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-302259</v>
      </c>
      <c r="L50" s="46">
        <v>0</v>
      </c>
      <c r="M50" s="46">
        <v>0</v>
      </c>
      <c r="N50" s="46">
        <v>0</v>
      </c>
      <c r="O50" s="46">
        <f t="shared" ref="O50:O60" si="6">SUM(D50:N50)</f>
        <v>-302259</v>
      </c>
      <c r="P50" s="47">
        <f>(O50/P$63)</f>
        <v>-43.907466589192332</v>
      </c>
      <c r="Q50" s="9"/>
    </row>
    <row r="51" spans="1:120">
      <c r="A51" s="12"/>
      <c r="B51" s="25">
        <v>362</v>
      </c>
      <c r="C51" s="20" t="s">
        <v>54</v>
      </c>
      <c r="D51" s="46">
        <v>57043</v>
      </c>
      <c r="E51" s="46">
        <v>0</v>
      </c>
      <c r="F51" s="46">
        <v>0</v>
      </c>
      <c r="G51" s="46">
        <v>0</v>
      </c>
      <c r="H51" s="46">
        <v>0</v>
      </c>
      <c r="I51" s="46">
        <v>2500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59543</v>
      </c>
      <c r="P51" s="47">
        <f>(O51/P$63)</f>
        <v>8.6494770482277747</v>
      </c>
      <c r="Q51" s="9"/>
    </row>
    <row r="52" spans="1:120">
      <c r="A52" s="12"/>
      <c r="B52" s="25">
        <v>364</v>
      </c>
      <c r="C52" s="20" t="s">
        <v>117</v>
      </c>
      <c r="D52" s="46">
        <v>131215</v>
      </c>
      <c r="E52" s="46">
        <v>0</v>
      </c>
      <c r="F52" s="46">
        <v>0</v>
      </c>
      <c r="G52" s="46">
        <v>0</v>
      </c>
      <c r="H52" s="46">
        <v>0</v>
      </c>
      <c r="I52" s="46">
        <v>1577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132792</v>
      </c>
      <c r="P52" s="47">
        <f>(O52/P$63)</f>
        <v>19.289947704822776</v>
      </c>
      <c r="Q52" s="9"/>
    </row>
    <row r="53" spans="1:120">
      <c r="A53" s="12"/>
      <c r="B53" s="25">
        <v>365</v>
      </c>
      <c r="C53" s="20" t="s">
        <v>118</v>
      </c>
      <c r="D53" s="46">
        <v>30787</v>
      </c>
      <c r="E53" s="46">
        <v>0</v>
      </c>
      <c r="F53" s="46">
        <v>0</v>
      </c>
      <c r="G53" s="46">
        <v>0</v>
      </c>
      <c r="H53" s="46">
        <v>0</v>
      </c>
      <c r="I53" s="46">
        <v>2477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33264</v>
      </c>
      <c r="P53" s="47">
        <f>(O53/P$63)</f>
        <v>4.8320743753631605</v>
      </c>
      <c r="Q53" s="9"/>
    </row>
    <row r="54" spans="1:120">
      <c r="A54" s="12"/>
      <c r="B54" s="25">
        <v>366</v>
      </c>
      <c r="C54" s="20" t="s">
        <v>56</v>
      </c>
      <c r="D54" s="46">
        <v>0</v>
      </c>
      <c r="E54" s="46">
        <v>9811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9811</v>
      </c>
      <c r="P54" s="47">
        <f>(O54/P$63)</f>
        <v>1.4251888436955258</v>
      </c>
      <c r="Q54" s="9"/>
    </row>
    <row r="55" spans="1:120">
      <c r="A55" s="12"/>
      <c r="B55" s="25">
        <v>368</v>
      </c>
      <c r="C55" s="20" t="s">
        <v>57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60869</v>
      </c>
      <c r="L55" s="46">
        <v>0</v>
      </c>
      <c r="M55" s="46">
        <v>0</v>
      </c>
      <c r="N55" s="46">
        <v>0</v>
      </c>
      <c r="O55" s="46">
        <f t="shared" si="6"/>
        <v>60869</v>
      </c>
      <c r="P55" s="47">
        <f>(O55/P$63)</f>
        <v>8.8420976176641481</v>
      </c>
      <c r="Q55" s="9"/>
    </row>
    <row r="56" spans="1:120">
      <c r="A56" s="12"/>
      <c r="B56" s="25">
        <v>369.9</v>
      </c>
      <c r="C56" s="20" t="s">
        <v>59</v>
      </c>
      <c r="D56" s="46">
        <v>866</v>
      </c>
      <c r="E56" s="46">
        <v>0</v>
      </c>
      <c r="F56" s="46">
        <v>0</v>
      </c>
      <c r="G56" s="46">
        <v>0</v>
      </c>
      <c r="H56" s="46">
        <v>0</v>
      </c>
      <c r="I56" s="46">
        <v>360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1226</v>
      </c>
      <c r="P56" s="47">
        <f>(O56/P$63)</f>
        <v>0.17809413131900059</v>
      </c>
      <c r="Q56" s="9"/>
    </row>
    <row r="57" spans="1:120" ht="15.75">
      <c r="A57" s="29" t="s">
        <v>38</v>
      </c>
      <c r="B57" s="30"/>
      <c r="C57" s="31"/>
      <c r="D57" s="32">
        <f>SUM(D58:D60)</f>
        <v>2157896</v>
      </c>
      <c r="E57" s="32">
        <f>SUM(E58:E60)</f>
        <v>284278</v>
      </c>
      <c r="F57" s="32">
        <f>SUM(F58:F60)</f>
        <v>0</v>
      </c>
      <c r="G57" s="32">
        <f>SUM(G58:G60)</f>
        <v>0</v>
      </c>
      <c r="H57" s="32">
        <f>SUM(H58:H60)</f>
        <v>0</v>
      </c>
      <c r="I57" s="32">
        <f>SUM(I58:I60)</f>
        <v>5476</v>
      </c>
      <c r="J57" s="32">
        <f>SUM(J58:J60)</f>
        <v>0</v>
      </c>
      <c r="K57" s="32">
        <f>SUM(K58:K60)</f>
        <v>0</v>
      </c>
      <c r="L57" s="32">
        <f>SUM(L58:L60)</f>
        <v>0</v>
      </c>
      <c r="M57" s="32">
        <f>SUM(M58:M60)</f>
        <v>0</v>
      </c>
      <c r="N57" s="32">
        <f>SUM(N58:N60)</f>
        <v>0</v>
      </c>
      <c r="O57" s="32">
        <f t="shared" si="6"/>
        <v>2447650</v>
      </c>
      <c r="P57" s="45">
        <f>(O57/P$63)</f>
        <v>355.55636257989539</v>
      </c>
      <c r="Q57" s="9"/>
    </row>
    <row r="58" spans="1:120">
      <c r="A58" s="12"/>
      <c r="B58" s="25">
        <v>381</v>
      </c>
      <c r="C58" s="20" t="s">
        <v>60</v>
      </c>
      <c r="D58" s="46">
        <v>880000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880000</v>
      </c>
      <c r="P58" s="47">
        <f>(O58/P$63)</f>
        <v>127.83265543288786</v>
      </c>
      <c r="Q58" s="9"/>
    </row>
    <row r="59" spans="1:120">
      <c r="A59" s="12"/>
      <c r="B59" s="25">
        <v>382</v>
      </c>
      <c r="C59" s="20" t="s">
        <v>69</v>
      </c>
      <c r="D59" s="46">
        <v>1277896</v>
      </c>
      <c r="E59" s="46">
        <v>284278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1562174</v>
      </c>
      <c r="P59" s="47">
        <f>(O59/P$63)</f>
        <v>226.92823939570016</v>
      </c>
      <c r="Q59" s="9"/>
    </row>
    <row r="60" spans="1:120" ht="15.75" thickBot="1">
      <c r="A60" s="48"/>
      <c r="B60" s="49">
        <v>392</v>
      </c>
      <c r="C60" s="20" t="s">
        <v>172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5476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5476</v>
      </c>
      <c r="P60" s="47">
        <f>(O60/P$63)</f>
        <v>0.79546775130737946</v>
      </c>
      <c r="Q60" s="9"/>
    </row>
    <row r="61" spans="1:120" ht="16.5" thickBot="1">
      <c r="A61" s="14" t="s">
        <v>46</v>
      </c>
      <c r="B61" s="23"/>
      <c r="C61" s="22"/>
      <c r="D61" s="15">
        <f>SUM(D5,D14,D21,D34,D45,D48,D57)</f>
        <v>8238098</v>
      </c>
      <c r="E61" s="15">
        <f>SUM(E5,E14,E21,E34,E45,E48,E57)</f>
        <v>755896</v>
      </c>
      <c r="F61" s="15">
        <f>SUM(F5,F14,F21,F34,F45,F48,F57)</f>
        <v>0</v>
      </c>
      <c r="G61" s="15">
        <f>SUM(G5,G14,G21,G34,G45,G48,G57)</f>
        <v>1444837</v>
      </c>
      <c r="H61" s="15">
        <f>SUM(H5,H14,H21,H34,H45,H48,H57)</f>
        <v>0</v>
      </c>
      <c r="I61" s="15">
        <f>SUM(I5,I14,I21,I34,I45,I48,I57)</f>
        <v>8943015</v>
      </c>
      <c r="J61" s="15">
        <f>SUM(J5,J14,J21,J34,J45,J48,J57)</f>
        <v>0</v>
      </c>
      <c r="K61" s="15">
        <f>SUM(K5,K14,K21,K34,K45,K48,K57)</f>
        <v>-213380</v>
      </c>
      <c r="L61" s="15">
        <f>SUM(L5,L14,L21,L34,L45,L48,L57)</f>
        <v>0</v>
      </c>
      <c r="M61" s="15">
        <f>SUM(M5,M14,M21,M34,M45,M48,M57)</f>
        <v>0</v>
      </c>
      <c r="N61" s="15">
        <f>SUM(N5,N14,N21,N34,N45,N48,N57)</f>
        <v>0</v>
      </c>
      <c r="O61" s="15">
        <f>SUM(D61:N61)</f>
        <v>19168466</v>
      </c>
      <c r="P61" s="38">
        <f>(O61/P$63)</f>
        <v>2784.4953515398024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50" t="s">
        <v>173</v>
      </c>
      <c r="N63" s="50"/>
      <c r="O63" s="50"/>
      <c r="P63" s="43">
        <v>6884</v>
      </c>
    </row>
    <row r="64" spans="1:120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3"/>
    </row>
    <row r="65" spans="1:16" ht="15.75" customHeight="1" thickBot="1">
      <c r="A65" s="54" t="s">
        <v>84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6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103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62</v>
      </c>
      <c r="B3" s="64"/>
      <c r="C3" s="65"/>
      <c r="D3" s="69" t="s">
        <v>32</v>
      </c>
      <c r="E3" s="70"/>
      <c r="F3" s="70"/>
      <c r="G3" s="70"/>
      <c r="H3" s="71"/>
      <c r="I3" s="69" t="s">
        <v>33</v>
      </c>
      <c r="J3" s="71"/>
      <c r="K3" s="69" t="s">
        <v>35</v>
      </c>
      <c r="L3" s="71"/>
      <c r="M3" s="36"/>
      <c r="N3" s="37"/>
      <c r="O3" s="72" t="s">
        <v>67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34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2393577</v>
      </c>
      <c r="E5" s="27">
        <f t="shared" si="0"/>
        <v>236828</v>
      </c>
      <c r="F5" s="27">
        <f t="shared" si="0"/>
        <v>0</v>
      </c>
      <c r="G5" s="27">
        <f t="shared" si="0"/>
        <v>920493</v>
      </c>
      <c r="H5" s="27">
        <f t="shared" si="0"/>
        <v>0</v>
      </c>
      <c r="I5" s="27">
        <f t="shared" si="0"/>
        <v>183098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3733996</v>
      </c>
      <c r="O5" s="33">
        <f t="shared" ref="O5:O36" si="1">(N5/O$65)</f>
        <v>549.11705882352942</v>
      </c>
      <c r="P5" s="6"/>
    </row>
    <row r="6" spans="1:133">
      <c r="A6" s="12"/>
      <c r="B6" s="25">
        <v>311</v>
      </c>
      <c r="C6" s="20" t="s">
        <v>2</v>
      </c>
      <c r="D6" s="46">
        <v>1429199</v>
      </c>
      <c r="E6" s="46">
        <v>236828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1666027</v>
      </c>
      <c r="O6" s="47">
        <f t="shared" si="1"/>
        <v>245.00397058823529</v>
      </c>
      <c r="P6" s="9"/>
    </row>
    <row r="7" spans="1:133">
      <c r="A7" s="12"/>
      <c r="B7" s="25">
        <v>312.41000000000003</v>
      </c>
      <c r="C7" s="20" t="s">
        <v>72</v>
      </c>
      <c r="D7" s="46">
        <v>0</v>
      </c>
      <c r="E7" s="46">
        <v>0</v>
      </c>
      <c r="F7" s="46">
        <v>0</v>
      </c>
      <c r="G7" s="46">
        <v>416756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416756</v>
      </c>
      <c r="O7" s="47">
        <f t="shared" si="1"/>
        <v>61.287647058823531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503737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503737</v>
      </c>
      <c r="O8" s="47">
        <f t="shared" si="1"/>
        <v>74.078970588235293</v>
      </c>
      <c r="P8" s="9"/>
    </row>
    <row r="9" spans="1:133">
      <c r="A9" s="12"/>
      <c r="B9" s="25">
        <v>314.10000000000002</v>
      </c>
      <c r="C9" s="20" t="s">
        <v>12</v>
      </c>
      <c r="D9" s="46">
        <v>548744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548744</v>
      </c>
      <c r="O9" s="47">
        <f t="shared" si="1"/>
        <v>80.697647058823534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183098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183098</v>
      </c>
      <c r="O10" s="47">
        <f t="shared" si="1"/>
        <v>26.926176470588235</v>
      </c>
      <c r="P10" s="9"/>
    </row>
    <row r="11" spans="1:133">
      <c r="A11" s="12"/>
      <c r="B11" s="25">
        <v>314.8</v>
      </c>
      <c r="C11" s="20" t="s">
        <v>73</v>
      </c>
      <c r="D11" s="46">
        <v>28194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28194</v>
      </c>
      <c r="O11" s="47">
        <f t="shared" si="1"/>
        <v>4.1461764705882356</v>
      </c>
      <c r="P11" s="9"/>
    </row>
    <row r="12" spans="1:133">
      <c r="A12" s="12"/>
      <c r="B12" s="25">
        <v>315</v>
      </c>
      <c r="C12" s="20" t="s">
        <v>104</v>
      </c>
      <c r="D12" s="46">
        <v>272247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272247</v>
      </c>
      <c r="O12" s="47">
        <f t="shared" si="1"/>
        <v>40.036323529411767</v>
      </c>
      <c r="P12" s="9"/>
    </row>
    <row r="13" spans="1:133">
      <c r="A13" s="12"/>
      <c r="B13" s="25">
        <v>316</v>
      </c>
      <c r="C13" s="20" t="s">
        <v>105</v>
      </c>
      <c r="D13" s="46">
        <v>115193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115193</v>
      </c>
      <c r="O13" s="47">
        <f t="shared" si="1"/>
        <v>16.940147058823531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551104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80194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631298</v>
      </c>
      <c r="O14" s="45">
        <f t="shared" si="1"/>
        <v>92.837941176470594</v>
      </c>
      <c r="P14" s="10"/>
    </row>
    <row r="15" spans="1:133">
      <c r="A15" s="12"/>
      <c r="B15" s="25">
        <v>322</v>
      </c>
      <c r="C15" s="20" t="s">
        <v>0</v>
      </c>
      <c r="D15" s="46">
        <v>48183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48183</v>
      </c>
      <c r="O15" s="47">
        <f t="shared" si="1"/>
        <v>7.0857352941176472</v>
      </c>
      <c r="P15" s="9"/>
    </row>
    <row r="16" spans="1:133">
      <c r="A16" s="12"/>
      <c r="B16" s="25">
        <v>323.10000000000002</v>
      </c>
      <c r="C16" s="20" t="s">
        <v>18</v>
      </c>
      <c r="D16" s="46">
        <v>484462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484462</v>
      </c>
      <c r="O16" s="47">
        <f t="shared" si="1"/>
        <v>71.244411764705887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11331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11331</v>
      </c>
      <c r="O17" s="47">
        <f t="shared" si="1"/>
        <v>1.6663235294117646</v>
      </c>
      <c r="P17" s="9"/>
    </row>
    <row r="18" spans="1:16">
      <c r="A18" s="12"/>
      <c r="B18" s="25">
        <v>324.31</v>
      </c>
      <c r="C18" s="20" t="s">
        <v>106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68863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68863</v>
      </c>
      <c r="O18" s="47">
        <f t="shared" si="1"/>
        <v>10.126911764705882</v>
      </c>
      <c r="P18" s="9"/>
    </row>
    <row r="19" spans="1:16">
      <c r="A19" s="12"/>
      <c r="B19" s="25">
        <v>329</v>
      </c>
      <c r="C19" s="20" t="s">
        <v>21</v>
      </c>
      <c r="D19" s="46">
        <v>18459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18459</v>
      </c>
      <c r="O19" s="47">
        <f t="shared" si="1"/>
        <v>2.7145588235294116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SUM(D21:D35)</f>
        <v>1679525</v>
      </c>
      <c r="E20" s="32">
        <f t="shared" si="5"/>
        <v>40502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722570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2442597</v>
      </c>
      <c r="O20" s="45">
        <f t="shared" si="1"/>
        <v>359.20544117647057</v>
      </c>
      <c r="P20" s="10"/>
    </row>
    <row r="21" spans="1:16">
      <c r="A21" s="12"/>
      <c r="B21" s="25">
        <v>331.2</v>
      </c>
      <c r="C21" s="20" t="s">
        <v>22</v>
      </c>
      <c r="D21" s="46">
        <v>4310</v>
      </c>
      <c r="E21" s="46">
        <v>40502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44812</v>
      </c>
      <c r="O21" s="47">
        <f t="shared" si="1"/>
        <v>6.59</v>
      </c>
      <c r="P21" s="9"/>
    </row>
    <row r="22" spans="1:16">
      <c r="A22" s="12"/>
      <c r="B22" s="25">
        <v>331.39</v>
      </c>
      <c r="C22" s="20" t="s">
        <v>107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95204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95204</v>
      </c>
      <c r="O22" s="47">
        <f t="shared" si="1"/>
        <v>14.000588235294117</v>
      </c>
      <c r="P22" s="9"/>
    </row>
    <row r="23" spans="1:16">
      <c r="A23" s="12"/>
      <c r="B23" s="25">
        <v>331.49</v>
      </c>
      <c r="C23" s="20" t="s">
        <v>96</v>
      </c>
      <c r="D23" s="46">
        <v>439426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439426</v>
      </c>
      <c r="O23" s="47">
        <f t="shared" si="1"/>
        <v>64.621470588235297</v>
      </c>
      <c r="P23" s="9"/>
    </row>
    <row r="24" spans="1:16">
      <c r="A24" s="12"/>
      <c r="B24" s="25">
        <v>331.62</v>
      </c>
      <c r="C24" s="20" t="s">
        <v>97</v>
      </c>
      <c r="D24" s="46">
        <v>481621</v>
      </c>
      <c r="E24" s="46">
        <v>0</v>
      </c>
      <c r="F24" s="46">
        <v>0</v>
      </c>
      <c r="G24" s="46">
        <v>0</v>
      </c>
      <c r="H24" s="46">
        <v>0</v>
      </c>
      <c r="I24" s="46">
        <v>66985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548606</v>
      </c>
      <c r="O24" s="47">
        <f t="shared" si="1"/>
        <v>80.677352941176466</v>
      </c>
      <c r="P24" s="9"/>
    </row>
    <row r="25" spans="1:16">
      <c r="A25" s="12"/>
      <c r="B25" s="25">
        <v>334.35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455020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455020</v>
      </c>
      <c r="O25" s="47">
        <f t="shared" si="1"/>
        <v>66.914705882352948</v>
      </c>
      <c r="P25" s="9"/>
    </row>
    <row r="26" spans="1:16">
      <c r="A26" s="12"/>
      <c r="B26" s="25">
        <v>334.39</v>
      </c>
      <c r="C26" s="20" t="s">
        <v>108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99735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99735</v>
      </c>
      <c r="O26" s="47">
        <f t="shared" si="1"/>
        <v>14.666911764705882</v>
      </c>
      <c r="P26" s="9"/>
    </row>
    <row r="27" spans="1:16">
      <c r="A27" s="12"/>
      <c r="B27" s="25">
        <v>334.9</v>
      </c>
      <c r="C27" s="20" t="s">
        <v>99</v>
      </c>
      <c r="D27" s="46">
        <v>80937</v>
      </c>
      <c r="E27" s="46">
        <v>0</v>
      </c>
      <c r="F27" s="46">
        <v>0</v>
      </c>
      <c r="G27" s="46">
        <v>0</v>
      </c>
      <c r="H27" s="46">
        <v>0</v>
      </c>
      <c r="I27" s="46">
        <v>5626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86563</v>
      </c>
      <c r="O27" s="47">
        <f t="shared" si="1"/>
        <v>12.729852941176471</v>
      </c>
      <c r="P27" s="9"/>
    </row>
    <row r="28" spans="1:16">
      <c r="A28" s="12"/>
      <c r="B28" s="25">
        <v>335.12</v>
      </c>
      <c r="C28" s="20" t="s">
        <v>109</v>
      </c>
      <c r="D28" s="46">
        <v>290829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290829</v>
      </c>
      <c r="O28" s="47">
        <f t="shared" si="1"/>
        <v>42.768970588235291</v>
      </c>
      <c r="P28" s="9"/>
    </row>
    <row r="29" spans="1:16">
      <c r="A29" s="12"/>
      <c r="B29" s="25">
        <v>335.14</v>
      </c>
      <c r="C29" s="20" t="s">
        <v>110</v>
      </c>
      <c r="D29" s="46">
        <v>2444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2444</v>
      </c>
      <c r="O29" s="47">
        <f t="shared" si="1"/>
        <v>0.35941176470588238</v>
      </c>
      <c r="P29" s="9"/>
    </row>
    <row r="30" spans="1:16">
      <c r="A30" s="12"/>
      <c r="B30" s="25">
        <v>335.15</v>
      </c>
      <c r="C30" s="20" t="s">
        <v>111</v>
      </c>
      <c r="D30" s="46">
        <v>852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852</v>
      </c>
      <c r="O30" s="47">
        <f t="shared" si="1"/>
        <v>0.12529411764705883</v>
      </c>
      <c r="P30" s="9"/>
    </row>
    <row r="31" spans="1:16">
      <c r="A31" s="12"/>
      <c r="B31" s="25">
        <v>335.18</v>
      </c>
      <c r="C31" s="20" t="s">
        <v>112</v>
      </c>
      <c r="D31" s="46">
        <v>242175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242175</v>
      </c>
      <c r="O31" s="47">
        <f t="shared" si="1"/>
        <v>35.613970588235297</v>
      </c>
      <c r="P31" s="9"/>
    </row>
    <row r="32" spans="1:16">
      <c r="A32" s="12"/>
      <c r="B32" s="25">
        <v>335.21</v>
      </c>
      <c r="C32" s="20" t="s">
        <v>113</v>
      </c>
      <c r="D32" s="46">
        <v>2420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2420</v>
      </c>
      <c r="O32" s="47">
        <f t="shared" si="1"/>
        <v>0.35588235294117648</v>
      </c>
      <c r="P32" s="9"/>
    </row>
    <row r="33" spans="1:16">
      <c r="A33" s="12"/>
      <c r="B33" s="25">
        <v>335.49</v>
      </c>
      <c r="C33" s="20" t="s">
        <v>30</v>
      </c>
      <c r="D33" s="46">
        <v>21386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21386</v>
      </c>
      <c r="O33" s="47">
        <f t="shared" si="1"/>
        <v>3.145</v>
      </c>
      <c r="P33" s="9"/>
    </row>
    <row r="34" spans="1:16">
      <c r="A34" s="12"/>
      <c r="B34" s="25">
        <v>337.4</v>
      </c>
      <c r="C34" s="20" t="s">
        <v>100</v>
      </c>
      <c r="D34" s="46">
        <v>93710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93710</v>
      </c>
      <c r="O34" s="47">
        <f t="shared" si="1"/>
        <v>13.780882352941177</v>
      </c>
      <c r="P34" s="9"/>
    </row>
    <row r="35" spans="1:16">
      <c r="A35" s="12"/>
      <c r="B35" s="25">
        <v>337.9</v>
      </c>
      <c r="C35" s="20" t="s">
        <v>90</v>
      </c>
      <c r="D35" s="46">
        <v>19415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19415</v>
      </c>
      <c r="O35" s="47">
        <f t="shared" si="1"/>
        <v>2.8551470588235293</v>
      </c>
      <c r="P35" s="9"/>
    </row>
    <row r="36" spans="1:16" ht="15.75">
      <c r="A36" s="29" t="s">
        <v>36</v>
      </c>
      <c r="B36" s="30"/>
      <c r="C36" s="31"/>
      <c r="D36" s="32">
        <f t="shared" ref="D36:M36" si="7">SUM(D37:D44)</f>
        <v>23636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6523420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6547056</v>
      </c>
      <c r="O36" s="45">
        <f t="shared" si="1"/>
        <v>962.80235294117642</v>
      </c>
      <c r="P36" s="10"/>
    </row>
    <row r="37" spans="1:16">
      <c r="A37" s="12"/>
      <c r="B37" s="25">
        <v>341.9</v>
      </c>
      <c r="C37" s="20" t="s">
        <v>114</v>
      </c>
      <c r="D37" s="46">
        <v>12356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12356</v>
      </c>
      <c r="O37" s="47">
        <f t="shared" ref="O37:O63" si="9">(N37/O$65)</f>
        <v>1.8170588235294118</v>
      </c>
      <c r="P37" s="9"/>
    </row>
    <row r="38" spans="1:16">
      <c r="A38" s="12"/>
      <c r="B38" s="25">
        <v>343.2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930560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930560</v>
      </c>
      <c r="O38" s="47">
        <f t="shared" si="9"/>
        <v>136.84705882352941</v>
      </c>
      <c r="P38" s="9"/>
    </row>
    <row r="39" spans="1:16">
      <c r="A39" s="12"/>
      <c r="B39" s="25">
        <v>343.3</v>
      </c>
      <c r="C39" s="20" t="s">
        <v>78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1938469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1938469</v>
      </c>
      <c r="O39" s="47">
        <f t="shared" si="9"/>
        <v>285.06897058823529</v>
      </c>
      <c r="P39" s="9"/>
    </row>
    <row r="40" spans="1:16">
      <c r="A40" s="12"/>
      <c r="B40" s="25">
        <v>343.4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1315359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1315359</v>
      </c>
      <c r="O40" s="47">
        <f t="shared" si="9"/>
        <v>193.43514705882353</v>
      </c>
      <c r="P40" s="9"/>
    </row>
    <row r="41" spans="1:16">
      <c r="A41" s="12"/>
      <c r="B41" s="25">
        <v>343.5</v>
      </c>
      <c r="C41" s="20" t="s">
        <v>79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2224461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2224461</v>
      </c>
      <c r="O41" s="47">
        <f t="shared" si="9"/>
        <v>327.12661764705882</v>
      </c>
      <c r="P41" s="9"/>
    </row>
    <row r="42" spans="1:16">
      <c r="A42" s="12"/>
      <c r="B42" s="25">
        <v>343.9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114571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114571</v>
      </c>
      <c r="O42" s="47">
        <f t="shared" si="9"/>
        <v>16.848676470588234</v>
      </c>
      <c r="P42" s="9"/>
    </row>
    <row r="43" spans="1:16">
      <c r="A43" s="12"/>
      <c r="B43" s="25">
        <v>346.4</v>
      </c>
      <c r="C43" s="20" t="s">
        <v>45</v>
      </c>
      <c r="D43" s="46">
        <v>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60</v>
      </c>
      <c r="O43" s="47">
        <f t="shared" si="9"/>
        <v>8.8235294117647058E-3</v>
      </c>
      <c r="P43" s="9"/>
    </row>
    <row r="44" spans="1:16">
      <c r="A44" s="12"/>
      <c r="B44" s="25">
        <v>349</v>
      </c>
      <c r="C44" s="20" t="s">
        <v>115</v>
      </c>
      <c r="D44" s="46">
        <v>11220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11220</v>
      </c>
      <c r="O44" s="47">
        <f t="shared" si="9"/>
        <v>1.65</v>
      </c>
      <c r="P44" s="9"/>
    </row>
    <row r="45" spans="1:16" ht="15.75">
      <c r="A45" s="29" t="s">
        <v>37</v>
      </c>
      <c r="B45" s="30"/>
      <c r="C45" s="31"/>
      <c r="D45" s="32">
        <f t="shared" ref="D45:M45" si="10">SUM(D46:D47)</f>
        <v>19130</v>
      </c>
      <c r="E45" s="32">
        <f t="shared" si="10"/>
        <v>2780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21910</v>
      </c>
      <c r="O45" s="45">
        <f t="shared" si="9"/>
        <v>3.2220588235294119</v>
      </c>
      <c r="P45" s="10"/>
    </row>
    <row r="46" spans="1:16">
      <c r="A46" s="13"/>
      <c r="B46" s="39">
        <v>351.1</v>
      </c>
      <c r="C46" s="21" t="s">
        <v>48</v>
      </c>
      <c r="D46" s="46">
        <v>19130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19130</v>
      </c>
      <c r="O46" s="47">
        <f t="shared" si="9"/>
        <v>2.8132352941176473</v>
      </c>
      <c r="P46" s="9"/>
    </row>
    <row r="47" spans="1:16">
      <c r="A47" s="13"/>
      <c r="B47" s="39">
        <v>359</v>
      </c>
      <c r="C47" s="21" t="s">
        <v>49</v>
      </c>
      <c r="D47" s="46">
        <v>0</v>
      </c>
      <c r="E47" s="46">
        <v>2780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2780</v>
      </c>
      <c r="O47" s="47">
        <f t="shared" si="9"/>
        <v>0.4088235294117647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SUM(D49:D58)</f>
        <v>183335</v>
      </c>
      <c r="E48" s="32">
        <f t="shared" si="11"/>
        <v>1719</v>
      </c>
      <c r="F48" s="32">
        <f t="shared" si="11"/>
        <v>0</v>
      </c>
      <c r="G48" s="32">
        <f t="shared" si="11"/>
        <v>4473</v>
      </c>
      <c r="H48" s="32">
        <f t="shared" si="11"/>
        <v>0</v>
      </c>
      <c r="I48" s="32">
        <f t="shared" si="11"/>
        <v>6593</v>
      </c>
      <c r="J48" s="32">
        <f t="shared" si="11"/>
        <v>0</v>
      </c>
      <c r="K48" s="32">
        <f t="shared" si="11"/>
        <v>451660</v>
      </c>
      <c r="L48" s="32">
        <f t="shared" si="11"/>
        <v>0</v>
      </c>
      <c r="M48" s="32">
        <f t="shared" si="11"/>
        <v>0</v>
      </c>
      <c r="N48" s="32">
        <f>SUM(D48:M48)</f>
        <v>647780</v>
      </c>
      <c r="O48" s="45">
        <f t="shared" si="9"/>
        <v>95.261764705882356</v>
      </c>
      <c r="P48" s="10"/>
    </row>
    <row r="49" spans="1:119">
      <c r="A49" s="12"/>
      <c r="B49" s="25">
        <v>361.1</v>
      </c>
      <c r="C49" s="20" t="s">
        <v>50</v>
      </c>
      <c r="D49" s="46">
        <v>0</v>
      </c>
      <c r="E49" s="46">
        <v>1719</v>
      </c>
      <c r="F49" s="46">
        <v>0</v>
      </c>
      <c r="G49" s="46">
        <v>4473</v>
      </c>
      <c r="H49" s="46">
        <v>0</v>
      </c>
      <c r="I49" s="46">
        <v>0</v>
      </c>
      <c r="J49" s="46">
        <v>0</v>
      </c>
      <c r="K49" s="46">
        <v>15318</v>
      </c>
      <c r="L49" s="46">
        <v>0</v>
      </c>
      <c r="M49" s="46">
        <v>0</v>
      </c>
      <c r="N49" s="46">
        <f>SUM(D49:M49)</f>
        <v>21510</v>
      </c>
      <c r="O49" s="47">
        <f t="shared" si="9"/>
        <v>3.1632352941176469</v>
      </c>
      <c r="P49" s="9"/>
    </row>
    <row r="50" spans="1:119">
      <c r="A50" s="12"/>
      <c r="B50" s="25">
        <v>361.2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22094</v>
      </c>
      <c r="L50" s="46">
        <v>0</v>
      </c>
      <c r="M50" s="46">
        <v>0</v>
      </c>
      <c r="N50" s="46">
        <f t="shared" ref="N50:N58" si="12">SUM(D50:M50)</f>
        <v>22094</v>
      </c>
      <c r="O50" s="47">
        <f t="shared" si="9"/>
        <v>3.2491176470588234</v>
      </c>
      <c r="P50" s="9"/>
    </row>
    <row r="51" spans="1:119">
      <c r="A51" s="12"/>
      <c r="B51" s="25">
        <v>361.3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-44173</v>
      </c>
      <c r="L51" s="46">
        <v>0</v>
      </c>
      <c r="M51" s="46">
        <v>0</v>
      </c>
      <c r="N51" s="46">
        <f t="shared" si="12"/>
        <v>-44173</v>
      </c>
      <c r="O51" s="47">
        <f t="shared" si="9"/>
        <v>-6.4960294117647059</v>
      </c>
      <c r="P51" s="9"/>
    </row>
    <row r="52" spans="1:119">
      <c r="A52" s="12"/>
      <c r="B52" s="25">
        <v>361.4</v>
      </c>
      <c r="C52" s="20" t="s">
        <v>116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258161</v>
      </c>
      <c r="L52" s="46">
        <v>0</v>
      </c>
      <c r="M52" s="46">
        <v>0</v>
      </c>
      <c r="N52" s="46">
        <f t="shared" si="12"/>
        <v>258161</v>
      </c>
      <c r="O52" s="47">
        <f t="shared" si="9"/>
        <v>37.964852941176474</v>
      </c>
      <c r="P52" s="9"/>
    </row>
    <row r="53" spans="1:119">
      <c r="A53" s="12"/>
      <c r="B53" s="25">
        <v>362</v>
      </c>
      <c r="C53" s="20" t="s">
        <v>54</v>
      </c>
      <c r="D53" s="46">
        <v>91587</v>
      </c>
      <c r="E53" s="46">
        <v>0</v>
      </c>
      <c r="F53" s="46">
        <v>0</v>
      </c>
      <c r="G53" s="46">
        <v>0</v>
      </c>
      <c r="H53" s="46">
        <v>0</v>
      </c>
      <c r="I53" s="46">
        <v>2500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94087</v>
      </c>
      <c r="O53" s="47">
        <f t="shared" si="9"/>
        <v>13.836323529411764</v>
      </c>
      <c r="P53" s="9"/>
    </row>
    <row r="54" spans="1:119">
      <c r="A54" s="12"/>
      <c r="B54" s="25">
        <v>364</v>
      </c>
      <c r="C54" s="20" t="s">
        <v>117</v>
      </c>
      <c r="D54" s="46">
        <v>20816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20816</v>
      </c>
      <c r="O54" s="47">
        <f t="shared" si="9"/>
        <v>3.0611764705882352</v>
      </c>
      <c r="P54" s="9"/>
    </row>
    <row r="55" spans="1:119">
      <c r="A55" s="12"/>
      <c r="B55" s="25">
        <v>365</v>
      </c>
      <c r="C55" s="20" t="s">
        <v>118</v>
      </c>
      <c r="D55" s="46">
        <v>3484</v>
      </c>
      <c r="E55" s="46">
        <v>0</v>
      </c>
      <c r="F55" s="46">
        <v>0</v>
      </c>
      <c r="G55" s="46">
        <v>0</v>
      </c>
      <c r="H55" s="46">
        <v>0</v>
      </c>
      <c r="I55" s="46">
        <v>3776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7260</v>
      </c>
      <c r="O55" s="47">
        <f t="shared" si="9"/>
        <v>1.0676470588235294</v>
      </c>
      <c r="P55" s="9"/>
    </row>
    <row r="56" spans="1:119">
      <c r="A56" s="12"/>
      <c r="B56" s="25">
        <v>366</v>
      </c>
      <c r="C56" s="20" t="s">
        <v>56</v>
      </c>
      <c r="D56" s="46">
        <v>63415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63415</v>
      </c>
      <c r="O56" s="47">
        <f t="shared" si="9"/>
        <v>9.3257352941176475</v>
      </c>
      <c r="P56" s="9"/>
    </row>
    <row r="57" spans="1:119">
      <c r="A57" s="12"/>
      <c r="B57" s="25">
        <v>368</v>
      </c>
      <c r="C57" s="20" t="s">
        <v>57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200260</v>
      </c>
      <c r="L57" s="46">
        <v>0</v>
      </c>
      <c r="M57" s="46">
        <v>0</v>
      </c>
      <c r="N57" s="46">
        <f t="shared" si="12"/>
        <v>200260</v>
      </c>
      <c r="O57" s="47">
        <f t="shared" si="9"/>
        <v>29.45</v>
      </c>
      <c r="P57" s="9"/>
    </row>
    <row r="58" spans="1:119">
      <c r="A58" s="12"/>
      <c r="B58" s="25">
        <v>369.9</v>
      </c>
      <c r="C58" s="20" t="s">
        <v>59</v>
      </c>
      <c r="D58" s="46">
        <v>4033</v>
      </c>
      <c r="E58" s="46">
        <v>0</v>
      </c>
      <c r="F58" s="46">
        <v>0</v>
      </c>
      <c r="G58" s="46">
        <v>0</v>
      </c>
      <c r="H58" s="46">
        <v>0</v>
      </c>
      <c r="I58" s="46">
        <v>317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4350</v>
      </c>
      <c r="O58" s="47">
        <f t="shared" si="9"/>
        <v>0.63970588235294112</v>
      </c>
      <c r="P58" s="9"/>
    </row>
    <row r="59" spans="1:119" ht="15.75">
      <c r="A59" s="29" t="s">
        <v>38</v>
      </c>
      <c r="B59" s="30"/>
      <c r="C59" s="31"/>
      <c r="D59" s="32">
        <f t="shared" ref="D59:M59" si="13">SUM(D60:D62)</f>
        <v>2666597</v>
      </c>
      <c r="E59" s="32">
        <f t="shared" si="13"/>
        <v>182625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74096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2923318</v>
      </c>
      <c r="O59" s="45">
        <f t="shared" si="9"/>
        <v>429.89970588235292</v>
      </c>
      <c r="P59" s="9"/>
    </row>
    <row r="60" spans="1:119">
      <c r="A60" s="12"/>
      <c r="B60" s="25">
        <v>381</v>
      </c>
      <c r="C60" s="20" t="s">
        <v>60</v>
      </c>
      <c r="D60" s="46">
        <v>669054</v>
      </c>
      <c r="E60" s="46">
        <v>182625</v>
      </c>
      <c r="F60" s="46">
        <v>0</v>
      </c>
      <c r="G60" s="46">
        <v>0</v>
      </c>
      <c r="H60" s="46">
        <v>0</v>
      </c>
      <c r="I60" s="46">
        <v>68589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920268</v>
      </c>
      <c r="O60" s="47">
        <f t="shared" si="9"/>
        <v>135.33352941176472</v>
      </c>
      <c r="P60" s="9"/>
    </row>
    <row r="61" spans="1:119">
      <c r="A61" s="12"/>
      <c r="B61" s="25">
        <v>382</v>
      </c>
      <c r="C61" s="20" t="s">
        <v>69</v>
      </c>
      <c r="D61" s="46">
        <v>1997543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1997543</v>
      </c>
      <c r="O61" s="47">
        <f t="shared" si="9"/>
        <v>293.75632352941176</v>
      </c>
      <c r="P61" s="9"/>
    </row>
    <row r="62" spans="1:119" ht="15.75" thickBot="1">
      <c r="A62" s="12"/>
      <c r="B62" s="25">
        <v>389.1</v>
      </c>
      <c r="C62" s="20" t="s">
        <v>119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5507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5507</v>
      </c>
      <c r="O62" s="47">
        <f t="shared" si="9"/>
        <v>0.80985294117647055</v>
      </c>
      <c r="P62" s="9"/>
    </row>
    <row r="63" spans="1:119" ht="16.5" thickBot="1">
      <c r="A63" s="14" t="s">
        <v>46</v>
      </c>
      <c r="B63" s="23"/>
      <c r="C63" s="22"/>
      <c r="D63" s="15">
        <f t="shared" ref="D63:M63" si="14">SUM(D5,D14,D20,D36,D45,D48,D59)</f>
        <v>7516904</v>
      </c>
      <c r="E63" s="15">
        <f t="shared" si="14"/>
        <v>464454</v>
      </c>
      <c r="F63" s="15">
        <f t="shared" si="14"/>
        <v>0</v>
      </c>
      <c r="G63" s="15">
        <f t="shared" si="14"/>
        <v>924966</v>
      </c>
      <c r="H63" s="15">
        <f t="shared" si="14"/>
        <v>0</v>
      </c>
      <c r="I63" s="15">
        <f t="shared" si="14"/>
        <v>7589971</v>
      </c>
      <c r="J63" s="15">
        <f t="shared" si="14"/>
        <v>0</v>
      </c>
      <c r="K63" s="15">
        <f t="shared" si="14"/>
        <v>451660</v>
      </c>
      <c r="L63" s="15">
        <f t="shared" si="14"/>
        <v>0</v>
      </c>
      <c r="M63" s="15">
        <f t="shared" si="14"/>
        <v>0</v>
      </c>
      <c r="N63" s="15">
        <f>SUM(D63:M63)</f>
        <v>16947955</v>
      </c>
      <c r="O63" s="38">
        <f t="shared" si="9"/>
        <v>2492.3463235294116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0" t="s">
        <v>120</v>
      </c>
      <c r="M65" s="50"/>
      <c r="N65" s="50"/>
      <c r="O65" s="43">
        <v>6800</v>
      </c>
    </row>
    <row r="66" spans="1:15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</row>
    <row r="67" spans="1:15" ht="15.75" customHeight="1" thickBot="1">
      <c r="A67" s="54" t="s">
        <v>84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94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62</v>
      </c>
      <c r="B3" s="64"/>
      <c r="C3" s="65"/>
      <c r="D3" s="69" t="s">
        <v>32</v>
      </c>
      <c r="E3" s="70"/>
      <c r="F3" s="70"/>
      <c r="G3" s="70"/>
      <c r="H3" s="71"/>
      <c r="I3" s="69" t="s">
        <v>33</v>
      </c>
      <c r="J3" s="71"/>
      <c r="K3" s="69" t="s">
        <v>35</v>
      </c>
      <c r="L3" s="71"/>
      <c r="M3" s="36"/>
      <c r="N3" s="37"/>
      <c r="O3" s="72" t="s">
        <v>67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34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2344034</v>
      </c>
      <c r="E5" s="27">
        <f t="shared" si="0"/>
        <v>227862</v>
      </c>
      <c r="F5" s="27">
        <f t="shared" si="0"/>
        <v>0</v>
      </c>
      <c r="G5" s="27">
        <f t="shared" si="0"/>
        <v>906411</v>
      </c>
      <c r="H5" s="27">
        <f t="shared" si="0"/>
        <v>0</v>
      </c>
      <c r="I5" s="27">
        <f t="shared" si="0"/>
        <v>183427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3661734</v>
      </c>
      <c r="O5" s="33">
        <f t="shared" ref="O5:O36" si="1">(N5/O$66)</f>
        <v>536.43920304717255</v>
      </c>
      <c r="P5" s="6"/>
    </row>
    <row r="6" spans="1:133">
      <c r="A6" s="12"/>
      <c r="B6" s="25">
        <v>311</v>
      </c>
      <c r="C6" s="20" t="s">
        <v>2</v>
      </c>
      <c r="D6" s="46">
        <v>1386516</v>
      </c>
      <c r="E6" s="46">
        <v>227862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1614378</v>
      </c>
      <c r="O6" s="47">
        <f t="shared" si="1"/>
        <v>236.50424846176384</v>
      </c>
      <c r="P6" s="9"/>
    </row>
    <row r="7" spans="1:133">
      <c r="A7" s="12"/>
      <c r="B7" s="25">
        <v>312.41000000000003</v>
      </c>
      <c r="C7" s="20" t="s">
        <v>72</v>
      </c>
      <c r="D7" s="46">
        <v>0</v>
      </c>
      <c r="E7" s="46">
        <v>0</v>
      </c>
      <c r="F7" s="46">
        <v>0</v>
      </c>
      <c r="G7" s="46">
        <v>431986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431986</v>
      </c>
      <c r="O7" s="47">
        <f t="shared" si="1"/>
        <v>63.285379431585113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474425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474425</v>
      </c>
      <c r="O8" s="47">
        <f t="shared" si="1"/>
        <v>69.502636976267212</v>
      </c>
      <c r="P8" s="9"/>
    </row>
    <row r="9" spans="1:133">
      <c r="A9" s="12"/>
      <c r="B9" s="25">
        <v>314.10000000000002</v>
      </c>
      <c r="C9" s="20" t="s">
        <v>12</v>
      </c>
      <c r="D9" s="46">
        <v>522393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522393</v>
      </c>
      <c r="O9" s="47">
        <f t="shared" si="1"/>
        <v>76.529885731028415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183427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183427</v>
      </c>
      <c r="O10" s="47">
        <f t="shared" si="1"/>
        <v>26.871813653677115</v>
      </c>
      <c r="P10" s="9"/>
    </row>
    <row r="11" spans="1:133">
      <c r="A11" s="12"/>
      <c r="B11" s="25">
        <v>314.8</v>
      </c>
      <c r="C11" s="20" t="s">
        <v>73</v>
      </c>
      <c r="D11" s="46">
        <v>28777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28777</v>
      </c>
      <c r="O11" s="47">
        <f t="shared" si="1"/>
        <v>4.2157925578669788</v>
      </c>
      <c r="P11" s="9"/>
    </row>
    <row r="12" spans="1:133">
      <c r="A12" s="12"/>
      <c r="B12" s="25">
        <v>315</v>
      </c>
      <c r="C12" s="20" t="s">
        <v>14</v>
      </c>
      <c r="D12" s="46">
        <v>291149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291149</v>
      </c>
      <c r="O12" s="47">
        <f t="shared" si="1"/>
        <v>42.652944623498385</v>
      </c>
      <c r="P12" s="9"/>
    </row>
    <row r="13" spans="1:133">
      <c r="A13" s="12"/>
      <c r="B13" s="25">
        <v>316</v>
      </c>
      <c r="C13" s="20" t="s">
        <v>15</v>
      </c>
      <c r="D13" s="46">
        <v>115199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115199</v>
      </c>
      <c r="O13" s="47">
        <f t="shared" si="1"/>
        <v>16.876501611485498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613519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14637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628156</v>
      </c>
      <c r="O14" s="45">
        <f t="shared" si="1"/>
        <v>92.024025783767939</v>
      </c>
      <c r="P14" s="10"/>
    </row>
    <row r="15" spans="1:133">
      <c r="A15" s="12"/>
      <c r="B15" s="25">
        <v>322</v>
      </c>
      <c r="C15" s="20" t="s">
        <v>0</v>
      </c>
      <c r="D15" s="46">
        <v>56623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56623</v>
      </c>
      <c r="O15" s="47">
        <f t="shared" si="1"/>
        <v>8.29519484324641</v>
      </c>
      <c r="P15" s="9"/>
    </row>
    <row r="16" spans="1:133">
      <c r="A16" s="12"/>
      <c r="B16" s="25">
        <v>323.10000000000002</v>
      </c>
      <c r="C16" s="20" t="s">
        <v>18</v>
      </c>
      <c r="D16" s="46">
        <v>506808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506808</v>
      </c>
      <c r="O16" s="47">
        <f t="shared" si="1"/>
        <v>74.246703779665978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5063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5063</v>
      </c>
      <c r="O17" s="47">
        <f t="shared" si="1"/>
        <v>0.7417228244945796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9574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9574</v>
      </c>
      <c r="O18" s="47">
        <f t="shared" si="1"/>
        <v>1.4025783767946089</v>
      </c>
      <c r="P18" s="9"/>
    </row>
    <row r="19" spans="1:16">
      <c r="A19" s="12"/>
      <c r="B19" s="25">
        <v>324.32</v>
      </c>
      <c r="C19" s="20" t="s">
        <v>95</v>
      </c>
      <c r="D19" s="46">
        <v>25565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25565</v>
      </c>
      <c r="O19" s="47">
        <f t="shared" si="1"/>
        <v>3.7452387928508641</v>
      </c>
      <c r="P19" s="9"/>
    </row>
    <row r="20" spans="1:16">
      <c r="A20" s="12"/>
      <c r="B20" s="25">
        <v>329</v>
      </c>
      <c r="C20" s="20" t="s">
        <v>21</v>
      </c>
      <c r="D20" s="46">
        <v>24523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24523</v>
      </c>
      <c r="O20" s="47">
        <f t="shared" si="1"/>
        <v>3.5925871667154996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SUM(D22:D36)</f>
        <v>2095499</v>
      </c>
      <c r="E21" s="32">
        <f t="shared" si="5"/>
        <v>41413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1231524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3368436</v>
      </c>
      <c r="O21" s="45">
        <f t="shared" si="1"/>
        <v>493.47143275710516</v>
      </c>
      <c r="P21" s="10"/>
    </row>
    <row r="22" spans="1:16">
      <c r="A22" s="12"/>
      <c r="B22" s="25">
        <v>331.2</v>
      </c>
      <c r="C22" s="20" t="s">
        <v>22</v>
      </c>
      <c r="D22" s="46">
        <v>0</v>
      </c>
      <c r="E22" s="46">
        <v>41413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41413</v>
      </c>
      <c r="O22" s="47">
        <f t="shared" si="1"/>
        <v>6.0669498974509226</v>
      </c>
      <c r="P22" s="9"/>
    </row>
    <row r="23" spans="1:16">
      <c r="A23" s="12"/>
      <c r="B23" s="25">
        <v>331.31</v>
      </c>
      <c r="C23" s="20" t="s">
        <v>86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597504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597504</v>
      </c>
      <c r="O23" s="47">
        <f t="shared" si="1"/>
        <v>87.533548198066214</v>
      </c>
      <c r="P23" s="9"/>
    </row>
    <row r="24" spans="1:16">
      <c r="A24" s="12"/>
      <c r="B24" s="25">
        <v>331.49</v>
      </c>
      <c r="C24" s="20" t="s">
        <v>96</v>
      </c>
      <c r="D24" s="46">
        <v>105000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105000</v>
      </c>
      <c r="O24" s="47">
        <f t="shared" si="1"/>
        <v>15.382361558745972</v>
      </c>
      <c r="P24" s="9"/>
    </row>
    <row r="25" spans="1:16">
      <c r="A25" s="12"/>
      <c r="B25" s="25">
        <v>331.62</v>
      </c>
      <c r="C25" s="20" t="s">
        <v>97</v>
      </c>
      <c r="D25" s="46">
        <v>236000</v>
      </c>
      <c r="E25" s="46">
        <v>0</v>
      </c>
      <c r="F25" s="46">
        <v>0</v>
      </c>
      <c r="G25" s="46">
        <v>0</v>
      </c>
      <c r="H25" s="46">
        <v>0</v>
      </c>
      <c r="I25" s="46">
        <v>154000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390000</v>
      </c>
      <c r="O25" s="47">
        <f t="shared" si="1"/>
        <v>57.134485789627895</v>
      </c>
      <c r="P25" s="9"/>
    </row>
    <row r="26" spans="1:16">
      <c r="A26" s="12"/>
      <c r="B26" s="25">
        <v>334.35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455020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455020</v>
      </c>
      <c r="O26" s="47">
        <f t="shared" si="1"/>
        <v>66.659830061529448</v>
      </c>
      <c r="P26" s="9"/>
    </row>
    <row r="27" spans="1:16">
      <c r="A27" s="12"/>
      <c r="B27" s="25">
        <v>334.49</v>
      </c>
      <c r="C27" s="20" t="s">
        <v>88</v>
      </c>
      <c r="D27" s="46">
        <v>213550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213550</v>
      </c>
      <c r="O27" s="47">
        <f t="shared" si="1"/>
        <v>31.284793436859069</v>
      </c>
      <c r="P27" s="9"/>
    </row>
    <row r="28" spans="1:16">
      <c r="A28" s="12"/>
      <c r="B28" s="25">
        <v>334.7</v>
      </c>
      <c r="C28" s="20" t="s">
        <v>98</v>
      </c>
      <c r="D28" s="46">
        <v>729886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729886</v>
      </c>
      <c r="O28" s="47">
        <f t="shared" si="1"/>
        <v>106.92733665397012</v>
      </c>
      <c r="P28" s="9"/>
    </row>
    <row r="29" spans="1:16">
      <c r="A29" s="12"/>
      <c r="B29" s="25">
        <v>334.9</v>
      </c>
      <c r="C29" s="20" t="s">
        <v>99</v>
      </c>
      <c r="D29" s="46">
        <v>39000</v>
      </c>
      <c r="E29" s="46">
        <v>0</v>
      </c>
      <c r="F29" s="46">
        <v>0</v>
      </c>
      <c r="G29" s="46">
        <v>0</v>
      </c>
      <c r="H29" s="46">
        <v>0</v>
      </c>
      <c r="I29" s="46">
        <v>25000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64000</v>
      </c>
      <c r="O29" s="47">
        <f t="shared" si="1"/>
        <v>9.3759156167594497</v>
      </c>
      <c r="P29" s="9"/>
    </row>
    <row r="30" spans="1:16">
      <c r="A30" s="12"/>
      <c r="B30" s="25">
        <v>335.12</v>
      </c>
      <c r="C30" s="20" t="s">
        <v>26</v>
      </c>
      <c r="D30" s="46">
        <v>290065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290065</v>
      </c>
      <c r="O30" s="47">
        <f t="shared" si="1"/>
        <v>42.494140052739525</v>
      </c>
      <c r="P30" s="9"/>
    </row>
    <row r="31" spans="1:16">
      <c r="A31" s="12"/>
      <c r="B31" s="25">
        <v>335.14</v>
      </c>
      <c r="C31" s="20" t="s">
        <v>27</v>
      </c>
      <c r="D31" s="46">
        <v>1977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1977</v>
      </c>
      <c r="O31" s="47">
        <f t="shared" si="1"/>
        <v>0.28962789334895989</v>
      </c>
      <c r="P31" s="9"/>
    </row>
    <row r="32" spans="1:16">
      <c r="A32" s="12"/>
      <c r="B32" s="25">
        <v>335.15</v>
      </c>
      <c r="C32" s="20" t="s">
        <v>28</v>
      </c>
      <c r="D32" s="46">
        <v>2036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2036</v>
      </c>
      <c r="O32" s="47">
        <f t="shared" si="1"/>
        <v>0.29827131555816</v>
      </c>
      <c r="P32" s="9"/>
    </row>
    <row r="33" spans="1:16">
      <c r="A33" s="12"/>
      <c r="B33" s="25">
        <v>335.18</v>
      </c>
      <c r="C33" s="20" t="s">
        <v>29</v>
      </c>
      <c r="D33" s="46">
        <v>229565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229565</v>
      </c>
      <c r="O33" s="47">
        <f t="shared" si="1"/>
        <v>33.630969821271606</v>
      </c>
      <c r="P33" s="9"/>
    </row>
    <row r="34" spans="1:16">
      <c r="A34" s="12"/>
      <c r="B34" s="25">
        <v>335.49</v>
      </c>
      <c r="C34" s="20" t="s">
        <v>30</v>
      </c>
      <c r="D34" s="46">
        <v>104447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104447</v>
      </c>
      <c r="O34" s="47">
        <f t="shared" si="1"/>
        <v>15.30134778786991</v>
      </c>
      <c r="P34" s="9"/>
    </row>
    <row r="35" spans="1:16">
      <c r="A35" s="12"/>
      <c r="B35" s="25">
        <v>337.4</v>
      </c>
      <c r="C35" s="20" t="s">
        <v>100</v>
      </c>
      <c r="D35" s="46">
        <v>122151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122151</v>
      </c>
      <c r="O35" s="47">
        <f t="shared" si="1"/>
        <v>17.894960445355991</v>
      </c>
      <c r="P35" s="9"/>
    </row>
    <row r="36" spans="1:16">
      <c r="A36" s="12"/>
      <c r="B36" s="25">
        <v>337.9</v>
      </c>
      <c r="C36" s="20" t="s">
        <v>90</v>
      </c>
      <c r="D36" s="46">
        <v>21822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21822</v>
      </c>
      <c r="O36" s="47">
        <f t="shared" si="1"/>
        <v>3.1968942279519483</v>
      </c>
      <c r="P36" s="9"/>
    </row>
    <row r="37" spans="1:16" ht="15.75">
      <c r="A37" s="29" t="s">
        <v>36</v>
      </c>
      <c r="B37" s="30"/>
      <c r="C37" s="31"/>
      <c r="D37" s="32">
        <f t="shared" ref="D37:M37" si="7">SUM(D38:D44)</f>
        <v>17011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6504896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6521907</v>
      </c>
      <c r="O37" s="45">
        <f t="shared" ref="O37:O64" si="8">(N37/O$66)</f>
        <v>955.45077644301205</v>
      </c>
      <c r="P37" s="10"/>
    </row>
    <row r="38" spans="1:16">
      <c r="A38" s="12"/>
      <c r="B38" s="25">
        <v>341.9</v>
      </c>
      <c r="C38" s="20" t="s">
        <v>39</v>
      </c>
      <c r="D38" s="46">
        <v>16861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9">SUM(D38:M38)</f>
        <v>16861</v>
      </c>
      <c r="O38" s="47">
        <f t="shared" si="8"/>
        <v>2.4701142689715794</v>
      </c>
      <c r="P38" s="9"/>
    </row>
    <row r="39" spans="1:16">
      <c r="A39" s="12"/>
      <c r="B39" s="25">
        <v>343.2</v>
      </c>
      <c r="C39" s="20" t="s">
        <v>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888677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888677</v>
      </c>
      <c r="O39" s="47">
        <f t="shared" si="8"/>
        <v>130.19000878992088</v>
      </c>
      <c r="P39" s="9"/>
    </row>
    <row r="40" spans="1:16">
      <c r="A40" s="12"/>
      <c r="B40" s="25">
        <v>343.3</v>
      </c>
      <c r="C40" s="20" t="s">
        <v>78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1975963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1975963</v>
      </c>
      <c r="O40" s="47">
        <f t="shared" si="8"/>
        <v>289.47597421623203</v>
      </c>
      <c r="P40" s="9"/>
    </row>
    <row r="41" spans="1:16">
      <c r="A41" s="12"/>
      <c r="B41" s="25">
        <v>343.4</v>
      </c>
      <c r="C41" s="20" t="s">
        <v>42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1323319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1323319</v>
      </c>
      <c r="O41" s="47">
        <f t="shared" si="8"/>
        <v>193.86448871960152</v>
      </c>
      <c r="P41" s="9"/>
    </row>
    <row r="42" spans="1:16">
      <c r="A42" s="12"/>
      <c r="B42" s="25">
        <v>343.5</v>
      </c>
      <c r="C42" s="20" t="s">
        <v>79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2201191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2201191</v>
      </c>
      <c r="O42" s="47">
        <f t="shared" si="8"/>
        <v>322.47157925578671</v>
      </c>
      <c r="P42" s="9"/>
    </row>
    <row r="43" spans="1:16">
      <c r="A43" s="12"/>
      <c r="B43" s="25">
        <v>343.9</v>
      </c>
      <c r="C43" s="20" t="s">
        <v>44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115746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115746</v>
      </c>
      <c r="O43" s="47">
        <f t="shared" si="8"/>
        <v>16.956636390272486</v>
      </c>
      <c r="P43" s="9"/>
    </row>
    <row r="44" spans="1:16">
      <c r="A44" s="12"/>
      <c r="B44" s="25">
        <v>346.4</v>
      </c>
      <c r="C44" s="20" t="s">
        <v>45</v>
      </c>
      <c r="D44" s="46">
        <v>150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150</v>
      </c>
      <c r="O44" s="47">
        <f t="shared" si="8"/>
        <v>2.1974802226779958E-2</v>
      </c>
      <c r="P44" s="9"/>
    </row>
    <row r="45" spans="1:16" ht="15.75">
      <c r="A45" s="29" t="s">
        <v>37</v>
      </c>
      <c r="B45" s="30"/>
      <c r="C45" s="31"/>
      <c r="D45" s="32">
        <f t="shared" ref="D45:M45" si="10">SUM(D46:D47)</f>
        <v>19260</v>
      </c>
      <c r="E45" s="32">
        <f t="shared" si="10"/>
        <v>9563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28823</v>
      </c>
      <c r="O45" s="45">
        <f t="shared" si="8"/>
        <v>4.2225314972165249</v>
      </c>
      <c r="P45" s="10"/>
    </row>
    <row r="46" spans="1:16">
      <c r="A46" s="13"/>
      <c r="B46" s="39">
        <v>351.1</v>
      </c>
      <c r="C46" s="21" t="s">
        <v>48</v>
      </c>
      <c r="D46" s="46">
        <v>19260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19260</v>
      </c>
      <c r="O46" s="47">
        <f t="shared" si="8"/>
        <v>2.8215646059185469</v>
      </c>
      <c r="P46" s="9"/>
    </row>
    <row r="47" spans="1:16">
      <c r="A47" s="13"/>
      <c r="B47" s="39">
        <v>359</v>
      </c>
      <c r="C47" s="21" t="s">
        <v>49</v>
      </c>
      <c r="D47" s="46">
        <v>0</v>
      </c>
      <c r="E47" s="46">
        <v>9563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9563</v>
      </c>
      <c r="O47" s="47">
        <f t="shared" si="8"/>
        <v>1.4009668912979782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SUM(D49:D58)</f>
        <v>305735</v>
      </c>
      <c r="E48" s="32">
        <f t="shared" si="11"/>
        <v>1334</v>
      </c>
      <c r="F48" s="32">
        <f t="shared" si="11"/>
        <v>0</v>
      </c>
      <c r="G48" s="32">
        <f t="shared" si="11"/>
        <v>5718</v>
      </c>
      <c r="H48" s="32">
        <f t="shared" si="11"/>
        <v>0</v>
      </c>
      <c r="I48" s="32">
        <f t="shared" si="11"/>
        <v>-1362803</v>
      </c>
      <c r="J48" s="32">
        <f t="shared" si="11"/>
        <v>0</v>
      </c>
      <c r="K48" s="32">
        <f t="shared" si="11"/>
        <v>317730</v>
      </c>
      <c r="L48" s="32">
        <f t="shared" si="11"/>
        <v>0</v>
      </c>
      <c r="M48" s="32">
        <f t="shared" si="11"/>
        <v>0</v>
      </c>
      <c r="N48" s="32">
        <f>SUM(D48:M48)</f>
        <v>-732286</v>
      </c>
      <c r="O48" s="45">
        <f t="shared" si="8"/>
        <v>-107.2789334895986</v>
      </c>
      <c r="P48" s="10"/>
    </row>
    <row r="49" spans="1:119">
      <c r="A49" s="12"/>
      <c r="B49" s="25">
        <v>361.1</v>
      </c>
      <c r="C49" s="20" t="s">
        <v>50</v>
      </c>
      <c r="D49" s="46">
        <v>637</v>
      </c>
      <c r="E49" s="46">
        <v>1334</v>
      </c>
      <c r="F49" s="46">
        <v>0</v>
      </c>
      <c r="G49" s="46">
        <v>5718</v>
      </c>
      <c r="H49" s="46">
        <v>0</v>
      </c>
      <c r="I49" s="46">
        <v>0</v>
      </c>
      <c r="J49" s="46">
        <v>0</v>
      </c>
      <c r="K49" s="46">
        <v>15320</v>
      </c>
      <c r="L49" s="46">
        <v>0</v>
      </c>
      <c r="M49" s="46">
        <v>0</v>
      </c>
      <c r="N49" s="46">
        <f>SUM(D49:M49)</f>
        <v>23009</v>
      </c>
      <c r="O49" s="47">
        <f t="shared" si="8"/>
        <v>3.3707881629065337</v>
      </c>
      <c r="P49" s="9"/>
    </row>
    <row r="50" spans="1:119">
      <c r="A50" s="12"/>
      <c r="B50" s="25">
        <v>361.2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17328</v>
      </c>
      <c r="L50" s="46">
        <v>0</v>
      </c>
      <c r="M50" s="46">
        <v>0</v>
      </c>
      <c r="N50" s="46">
        <f t="shared" ref="N50:N58" si="12">SUM(D50:M50)</f>
        <v>17328</v>
      </c>
      <c r="O50" s="47">
        <f t="shared" si="8"/>
        <v>2.5385291532376209</v>
      </c>
      <c r="P50" s="9"/>
    </row>
    <row r="51" spans="1:119">
      <c r="A51" s="12"/>
      <c r="B51" s="25">
        <v>361.3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196618</v>
      </c>
      <c r="L51" s="46">
        <v>0</v>
      </c>
      <c r="M51" s="46">
        <v>0</v>
      </c>
      <c r="N51" s="46">
        <f t="shared" si="12"/>
        <v>196618</v>
      </c>
      <c r="O51" s="47">
        <f t="shared" si="8"/>
        <v>28.804277761500146</v>
      </c>
      <c r="P51" s="9"/>
    </row>
    <row r="52" spans="1:119">
      <c r="A52" s="12"/>
      <c r="B52" s="25">
        <v>361.4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83935</v>
      </c>
      <c r="L52" s="46">
        <v>0</v>
      </c>
      <c r="M52" s="46">
        <v>0</v>
      </c>
      <c r="N52" s="46">
        <f t="shared" si="12"/>
        <v>83935</v>
      </c>
      <c r="O52" s="47">
        <f t="shared" si="8"/>
        <v>12.296366832698506</v>
      </c>
      <c r="P52" s="9"/>
    </row>
    <row r="53" spans="1:119">
      <c r="A53" s="12"/>
      <c r="B53" s="25">
        <v>362</v>
      </c>
      <c r="C53" s="20" t="s">
        <v>54</v>
      </c>
      <c r="D53" s="46">
        <v>88998</v>
      </c>
      <c r="E53" s="46">
        <v>0</v>
      </c>
      <c r="F53" s="46">
        <v>0</v>
      </c>
      <c r="G53" s="46">
        <v>0</v>
      </c>
      <c r="H53" s="46">
        <v>0</v>
      </c>
      <c r="I53" s="46">
        <v>2083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91081</v>
      </c>
      <c r="O53" s="47">
        <f t="shared" si="8"/>
        <v>13.343246410782303</v>
      </c>
      <c r="P53" s="9"/>
    </row>
    <row r="54" spans="1:119">
      <c r="A54" s="12"/>
      <c r="B54" s="25">
        <v>364</v>
      </c>
      <c r="C54" s="20" t="s">
        <v>55</v>
      </c>
      <c r="D54" s="46">
        <v>19441</v>
      </c>
      <c r="E54" s="46">
        <v>0</v>
      </c>
      <c r="F54" s="46">
        <v>0</v>
      </c>
      <c r="G54" s="46">
        <v>0</v>
      </c>
      <c r="H54" s="46">
        <v>0</v>
      </c>
      <c r="I54" s="46">
        <v>-1367585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-1348144</v>
      </c>
      <c r="O54" s="47">
        <f t="shared" si="8"/>
        <v>-197.50131848813362</v>
      </c>
      <c r="P54" s="9"/>
    </row>
    <row r="55" spans="1:119">
      <c r="A55" s="12"/>
      <c r="B55" s="25">
        <v>365</v>
      </c>
      <c r="C55" s="20" t="s">
        <v>80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1730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1730</v>
      </c>
      <c r="O55" s="47">
        <f t="shared" si="8"/>
        <v>0.25344271901552884</v>
      </c>
      <c r="P55" s="9"/>
    </row>
    <row r="56" spans="1:119">
      <c r="A56" s="12"/>
      <c r="B56" s="25">
        <v>366</v>
      </c>
      <c r="C56" s="20" t="s">
        <v>56</v>
      </c>
      <c r="D56" s="46">
        <v>188057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188057</v>
      </c>
      <c r="O56" s="47">
        <f t="shared" si="8"/>
        <v>27.550102549077057</v>
      </c>
      <c r="P56" s="9"/>
    </row>
    <row r="57" spans="1:119">
      <c r="A57" s="12"/>
      <c r="B57" s="25">
        <v>368</v>
      </c>
      <c r="C57" s="20" t="s">
        <v>57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4529</v>
      </c>
      <c r="L57" s="46">
        <v>0</v>
      </c>
      <c r="M57" s="46">
        <v>0</v>
      </c>
      <c r="N57" s="46">
        <f t="shared" si="12"/>
        <v>4529</v>
      </c>
      <c r="O57" s="47">
        <f t="shared" si="8"/>
        <v>0.66349252856724295</v>
      </c>
      <c r="P57" s="9"/>
    </row>
    <row r="58" spans="1:119">
      <c r="A58" s="12"/>
      <c r="B58" s="25">
        <v>369.9</v>
      </c>
      <c r="C58" s="20" t="s">
        <v>59</v>
      </c>
      <c r="D58" s="46">
        <v>8602</v>
      </c>
      <c r="E58" s="46">
        <v>0</v>
      </c>
      <c r="F58" s="46">
        <v>0</v>
      </c>
      <c r="G58" s="46">
        <v>0</v>
      </c>
      <c r="H58" s="46">
        <v>0</v>
      </c>
      <c r="I58" s="46">
        <v>969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9571</v>
      </c>
      <c r="O58" s="47">
        <f t="shared" si="8"/>
        <v>1.4021388807500732</v>
      </c>
      <c r="P58" s="9"/>
    </row>
    <row r="59" spans="1:119" ht="15.75">
      <c r="A59" s="29" t="s">
        <v>38</v>
      </c>
      <c r="B59" s="30"/>
      <c r="C59" s="31"/>
      <c r="D59" s="32">
        <f t="shared" ref="D59:M59" si="13">SUM(D60:D63)</f>
        <v>2040647</v>
      </c>
      <c r="E59" s="32">
        <f t="shared" si="13"/>
        <v>176932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210572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ref="N59:N64" si="14">SUM(D59:M59)</f>
        <v>2428151</v>
      </c>
      <c r="O59" s="45">
        <f t="shared" si="8"/>
        <v>355.7209200117199</v>
      </c>
      <c r="P59" s="9"/>
    </row>
    <row r="60" spans="1:119">
      <c r="A60" s="12"/>
      <c r="B60" s="25">
        <v>381</v>
      </c>
      <c r="C60" s="20" t="s">
        <v>60</v>
      </c>
      <c r="D60" s="46">
        <v>387818</v>
      </c>
      <c r="E60" s="46">
        <v>176932</v>
      </c>
      <c r="F60" s="46">
        <v>0</v>
      </c>
      <c r="G60" s="46">
        <v>0</v>
      </c>
      <c r="H60" s="46">
        <v>0</v>
      </c>
      <c r="I60" s="46">
        <v>103390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668140</v>
      </c>
      <c r="O60" s="47">
        <f t="shared" si="8"/>
        <v>97.881629065338416</v>
      </c>
      <c r="P60" s="9"/>
    </row>
    <row r="61" spans="1:119">
      <c r="A61" s="12"/>
      <c r="B61" s="25">
        <v>382</v>
      </c>
      <c r="C61" s="20" t="s">
        <v>69</v>
      </c>
      <c r="D61" s="46">
        <v>1652829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1652829</v>
      </c>
      <c r="O61" s="47">
        <f t="shared" si="8"/>
        <v>242.13726926457662</v>
      </c>
      <c r="P61" s="9"/>
    </row>
    <row r="62" spans="1:119">
      <c r="A62" s="12"/>
      <c r="B62" s="25">
        <v>389.1</v>
      </c>
      <c r="C62" s="20" t="s">
        <v>92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7182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7182</v>
      </c>
      <c r="O62" s="47">
        <f t="shared" si="8"/>
        <v>1.0521535306182244</v>
      </c>
      <c r="P62" s="9"/>
    </row>
    <row r="63" spans="1:119" ht="15.75" thickBot="1">
      <c r="A63" s="12"/>
      <c r="B63" s="25">
        <v>389.4</v>
      </c>
      <c r="C63" s="20" t="s">
        <v>101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100000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100000</v>
      </c>
      <c r="O63" s="47">
        <f t="shared" si="8"/>
        <v>14.64986815118664</v>
      </c>
      <c r="P63" s="9"/>
    </row>
    <row r="64" spans="1:119" ht="16.5" thickBot="1">
      <c r="A64" s="14" t="s">
        <v>46</v>
      </c>
      <c r="B64" s="23"/>
      <c r="C64" s="22"/>
      <c r="D64" s="15">
        <f t="shared" ref="D64:M64" si="15">SUM(D5,D14,D21,D37,D45,D48,D59)</f>
        <v>7435705</v>
      </c>
      <c r="E64" s="15">
        <f t="shared" si="15"/>
        <v>457104</v>
      </c>
      <c r="F64" s="15">
        <f t="shared" si="15"/>
        <v>0</v>
      </c>
      <c r="G64" s="15">
        <f t="shared" si="15"/>
        <v>912129</v>
      </c>
      <c r="H64" s="15">
        <f t="shared" si="15"/>
        <v>0</v>
      </c>
      <c r="I64" s="15">
        <f t="shared" si="15"/>
        <v>6782253</v>
      </c>
      <c r="J64" s="15">
        <f t="shared" si="15"/>
        <v>0</v>
      </c>
      <c r="K64" s="15">
        <f t="shared" si="15"/>
        <v>317730</v>
      </c>
      <c r="L64" s="15">
        <f t="shared" si="15"/>
        <v>0</v>
      </c>
      <c r="M64" s="15">
        <f t="shared" si="15"/>
        <v>0</v>
      </c>
      <c r="N64" s="15">
        <f t="shared" si="14"/>
        <v>15904921</v>
      </c>
      <c r="O64" s="38">
        <f t="shared" si="8"/>
        <v>2330.0499560503954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0" t="s">
        <v>102</v>
      </c>
      <c r="M66" s="50"/>
      <c r="N66" s="50"/>
      <c r="O66" s="43">
        <v>6826</v>
      </c>
    </row>
    <row r="67" spans="1:15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</row>
    <row r="68" spans="1:15" ht="15.75" customHeight="1" thickBot="1">
      <c r="A68" s="54" t="s">
        <v>84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6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62</v>
      </c>
      <c r="B3" s="64"/>
      <c r="C3" s="65"/>
      <c r="D3" s="69" t="s">
        <v>32</v>
      </c>
      <c r="E3" s="70"/>
      <c r="F3" s="70"/>
      <c r="G3" s="70"/>
      <c r="H3" s="71"/>
      <c r="I3" s="69" t="s">
        <v>33</v>
      </c>
      <c r="J3" s="71"/>
      <c r="K3" s="69" t="s">
        <v>35</v>
      </c>
      <c r="L3" s="71"/>
      <c r="M3" s="36"/>
      <c r="N3" s="37"/>
      <c r="O3" s="72" t="s">
        <v>67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34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2216945</v>
      </c>
      <c r="E5" s="27">
        <f t="shared" si="0"/>
        <v>0</v>
      </c>
      <c r="F5" s="27">
        <f t="shared" si="0"/>
        <v>0</v>
      </c>
      <c r="G5" s="27">
        <f t="shared" si="0"/>
        <v>890091</v>
      </c>
      <c r="H5" s="27">
        <f t="shared" si="0"/>
        <v>0</v>
      </c>
      <c r="I5" s="27">
        <f t="shared" si="0"/>
        <v>221126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3328162</v>
      </c>
      <c r="O5" s="33">
        <f t="shared" ref="O5:O36" si="1">(N5/O$60)</f>
        <v>485.2962962962963</v>
      </c>
      <c r="P5" s="6"/>
    </row>
    <row r="6" spans="1:133">
      <c r="A6" s="12"/>
      <c r="B6" s="25">
        <v>311</v>
      </c>
      <c r="C6" s="20" t="s">
        <v>2</v>
      </c>
      <c r="D6" s="46">
        <v>1231421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1231421</v>
      </c>
      <c r="O6" s="47">
        <f t="shared" si="1"/>
        <v>179.55978419364246</v>
      </c>
      <c r="P6" s="9"/>
    </row>
    <row r="7" spans="1:133">
      <c r="A7" s="12"/>
      <c r="B7" s="25">
        <v>312.41000000000003</v>
      </c>
      <c r="C7" s="20" t="s">
        <v>72</v>
      </c>
      <c r="D7" s="46">
        <v>0</v>
      </c>
      <c r="E7" s="46">
        <v>0</v>
      </c>
      <c r="F7" s="46">
        <v>0</v>
      </c>
      <c r="G7" s="46">
        <v>442939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442939</v>
      </c>
      <c r="O7" s="47">
        <f t="shared" si="1"/>
        <v>64.587197433654126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447152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447152</v>
      </c>
      <c r="O8" s="47">
        <f t="shared" si="1"/>
        <v>65.201516477107035</v>
      </c>
      <c r="P8" s="9"/>
    </row>
    <row r="9" spans="1:133">
      <c r="A9" s="12"/>
      <c r="B9" s="25">
        <v>314.10000000000002</v>
      </c>
      <c r="C9" s="20" t="s">
        <v>12</v>
      </c>
      <c r="D9" s="46">
        <v>542308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542308</v>
      </c>
      <c r="O9" s="47">
        <f t="shared" si="1"/>
        <v>79.076698745990086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221126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221126</v>
      </c>
      <c r="O10" s="47">
        <f t="shared" si="1"/>
        <v>32.243511227763193</v>
      </c>
      <c r="P10" s="9"/>
    </row>
    <row r="11" spans="1:133">
      <c r="A11" s="12"/>
      <c r="B11" s="25">
        <v>314.8</v>
      </c>
      <c r="C11" s="20" t="s">
        <v>73</v>
      </c>
      <c r="D11" s="46">
        <v>31187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31187</v>
      </c>
      <c r="O11" s="47">
        <f t="shared" si="1"/>
        <v>4.5475357247010795</v>
      </c>
      <c r="P11" s="9"/>
    </row>
    <row r="12" spans="1:133">
      <c r="A12" s="12"/>
      <c r="B12" s="25">
        <v>315</v>
      </c>
      <c r="C12" s="20" t="s">
        <v>14</v>
      </c>
      <c r="D12" s="46">
        <v>290599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290599</v>
      </c>
      <c r="O12" s="47">
        <f t="shared" si="1"/>
        <v>42.373724117818604</v>
      </c>
      <c r="P12" s="9"/>
    </row>
    <row r="13" spans="1:133">
      <c r="A13" s="12"/>
      <c r="B13" s="25">
        <v>316</v>
      </c>
      <c r="C13" s="20" t="s">
        <v>15</v>
      </c>
      <c r="D13" s="46">
        <v>121430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121430</v>
      </c>
      <c r="O13" s="47">
        <f t="shared" si="1"/>
        <v>17.706328375619716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652642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34950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687592</v>
      </c>
      <c r="O14" s="45">
        <f t="shared" si="1"/>
        <v>100.26130067074949</v>
      </c>
      <c r="P14" s="10"/>
    </row>
    <row r="15" spans="1:133">
      <c r="A15" s="12"/>
      <c r="B15" s="25">
        <v>322</v>
      </c>
      <c r="C15" s="20" t="s">
        <v>0</v>
      </c>
      <c r="D15" s="46">
        <v>119855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119855</v>
      </c>
      <c r="O15" s="47">
        <f t="shared" si="1"/>
        <v>17.476669582968796</v>
      </c>
      <c r="P15" s="9"/>
    </row>
    <row r="16" spans="1:133">
      <c r="A16" s="12"/>
      <c r="B16" s="25">
        <v>323.10000000000002</v>
      </c>
      <c r="C16" s="20" t="s">
        <v>18</v>
      </c>
      <c r="D16" s="46">
        <v>532787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532787</v>
      </c>
      <c r="O16" s="47">
        <f t="shared" si="1"/>
        <v>77.688393117526971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31585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31585</v>
      </c>
      <c r="O17" s="47">
        <f t="shared" si="1"/>
        <v>4.6055701370662003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3365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3365</v>
      </c>
      <c r="O18" s="47">
        <f t="shared" si="1"/>
        <v>0.49066783318751822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SUM(D20:D32)</f>
        <v>762524</v>
      </c>
      <c r="E19" s="32">
        <f t="shared" si="5"/>
        <v>207489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8142462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9112475</v>
      </c>
      <c r="O19" s="45">
        <f t="shared" si="1"/>
        <v>1328.7365121026539</v>
      </c>
      <c r="P19" s="10"/>
    </row>
    <row r="20" spans="1:16">
      <c r="A20" s="12"/>
      <c r="B20" s="25">
        <v>331.2</v>
      </c>
      <c r="C20" s="20" t="s">
        <v>22</v>
      </c>
      <c r="D20" s="46">
        <v>0</v>
      </c>
      <c r="E20" s="46">
        <v>46334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46334</v>
      </c>
      <c r="O20" s="47">
        <f t="shared" si="1"/>
        <v>6.7561971420239137</v>
      </c>
      <c r="P20" s="9"/>
    </row>
    <row r="21" spans="1:16">
      <c r="A21" s="12"/>
      <c r="B21" s="25">
        <v>331.31</v>
      </c>
      <c r="C21" s="20" t="s">
        <v>86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605365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605365</v>
      </c>
      <c r="O21" s="47">
        <f t="shared" si="1"/>
        <v>88.271361913094196</v>
      </c>
      <c r="P21" s="9"/>
    </row>
    <row r="22" spans="1:16">
      <c r="A22" s="12"/>
      <c r="B22" s="25">
        <v>331.35</v>
      </c>
      <c r="C22" s="20" t="s">
        <v>87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7073100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7073100</v>
      </c>
      <c r="O22" s="47">
        <f t="shared" si="1"/>
        <v>1031.3648293963254</v>
      </c>
      <c r="P22" s="9"/>
    </row>
    <row r="23" spans="1:16">
      <c r="A23" s="12"/>
      <c r="B23" s="25">
        <v>334.35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455020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455020</v>
      </c>
      <c r="O23" s="47">
        <f t="shared" si="1"/>
        <v>66.348789734616503</v>
      </c>
      <c r="P23" s="9"/>
    </row>
    <row r="24" spans="1:16">
      <c r="A24" s="12"/>
      <c r="B24" s="25">
        <v>334.49</v>
      </c>
      <c r="C24" s="20" t="s">
        <v>88</v>
      </c>
      <c r="D24" s="46">
        <v>16450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16450</v>
      </c>
      <c r="O24" s="47">
        <f t="shared" si="1"/>
        <v>2.3986585010207055</v>
      </c>
      <c r="P24" s="9"/>
    </row>
    <row r="25" spans="1:16">
      <c r="A25" s="12"/>
      <c r="B25" s="25">
        <v>335.12</v>
      </c>
      <c r="C25" s="20" t="s">
        <v>26</v>
      </c>
      <c r="D25" s="46">
        <v>290043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290043</v>
      </c>
      <c r="O25" s="47">
        <f t="shared" si="1"/>
        <v>42.292650918635168</v>
      </c>
      <c r="P25" s="9"/>
    </row>
    <row r="26" spans="1:16">
      <c r="A26" s="12"/>
      <c r="B26" s="25">
        <v>335.14</v>
      </c>
      <c r="C26" s="20" t="s">
        <v>27</v>
      </c>
      <c r="D26" s="46">
        <v>2762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2762</v>
      </c>
      <c r="O26" s="47">
        <f t="shared" si="1"/>
        <v>0.40274132400116652</v>
      </c>
      <c r="P26" s="9"/>
    </row>
    <row r="27" spans="1:16">
      <c r="A27" s="12"/>
      <c r="B27" s="25">
        <v>335.15</v>
      </c>
      <c r="C27" s="20" t="s">
        <v>28</v>
      </c>
      <c r="D27" s="46">
        <v>1580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1580</v>
      </c>
      <c r="O27" s="47">
        <f t="shared" si="1"/>
        <v>0.23038786818314377</v>
      </c>
      <c r="P27" s="9"/>
    </row>
    <row r="28" spans="1:16">
      <c r="A28" s="12"/>
      <c r="B28" s="25">
        <v>335.18</v>
      </c>
      <c r="C28" s="20" t="s">
        <v>29</v>
      </c>
      <c r="D28" s="46">
        <v>216838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216838</v>
      </c>
      <c r="O28" s="47">
        <f t="shared" si="1"/>
        <v>31.618256051326917</v>
      </c>
      <c r="P28" s="9"/>
    </row>
    <row r="29" spans="1:16">
      <c r="A29" s="12"/>
      <c r="B29" s="25">
        <v>335.49</v>
      </c>
      <c r="C29" s="20" t="s">
        <v>30</v>
      </c>
      <c r="D29" s="46">
        <v>106742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106742</v>
      </c>
      <c r="O29" s="47">
        <f t="shared" si="1"/>
        <v>15.564596092155147</v>
      </c>
      <c r="P29" s="9"/>
    </row>
    <row r="30" spans="1:16">
      <c r="A30" s="12"/>
      <c r="B30" s="25">
        <v>337.5</v>
      </c>
      <c r="C30" s="20" t="s">
        <v>89</v>
      </c>
      <c r="D30" s="46">
        <v>0</v>
      </c>
      <c r="E30" s="46">
        <v>161155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161155</v>
      </c>
      <c r="O30" s="47">
        <f t="shared" si="1"/>
        <v>23.498833479148441</v>
      </c>
      <c r="P30" s="9"/>
    </row>
    <row r="31" spans="1:16">
      <c r="A31" s="12"/>
      <c r="B31" s="25">
        <v>337.9</v>
      </c>
      <c r="C31" s="20" t="s">
        <v>90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8977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8977</v>
      </c>
      <c r="O31" s="47">
        <f t="shared" si="1"/>
        <v>1.3089822105570137</v>
      </c>
      <c r="P31" s="9"/>
    </row>
    <row r="32" spans="1:16">
      <c r="A32" s="12"/>
      <c r="B32" s="25">
        <v>338</v>
      </c>
      <c r="C32" s="20" t="s">
        <v>91</v>
      </c>
      <c r="D32" s="46">
        <v>128109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128109</v>
      </c>
      <c r="O32" s="47">
        <f t="shared" si="1"/>
        <v>18.680227471566056</v>
      </c>
      <c r="P32" s="9"/>
    </row>
    <row r="33" spans="1:16" ht="15.75">
      <c r="A33" s="29" t="s">
        <v>36</v>
      </c>
      <c r="B33" s="30"/>
      <c r="C33" s="31"/>
      <c r="D33" s="32">
        <f t="shared" ref="D33:M33" si="7">SUM(D34:D40)</f>
        <v>11789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6755420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6767209</v>
      </c>
      <c r="O33" s="45">
        <f t="shared" si="1"/>
        <v>986.76130067074951</v>
      </c>
      <c r="P33" s="10"/>
    </row>
    <row r="34" spans="1:16">
      <c r="A34" s="12"/>
      <c r="B34" s="25">
        <v>341.9</v>
      </c>
      <c r="C34" s="20" t="s">
        <v>39</v>
      </c>
      <c r="D34" s="46">
        <v>11549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11549</v>
      </c>
      <c r="O34" s="47">
        <f t="shared" si="1"/>
        <v>1.684018664333625</v>
      </c>
      <c r="P34" s="9"/>
    </row>
    <row r="35" spans="1:16">
      <c r="A35" s="12"/>
      <c r="B35" s="25">
        <v>343.2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1260615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1260615</v>
      </c>
      <c r="O35" s="47">
        <f t="shared" si="1"/>
        <v>183.81671041119861</v>
      </c>
      <c r="P35" s="9"/>
    </row>
    <row r="36" spans="1:16">
      <c r="A36" s="12"/>
      <c r="B36" s="25">
        <v>343.3</v>
      </c>
      <c r="C36" s="20" t="s">
        <v>78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1949706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1949706</v>
      </c>
      <c r="O36" s="47">
        <f t="shared" si="1"/>
        <v>284.29658792650918</v>
      </c>
      <c r="P36" s="9"/>
    </row>
    <row r="37" spans="1:16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1388938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1388938</v>
      </c>
      <c r="O37" s="47">
        <f t="shared" ref="O37:O58" si="9">(N37/O$60)</f>
        <v>202.5281423155439</v>
      </c>
      <c r="P37" s="9"/>
    </row>
    <row r="38" spans="1:16">
      <c r="A38" s="12"/>
      <c r="B38" s="25">
        <v>343.5</v>
      </c>
      <c r="C38" s="20" t="s">
        <v>79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2036351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2036351</v>
      </c>
      <c r="O38" s="47">
        <f t="shared" si="9"/>
        <v>296.93073782443861</v>
      </c>
      <c r="P38" s="9"/>
    </row>
    <row r="39" spans="1:16">
      <c r="A39" s="12"/>
      <c r="B39" s="25">
        <v>343.9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119810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119810</v>
      </c>
      <c r="O39" s="47">
        <f t="shared" si="9"/>
        <v>17.470107903178768</v>
      </c>
      <c r="P39" s="9"/>
    </row>
    <row r="40" spans="1:16">
      <c r="A40" s="12"/>
      <c r="B40" s="25">
        <v>346.4</v>
      </c>
      <c r="C40" s="20" t="s">
        <v>45</v>
      </c>
      <c r="D40" s="46">
        <v>240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240</v>
      </c>
      <c r="O40" s="47">
        <f t="shared" si="9"/>
        <v>3.4995625546806651E-2</v>
      </c>
      <c r="P40" s="9"/>
    </row>
    <row r="41" spans="1:16" ht="15.75">
      <c r="A41" s="29" t="s">
        <v>37</v>
      </c>
      <c r="B41" s="30"/>
      <c r="C41" s="31"/>
      <c r="D41" s="32">
        <f t="shared" ref="D41:M41" si="10">SUM(D42:D43)</f>
        <v>19825</v>
      </c>
      <c r="E41" s="32">
        <f t="shared" si="10"/>
        <v>11275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31100</v>
      </c>
      <c r="O41" s="45">
        <f t="shared" si="9"/>
        <v>4.5348498104403614</v>
      </c>
      <c r="P41" s="10"/>
    </row>
    <row r="42" spans="1:16">
      <c r="A42" s="13"/>
      <c r="B42" s="39">
        <v>351.1</v>
      </c>
      <c r="C42" s="21" t="s">
        <v>48</v>
      </c>
      <c r="D42" s="46">
        <v>19825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19825</v>
      </c>
      <c r="O42" s="47">
        <f t="shared" si="9"/>
        <v>2.8907844852726741</v>
      </c>
      <c r="P42" s="9"/>
    </row>
    <row r="43" spans="1:16">
      <c r="A43" s="13"/>
      <c r="B43" s="39">
        <v>359</v>
      </c>
      <c r="C43" s="21" t="s">
        <v>49</v>
      </c>
      <c r="D43" s="46">
        <v>0</v>
      </c>
      <c r="E43" s="46">
        <v>11275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11275</v>
      </c>
      <c r="O43" s="47">
        <f t="shared" si="9"/>
        <v>1.6440653251676873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SUM(D45:D53)</f>
        <v>116197</v>
      </c>
      <c r="E44" s="32">
        <f t="shared" si="11"/>
        <v>699</v>
      </c>
      <c r="F44" s="32">
        <f t="shared" si="11"/>
        <v>0</v>
      </c>
      <c r="G44" s="32">
        <f t="shared" si="11"/>
        <v>8711</v>
      </c>
      <c r="H44" s="32">
        <f t="shared" si="11"/>
        <v>0</v>
      </c>
      <c r="I44" s="32">
        <f t="shared" si="11"/>
        <v>5409</v>
      </c>
      <c r="J44" s="32">
        <f t="shared" si="11"/>
        <v>0</v>
      </c>
      <c r="K44" s="32">
        <f t="shared" si="11"/>
        <v>45668</v>
      </c>
      <c r="L44" s="32">
        <f t="shared" si="11"/>
        <v>0</v>
      </c>
      <c r="M44" s="32">
        <f t="shared" si="11"/>
        <v>0</v>
      </c>
      <c r="N44" s="32">
        <f>SUM(D44:M44)</f>
        <v>176684</v>
      </c>
      <c r="O44" s="45">
        <f t="shared" si="9"/>
        <v>25.763196267133274</v>
      </c>
      <c r="P44" s="10"/>
    </row>
    <row r="45" spans="1:16">
      <c r="A45" s="12"/>
      <c r="B45" s="25">
        <v>361.1</v>
      </c>
      <c r="C45" s="20" t="s">
        <v>50</v>
      </c>
      <c r="D45" s="46">
        <v>5631</v>
      </c>
      <c r="E45" s="46">
        <v>699</v>
      </c>
      <c r="F45" s="46">
        <v>0</v>
      </c>
      <c r="G45" s="46">
        <v>8711</v>
      </c>
      <c r="H45" s="46">
        <v>0</v>
      </c>
      <c r="I45" s="46">
        <v>0</v>
      </c>
      <c r="J45" s="46">
        <v>0</v>
      </c>
      <c r="K45" s="46">
        <v>24843</v>
      </c>
      <c r="L45" s="46">
        <v>0</v>
      </c>
      <c r="M45" s="46">
        <v>0</v>
      </c>
      <c r="N45" s="46">
        <f>SUM(D45:M45)</f>
        <v>39884</v>
      </c>
      <c r="O45" s="47">
        <f t="shared" si="9"/>
        <v>5.8156897054534848</v>
      </c>
      <c r="P45" s="9"/>
    </row>
    <row r="46" spans="1:16">
      <c r="A46" s="12"/>
      <c r="B46" s="25">
        <v>361.2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17009</v>
      </c>
      <c r="L46" s="46">
        <v>0</v>
      </c>
      <c r="M46" s="46">
        <v>0</v>
      </c>
      <c r="N46" s="46">
        <f t="shared" ref="N46:N53" si="12">SUM(D46:M46)</f>
        <v>17009</v>
      </c>
      <c r="O46" s="47">
        <f t="shared" si="9"/>
        <v>2.4801691455234764</v>
      </c>
      <c r="P46" s="9"/>
    </row>
    <row r="47" spans="1:16">
      <c r="A47" s="12"/>
      <c r="B47" s="25">
        <v>361.3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-116811</v>
      </c>
      <c r="L47" s="46">
        <v>0</v>
      </c>
      <c r="M47" s="46">
        <v>0</v>
      </c>
      <c r="N47" s="46">
        <f t="shared" si="12"/>
        <v>-116811</v>
      </c>
      <c r="O47" s="47">
        <f t="shared" si="9"/>
        <v>-17.032808398950131</v>
      </c>
      <c r="P47" s="9"/>
    </row>
    <row r="48" spans="1:16">
      <c r="A48" s="12"/>
      <c r="B48" s="25">
        <v>361.4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114493</v>
      </c>
      <c r="L48" s="46">
        <v>0</v>
      </c>
      <c r="M48" s="46">
        <v>0</v>
      </c>
      <c r="N48" s="46">
        <f t="shared" si="12"/>
        <v>114493</v>
      </c>
      <c r="O48" s="47">
        <f t="shared" si="9"/>
        <v>16.694808982210557</v>
      </c>
      <c r="P48" s="9"/>
    </row>
    <row r="49" spans="1:119">
      <c r="A49" s="12"/>
      <c r="B49" s="25">
        <v>362</v>
      </c>
      <c r="C49" s="20" t="s">
        <v>54</v>
      </c>
      <c r="D49" s="46">
        <v>87369</v>
      </c>
      <c r="E49" s="46">
        <v>0</v>
      </c>
      <c r="F49" s="46">
        <v>0</v>
      </c>
      <c r="G49" s="46">
        <v>0</v>
      </c>
      <c r="H49" s="46">
        <v>0</v>
      </c>
      <c r="I49" s="46">
        <v>2083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89452</v>
      </c>
      <c r="O49" s="47">
        <f t="shared" si="9"/>
        <v>13.043452901720618</v>
      </c>
      <c r="P49" s="9"/>
    </row>
    <row r="50" spans="1:119">
      <c r="A50" s="12"/>
      <c r="B50" s="25">
        <v>364</v>
      </c>
      <c r="C50" s="20" t="s">
        <v>55</v>
      </c>
      <c r="D50" s="46">
        <v>22225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22225</v>
      </c>
      <c r="O50" s="47">
        <f t="shared" si="9"/>
        <v>3.2407407407407409</v>
      </c>
      <c r="P50" s="9"/>
    </row>
    <row r="51" spans="1:119">
      <c r="A51" s="12"/>
      <c r="B51" s="25">
        <v>365</v>
      </c>
      <c r="C51" s="20" t="s">
        <v>80</v>
      </c>
      <c r="D51" s="46">
        <v>105</v>
      </c>
      <c r="E51" s="46">
        <v>0</v>
      </c>
      <c r="F51" s="46">
        <v>0</v>
      </c>
      <c r="G51" s="46">
        <v>0</v>
      </c>
      <c r="H51" s="46">
        <v>0</v>
      </c>
      <c r="I51" s="46">
        <v>2200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2305</v>
      </c>
      <c r="O51" s="47">
        <f t="shared" si="9"/>
        <v>0.33610382035578884</v>
      </c>
      <c r="P51" s="9"/>
    </row>
    <row r="52" spans="1:119">
      <c r="A52" s="12"/>
      <c r="B52" s="25">
        <v>368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6134</v>
      </c>
      <c r="L52" s="46">
        <v>0</v>
      </c>
      <c r="M52" s="46">
        <v>0</v>
      </c>
      <c r="N52" s="46">
        <f t="shared" si="12"/>
        <v>6134</v>
      </c>
      <c r="O52" s="47">
        <f t="shared" si="9"/>
        <v>0.89442986293379989</v>
      </c>
      <c r="P52" s="9"/>
    </row>
    <row r="53" spans="1:119">
      <c r="A53" s="12"/>
      <c r="B53" s="25">
        <v>369.9</v>
      </c>
      <c r="C53" s="20" t="s">
        <v>59</v>
      </c>
      <c r="D53" s="46">
        <v>867</v>
      </c>
      <c r="E53" s="46">
        <v>0</v>
      </c>
      <c r="F53" s="46">
        <v>0</v>
      </c>
      <c r="G53" s="46">
        <v>0</v>
      </c>
      <c r="H53" s="46">
        <v>0</v>
      </c>
      <c r="I53" s="46">
        <v>1126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1993</v>
      </c>
      <c r="O53" s="47">
        <f t="shared" si="9"/>
        <v>0.29060950714494022</v>
      </c>
      <c r="P53" s="9"/>
    </row>
    <row r="54" spans="1:119" ht="15.75">
      <c r="A54" s="29" t="s">
        <v>38</v>
      </c>
      <c r="B54" s="30"/>
      <c r="C54" s="31"/>
      <c r="D54" s="32">
        <f t="shared" ref="D54:M54" si="13">SUM(D55:D57)</f>
        <v>1972583</v>
      </c>
      <c r="E54" s="32">
        <f t="shared" si="13"/>
        <v>123150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28796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2124529</v>
      </c>
      <c r="O54" s="45">
        <f t="shared" si="9"/>
        <v>309.78842228054828</v>
      </c>
      <c r="P54" s="9"/>
    </row>
    <row r="55" spans="1:119">
      <c r="A55" s="12"/>
      <c r="B55" s="25">
        <v>382</v>
      </c>
      <c r="C55" s="20" t="s">
        <v>69</v>
      </c>
      <c r="D55" s="46">
        <v>1969583</v>
      </c>
      <c r="E55" s="46">
        <v>123150</v>
      </c>
      <c r="F55" s="46">
        <v>0</v>
      </c>
      <c r="G55" s="46">
        <v>0</v>
      </c>
      <c r="H55" s="46">
        <v>0</v>
      </c>
      <c r="I55" s="46">
        <v>20000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2112733</v>
      </c>
      <c r="O55" s="47">
        <f t="shared" si="9"/>
        <v>308.06838728492272</v>
      </c>
      <c r="P55" s="9"/>
    </row>
    <row r="56" spans="1:119">
      <c r="A56" s="12"/>
      <c r="B56" s="25">
        <v>389.1</v>
      </c>
      <c r="C56" s="20" t="s">
        <v>92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8796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8796</v>
      </c>
      <c r="O56" s="47">
        <f t="shared" si="9"/>
        <v>1.2825896762904636</v>
      </c>
      <c r="P56" s="9"/>
    </row>
    <row r="57" spans="1:119" ht="15.75" thickBot="1">
      <c r="A57" s="12"/>
      <c r="B57" s="25">
        <v>389.3</v>
      </c>
      <c r="C57" s="20" t="s">
        <v>81</v>
      </c>
      <c r="D57" s="46">
        <v>3000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3000</v>
      </c>
      <c r="O57" s="47">
        <f t="shared" si="9"/>
        <v>0.43744531933508313</v>
      </c>
      <c r="P57" s="9"/>
    </row>
    <row r="58" spans="1:119" ht="16.5" thickBot="1">
      <c r="A58" s="14" t="s">
        <v>46</v>
      </c>
      <c r="B58" s="23"/>
      <c r="C58" s="22"/>
      <c r="D58" s="15">
        <f t="shared" ref="D58:M58" si="14">SUM(D5,D14,D19,D33,D41,D44,D54)</f>
        <v>5752505</v>
      </c>
      <c r="E58" s="15">
        <f t="shared" si="14"/>
        <v>342613</v>
      </c>
      <c r="F58" s="15">
        <f t="shared" si="14"/>
        <v>0</v>
      </c>
      <c r="G58" s="15">
        <f t="shared" si="14"/>
        <v>898802</v>
      </c>
      <c r="H58" s="15">
        <f t="shared" si="14"/>
        <v>0</v>
      </c>
      <c r="I58" s="15">
        <f t="shared" si="14"/>
        <v>15188163</v>
      </c>
      <c r="J58" s="15">
        <f t="shared" si="14"/>
        <v>0</v>
      </c>
      <c r="K58" s="15">
        <f t="shared" si="14"/>
        <v>45668</v>
      </c>
      <c r="L58" s="15">
        <f t="shared" si="14"/>
        <v>0</v>
      </c>
      <c r="M58" s="15">
        <f t="shared" si="14"/>
        <v>0</v>
      </c>
      <c r="N58" s="15">
        <f>SUM(D58:M58)</f>
        <v>22227751</v>
      </c>
      <c r="O58" s="38">
        <f t="shared" si="9"/>
        <v>3241.1418780985709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50" t="s">
        <v>93</v>
      </c>
      <c r="M60" s="50"/>
      <c r="N60" s="50"/>
      <c r="O60" s="43">
        <v>6858</v>
      </c>
    </row>
    <row r="61" spans="1:119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3"/>
    </row>
    <row r="62" spans="1:119" ht="15.75" customHeight="1" thickBot="1">
      <c r="A62" s="54" t="s">
        <v>84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6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62</v>
      </c>
      <c r="B3" s="64"/>
      <c r="C3" s="65"/>
      <c r="D3" s="69" t="s">
        <v>32</v>
      </c>
      <c r="E3" s="70"/>
      <c r="F3" s="70"/>
      <c r="G3" s="70"/>
      <c r="H3" s="71"/>
      <c r="I3" s="69" t="s">
        <v>33</v>
      </c>
      <c r="J3" s="71"/>
      <c r="K3" s="69" t="s">
        <v>35</v>
      </c>
      <c r="L3" s="71"/>
      <c r="M3" s="36"/>
      <c r="N3" s="37"/>
      <c r="O3" s="72" t="s">
        <v>67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34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2197636</v>
      </c>
      <c r="E5" s="27">
        <f t="shared" si="0"/>
        <v>180284</v>
      </c>
      <c r="F5" s="27">
        <f t="shared" si="0"/>
        <v>0</v>
      </c>
      <c r="G5" s="27">
        <f t="shared" si="0"/>
        <v>872013</v>
      </c>
      <c r="H5" s="27">
        <f t="shared" si="0"/>
        <v>0</v>
      </c>
      <c r="I5" s="27">
        <f t="shared" si="0"/>
        <v>200855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3450788</v>
      </c>
      <c r="O5" s="33">
        <f t="shared" ref="O5:O36" si="1">(N5/O$62)</f>
        <v>503.76467153284671</v>
      </c>
      <c r="P5" s="6"/>
    </row>
    <row r="6" spans="1:133">
      <c r="A6" s="12"/>
      <c r="B6" s="25">
        <v>311</v>
      </c>
      <c r="C6" s="20" t="s">
        <v>2</v>
      </c>
      <c r="D6" s="46">
        <v>1221676</v>
      </c>
      <c r="E6" s="46">
        <v>180284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1401960</v>
      </c>
      <c r="O6" s="47">
        <f t="shared" si="1"/>
        <v>204.66569343065694</v>
      </c>
      <c r="P6" s="9"/>
    </row>
    <row r="7" spans="1:133">
      <c r="A7" s="12"/>
      <c r="B7" s="25">
        <v>312.41000000000003</v>
      </c>
      <c r="C7" s="20" t="s">
        <v>72</v>
      </c>
      <c r="D7" s="46">
        <v>0</v>
      </c>
      <c r="E7" s="46">
        <v>0</v>
      </c>
      <c r="F7" s="46">
        <v>0</v>
      </c>
      <c r="G7" s="46">
        <v>434699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434699</v>
      </c>
      <c r="O7" s="47">
        <f t="shared" si="1"/>
        <v>63.459708029197081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437314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437314</v>
      </c>
      <c r="O8" s="47">
        <f t="shared" si="1"/>
        <v>63.841459854014602</v>
      </c>
      <c r="P8" s="9"/>
    </row>
    <row r="9" spans="1:133">
      <c r="A9" s="12"/>
      <c r="B9" s="25">
        <v>314.10000000000002</v>
      </c>
      <c r="C9" s="20" t="s">
        <v>12</v>
      </c>
      <c r="D9" s="46">
        <v>527019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527019</v>
      </c>
      <c r="O9" s="47">
        <f t="shared" si="1"/>
        <v>76.937080291970801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200855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200855</v>
      </c>
      <c r="O10" s="47">
        <f t="shared" si="1"/>
        <v>29.321897810218978</v>
      </c>
      <c r="P10" s="9"/>
    </row>
    <row r="11" spans="1:133">
      <c r="A11" s="12"/>
      <c r="B11" s="25">
        <v>314.8</v>
      </c>
      <c r="C11" s="20" t="s">
        <v>73</v>
      </c>
      <c r="D11" s="46">
        <v>34519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34519</v>
      </c>
      <c r="O11" s="47">
        <f t="shared" si="1"/>
        <v>5.0392700729927009</v>
      </c>
      <c r="P11" s="9"/>
    </row>
    <row r="12" spans="1:133">
      <c r="A12" s="12"/>
      <c r="B12" s="25">
        <v>315</v>
      </c>
      <c r="C12" s="20" t="s">
        <v>14</v>
      </c>
      <c r="D12" s="46">
        <v>309087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309087</v>
      </c>
      <c r="O12" s="47">
        <f t="shared" si="1"/>
        <v>45.122189781021895</v>
      </c>
      <c r="P12" s="9"/>
    </row>
    <row r="13" spans="1:133">
      <c r="A13" s="12"/>
      <c r="B13" s="25">
        <v>316</v>
      </c>
      <c r="C13" s="20" t="s">
        <v>15</v>
      </c>
      <c r="D13" s="46">
        <v>105335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105335</v>
      </c>
      <c r="O13" s="47">
        <f t="shared" si="1"/>
        <v>15.377372262773722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546213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43583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589796</v>
      </c>
      <c r="O14" s="45">
        <f t="shared" si="1"/>
        <v>86.101605839416052</v>
      </c>
      <c r="P14" s="10"/>
    </row>
    <row r="15" spans="1:133">
      <c r="A15" s="12"/>
      <c r="B15" s="25">
        <v>322</v>
      </c>
      <c r="C15" s="20" t="s">
        <v>0</v>
      </c>
      <c r="D15" s="46">
        <v>72085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72085</v>
      </c>
      <c r="O15" s="47">
        <f t="shared" si="1"/>
        <v>10.523357664233577</v>
      </c>
      <c r="P15" s="9"/>
    </row>
    <row r="16" spans="1:133">
      <c r="A16" s="12"/>
      <c r="B16" s="25">
        <v>323.10000000000002</v>
      </c>
      <c r="C16" s="20" t="s">
        <v>18</v>
      </c>
      <c r="D16" s="46">
        <v>473128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473128</v>
      </c>
      <c r="O16" s="47">
        <f t="shared" si="1"/>
        <v>69.069781021897811</v>
      </c>
      <c r="P16" s="9"/>
    </row>
    <row r="17" spans="1:16">
      <c r="A17" s="12"/>
      <c r="B17" s="25">
        <v>323.89999999999998</v>
      </c>
      <c r="C17" s="20" t="s">
        <v>74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</v>
      </c>
      <c r="O17" s="47">
        <f t="shared" si="1"/>
        <v>0.145985401459854</v>
      </c>
      <c r="P17" s="9"/>
    </row>
    <row r="18" spans="1:16">
      <c r="A18" s="12"/>
      <c r="B18" s="25">
        <v>324.20999999999998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43583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43583</v>
      </c>
      <c r="O18" s="47">
        <f t="shared" si="1"/>
        <v>6.3624817518248173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SUM(D20:D29)</f>
        <v>1044985</v>
      </c>
      <c r="E19" s="32">
        <f t="shared" si="5"/>
        <v>143932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7393387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8582304</v>
      </c>
      <c r="O19" s="45">
        <f t="shared" si="1"/>
        <v>1252.8910948905109</v>
      </c>
      <c r="P19" s="10"/>
    </row>
    <row r="20" spans="1:16">
      <c r="A20" s="12"/>
      <c r="B20" s="25">
        <v>331.2</v>
      </c>
      <c r="C20" s="20" t="s">
        <v>22</v>
      </c>
      <c r="D20" s="46">
        <v>0</v>
      </c>
      <c r="E20" s="46">
        <v>143932</v>
      </c>
      <c r="F20" s="46">
        <v>0</v>
      </c>
      <c r="G20" s="46">
        <v>0</v>
      </c>
      <c r="H20" s="46">
        <v>0</v>
      </c>
      <c r="I20" s="46">
        <v>6565844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6709776</v>
      </c>
      <c r="O20" s="47">
        <f t="shared" si="1"/>
        <v>979.52934306569341</v>
      </c>
      <c r="P20" s="9"/>
    </row>
    <row r="21" spans="1:16">
      <c r="A21" s="12"/>
      <c r="B21" s="25">
        <v>334.35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456524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456524</v>
      </c>
      <c r="O21" s="47">
        <f t="shared" si="1"/>
        <v>66.645839416058394</v>
      </c>
      <c r="P21" s="9"/>
    </row>
    <row r="22" spans="1:16">
      <c r="A22" s="12"/>
      <c r="B22" s="25">
        <v>334.36</v>
      </c>
      <c r="C22" s="20" t="s">
        <v>75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371019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371019</v>
      </c>
      <c r="O22" s="47">
        <f t="shared" si="1"/>
        <v>54.16335766423358</v>
      </c>
      <c r="P22" s="9"/>
    </row>
    <row r="23" spans="1:16">
      <c r="A23" s="12"/>
      <c r="B23" s="25">
        <v>335.12</v>
      </c>
      <c r="C23" s="20" t="s">
        <v>26</v>
      </c>
      <c r="D23" s="46">
        <v>290081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290081</v>
      </c>
      <c r="O23" s="47">
        <f t="shared" si="1"/>
        <v>42.347591240875914</v>
      </c>
      <c r="P23" s="9"/>
    </row>
    <row r="24" spans="1:16">
      <c r="A24" s="12"/>
      <c r="B24" s="25">
        <v>335.14</v>
      </c>
      <c r="C24" s="20" t="s">
        <v>27</v>
      </c>
      <c r="D24" s="46">
        <v>1797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1797</v>
      </c>
      <c r="O24" s="47">
        <f t="shared" si="1"/>
        <v>0.26233576642335765</v>
      </c>
      <c r="P24" s="9"/>
    </row>
    <row r="25" spans="1:16">
      <c r="A25" s="12"/>
      <c r="B25" s="25">
        <v>335.15</v>
      </c>
      <c r="C25" s="20" t="s">
        <v>28</v>
      </c>
      <c r="D25" s="46">
        <v>1231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1231</v>
      </c>
      <c r="O25" s="47">
        <f t="shared" si="1"/>
        <v>0.17970802919708029</v>
      </c>
      <c r="P25" s="9"/>
    </row>
    <row r="26" spans="1:16">
      <c r="A26" s="12"/>
      <c r="B26" s="25">
        <v>335.18</v>
      </c>
      <c r="C26" s="20" t="s">
        <v>29</v>
      </c>
      <c r="D26" s="46">
        <v>219180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219180</v>
      </c>
      <c r="O26" s="47">
        <f t="shared" si="1"/>
        <v>31.997080291970804</v>
      </c>
      <c r="P26" s="9"/>
    </row>
    <row r="27" spans="1:16">
      <c r="A27" s="12"/>
      <c r="B27" s="25">
        <v>335.49</v>
      </c>
      <c r="C27" s="20" t="s">
        <v>30</v>
      </c>
      <c r="D27" s="46">
        <v>106318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106318</v>
      </c>
      <c r="O27" s="47">
        <f t="shared" si="1"/>
        <v>15.520875912408759</v>
      </c>
      <c r="P27" s="9"/>
    </row>
    <row r="28" spans="1:16">
      <c r="A28" s="12"/>
      <c r="B28" s="25">
        <v>337.3</v>
      </c>
      <c r="C28" s="20" t="s">
        <v>31</v>
      </c>
      <c r="D28" s="46">
        <v>284026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284026</v>
      </c>
      <c r="O28" s="47">
        <f t="shared" si="1"/>
        <v>41.463649635036496</v>
      </c>
      <c r="P28" s="9"/>
    </row>
    <row r="29" spans="1:16">
      <c r="A29" s="12"/>
      <c r="B29" s="25">
        <v>339</v>
      </c>
      <c r="C29" s="20" t="s">
        <v>76</v>
      </c>
      <c r="D29" s="46">
        <v>142352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142352</v>
      </c>
      <c r="O29" s="47">
        <f t="shared" si="1"/>
        <v>20.78131386861314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SUM(D31:D39)</f>
        <v>17516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5442631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5460147</v>
      </c>
      <c r="O30" s="45">
        <f t="shared" si="1"/>
        <v>797.10175182481748</v>
      </c>
      <c r="P30" s="10"/>
    </row>
    <row r="31" spans="1:16">
      <c r="A31" s="12"/>
      <c r="B31" s="25">
        <v>341.9</v>
      </c>
      <c r="C31" s="20" t="s">
        <v>39</v>
      </c>
      <c r="D31" s="46">
        <v>13146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8">SUM(D31:M31)</f>
        <v>13146</v>
      </c>
      <c r="O31" s="47">
        <f t="shared" si="1"/>
        <v>1.919124087591241</v>
      </c>
      <c r="P31" s="9"/>
    </row>
    <row r="32" spans="1:16">
      <c r="A32" s="12"/>
      <c r="B32" s="25">
        <v>342.2</v>
      </c>
      <c r="C32" s="20" t="s">
        <v>40</v>
      </c>
      <c r="D32" s="46">
        <v>3731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3731</v>
      </c>
      <c r="O32" s="47">
        <f t="shared" si="1"/>
        <v>0.54467153284671532</v>
      </c>
      <c r="P32" s="9"/>
    </row>
    <row r="33" spans="1:16">
      <c r="A33" s="12"/>
      <c r="B33" s="25">
        <v>342.9</v>
      </c>
      <c r="C33" s="20" t="s">
        <v>77</v>
      </c>
      <c r="D33" s="46">
        <v>229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229</v>
      </c>
      <c r="O33" s="47">
        <f t="shared" si="1"/>
        <v>3.3430656934306573E-2</v>
      </c>
      <c r="P33" s="9"/>
    </row>
    <row r="34" spans="1:16">
      <c r="A34" s="12"/>
      <c r="B34" s="25">
        <v>343.2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1186189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1186189</v>
      </c>
      <c r="O34" s="47">
        <f t="shared" si="1"/>
        <v>173.16627737226278</v>
      </c>
      <c r="P34" s="9"/>
    </row>
    <row r="35" spans="1:16">
      <c r="A35" s="12"/>
      <c r="B35" s="25">
        <v>343.3</v>
      </c>
      <c r="C35" s="20" t="s">
        <v>78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1478099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1478099</v>
      </c>
      <c r="O35" s="47">
        <f t="shared" si="1"/>
        <v>215.78087591240876</v>
      </c>
      <c r="P35" s="9"/>
    </row>
    <row r="36" spans="1:16">
      <c r="A36" s="12"/>
      <c r="B36" s="25">
        <v>343.4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1453989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1453989</v>
      </c>
      <c r="O36" s="47">
        <f t="shared" si="1"/>
        <v>212.26116788321167</v>
      </c>
      <c r="P36" s="9"/>
    </row>
    <row r="37" spans="1:16">
      <c r="A37" s="12"/>
      <c r="B37" s="25">
        <v>343.5</v>
      </c>
      <c r="C37" s="20" t="s">
        <v>79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1204988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1204988</v>
      </c>
      <c r="O37" s="47">
        <f t="shared" ref="O37:O60" si="9">(N37/O$62)</f>
        <v>175.91065693430656</v>
      </c>
      <c r="P37" s="9"/>
    </row>
    <row r="38" spans="1:16">
      <c r="A38" s="12"/>
      <c r="B38" s="25">
        <v>343.9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119366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119366</v>
      </c>
      <c r="O38" s="47">
        <f t="shared" si="9"/>
        <v>17.425693430656935</v>
      </c>
      <c r="P38" s="9"/>
    </row>
    <row r="39" spans="1:16">
      <c r="A39" s="12"/>
      <c r="B39" s="25">
        <v>346.4</v>
      </c>
      <c r="C39" s="20" t="s">
        <v>45</v>
      </c>
      <c r="D39" s="46">
        <v>410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410</v>
      </c>
      <c r="O39" s="47">
        <f t="shared" si="9"/>
        <v>5.9854014598540145E-2</v>
      </c>
      <c r="P39" s="9"/>
    </row>
    <row r="40" spans="1:16" ht="15.75">
      <c r="A40" s="29" t="s">
        <v>37</v>
      </c>
      <c r="B40" s="30"/>
      <c r="C40" s="31"/>
      <c r="D40" s="32">
        <f t="shared" ref="D40:M40" si="10">SUM(D41:D42)</f>
        <v>21378</v>
      </c>
      <c r="E40" s="32">
        <f t="shared" si="10"/>
        <v>9514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>SUM(D40:M40)</f>
        <v>30892</v>
      </c>
      <c r="O40" s="45">
        <f t="shared" si="9"/>
        <v>4.50978102189781</v>
      </c>
      <c r="P40" s="10"/>
    </row>
    <row r="41" spans="1:16">
      <c r="A41" s="13"/>
      <c r="B41" s="39">
        <v>351.1</v>
      </c>
      <c r="C41" s="21" t="s">
        <v>48</v>
      </c>
      <c r="D41" s="46">
        <v>21378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21378</v>
      </c>
      <c r="O41" s="47">
        <f t="shared" si="9"/>
        <v>3.1208759124087591</v>
      </c>
      <c r="P41" s="9"/>
    </row>
    <row r="42" spans="1:16">
      <c r="A42" s="13"/>
      <c r="B42" s="39">
        <v>359</v>
      </c>
      <c r="C42" s="21" t="s">
        <v>49</v>
      </c>
      <c r="D42" s="46">
        <v>0</v>
      </c>
      <c r="E42" s="46">
        <v>9514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9514</v>
      </c>
      <c r="O42" s="47">
        <f t="shared" si="9"/>
        <v>1.388905109489051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SUM(D44:D53)</f>
        <v>137554</v>
      </c>
      <c r="E43" s="32">
        <f t="shared" si="11"/>
        <v>271</v>
      </c>
      <c r="F43" s="32">
        <f t="shared" si="11"/>
        <v>0</v>
      </c>
      <c r="G43" s="32">
        <f t="shared" si="11"/>
        <v>13776</v>
      </c>
      <c r="H43" s="32">
        <f t="shared" si="11"/>
        <v>0</v>
      </c>
      <c r="I43" s="32">
        <f t="shared" si="11"/>
        <v>18018</v>
      </c>
      <c r="J43" s="32">
        <f t="shared" si="11"/>
        <v>0</v>
      </c>
      <c r="K43" s="32">
        <f t="shared" si="11"/>
        <v>174758</v>
      </c>
      <c r="L43" s="32">
        <f t="shared" si="11"/>
        <v>0</v>
      </c>
      <c r="M43" s="32">
        <f t="shared" si="11"/>
        <v>0</v>
      </c>
      <c r="N43" s="32">
        <f>SUM(D43:M43)</f>
        <v>344377</v>
      </c>
      <c r="O43" s="45">
        <f t="shared" si="9"/>
        <v>50.274014598540148</v>
      </c>
      <c r="P43" s="10"/>
    </row>
    <row r="44" spans="1:16">
      <c r="A44" s="12"/>
      <c r="B44" s="25">
        <v>361.1</v>
      </c>
      <c r="C44" s="20" t="s">
        <v>50</v>
      </c>
      <c r="D44" s="46">
        <v>9296</v>
      </c>
      <c r="E44" s="46">
        <v>271</v>
      </c>
      <c r="F44" s="46">
        <v>0</v>
      </c>
      <c r="G44" s="46">
        <v>13776</v>
      </c>
      <c r="H44" s="46">
        <v>0</v>
      </c>
      <c r="I44" s="46">
        <v>14771</v>
      </c>
      <c r="J44" s="46">
        <v>0</v>
      </c>
      <c r="K44" s="46">
        <v>26736</v>
      </c>
      <c r="L44" s="46">
        <v>0</v>
      </c>
      <c r="M44" s="46">
        <v>0</v>
      </c>
      <c r="N44" s="46">
        <f>SUM(D44:M44)</f>
        <v>64850</v>
      </c>
      <c r="O44" s="47">
        <f t="shared" si="9"/>
        <v>9.4671532846715323</v>
      </c>
      <c r="P44" s="9"/>
    </row>
    <row r="45" spans="1:16">
      <c r="A45" s="12"/>
      <c r="B45" s="25">
        <v>361.2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15826</v>
      </c>
      <c r="L45" s="46">
        <v>0</v>
      </c>
      <c r="M45" s="46">
        <v>0</v>
      </c>
      <c r="N45" s="46">
        <f t="shared" ref="N45:N53" si="12">SUM(D45:M45)</f>
        <v>15826</v>
      </c>
      <c r="O45" s="47">
        <f t="shared" si="9"/>
        <v>2.3103649635036496</v>
      </c>
      <c r="P45" s="9"/>
    </row>
    <row r="46" spans="1:16">
      <c r="A46" s="12"/>
      <c r="B46" s="25">
        <v>361.3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60765</v>
      </c>
      <c r="L46" s="46">
        <v>0</v>
      </c>
      <c r="M46" s="46">
        <v>0</v>
      </c>
      <c r="N46" s="46">
        <f t="shared" si="12"/>
        <v>60765</v>
      </c>
      <c r="O46" s="47">
        <f t="shared" si="9"/>
        <v>8.87080291970803</v>
      </c>
      <c r="P46" s="9"/>
    </row>
    <row r="47" spans="1:16">
      <c r="A47" s="12"/>
      <c r="B47" s="25">
        <v>361.4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65480</v>
      </c>
      <c r="L47" s="46">
        <v>0</v>
      </c>
      <c r="M47" s="46">
        <v>0</v>
      </c>
      <c r="N47" s="46">
        <f t="shared" si="12"/>
        <v>65480</v>
      </c>
      <c r="O47" s="47">
        <f t="shared" si="9"/>
        <v>9.5591240875912415</v>
      </c>
      <c r="P47" s="9"/>
    </row>
    <row r="48" spans="1:16">
      <c r="A48" s="12"/>
      <c r="B48" s="25">
        <v>362</v>
      </c>
      <c r="C48" s="20" t="s">
        <v>54</v>
      </c>
      <c r="D48" s="46">
        <v>88690</v>
      </c>
      <c r="E48" s="46">
        <v>0</v>
      </c>
      <c r="F48" s="46">
        <v>0</v>
      </c>
      <c r="G48" s="46">
        <v>0</v>
      </c>
      <c r="H48" s="46">
        <v>0</v>
      </c>
      <c r="I48" s="46">
        <v>1250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89940</v>
      </c>
      <c r="O48" s="47">
        <f t="shared" si="9"/>
        <v>13.129927007299271</v>
      </c>
      <c r="P48" s="9"/>
    </row>
    <row r="49" spans="1:119">
      <c r="A49" s="12"/>
      <c r="B49" s="25">
        <v>364</v>
      </c>
      <c r="C49" s="20" t="s">
        <v>55</v>
      </c>
      <c r="D49" s="46">
        <v>29940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29940</v>
      </c>
      <c r="O49" s="47">
        <f t="shared" si="9"/>
        <v>4.3708029197080291</v>
      </c>
      <c r="P49" s="9"/>
    </row>
    <row r="50" spans="1:119">
      <c r="A50" s="12"/>
      <c r="B50" s="25">
        <v>365</v>
      </c>
      <c r="C50" s="20" t="s">
        <v>80</v>
      </c>
      <c r="D50" s="46">
        <v>53</v>
      </c>
      <c r="E50" s="46">
        <v>0</v>
      </c>
      <c r="F50" s="46">
        <v>0</v>
      </c>
      <c r="G50" s="46">
        <v>0</v>
      </c>
      <c r="H50" s="46">
        <v>0</v>
      </c>
      <c r="I50" s="46">
        <v>952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1005</v>
      </c>
      <c r="O50" s="47">
        <f t="shared" si="9"/>
        <v>0.14671532846715329</v>
      </c>
      <c r="P50" s="9"/>
    </row>
    <row r="51" spans="1:119">
      <c r="A51" s="12"/>
      <c r="B51" s="25">
        <v>368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5951</v>
      </c>
      <c r="L51" s="46">
        <v>0</v>
      </c>
      <c r="M51" s="46">
        <v>0</v>
      </c>
      <c r="N51" s="46">
        <f t="shared" si="12"/>
        <v>5951</v>
      </c>
      <c r="O51" s="47">
        <f t="shared" si="9"/>
        <v>0.86875912408759126</v>
      </c>
      <c r="P51" s="9"/>
    </row>
    <row r="52" spans="1:119">
      <c r="A52" s="12"/>
      <c r="B52" s="25">
        <v>369.3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661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661</v>
      </c>
      <c r="O52" s="47">
        <f t="shared" si="9"/>
        <v>9.6496350364963498E-2</v>
      </c>
      <c r="P52" s="9"/>
    </row>
    <row r="53" spans="1:119">
      <c r="A53" s="12"/>
      <c r="B53" s="25">
        <v>369.9</v>
      </c>
      <c r="C53" s="20" t="s">
        <v>59</v>
      </c>
      <c r="D53" s="46">
        <v>9575</v>
      </c>
      <c r="E53" s="46">
        <v>0</v>
      </c>
      <c r="F53" s="46">
        <v>0</v>
      </c>
      <c r="G53" s="46">
        <v>0</v>
      </c>
      <c r="H53" s="46">
        <v>0</v>
      </c>
      <c r="I53" s="46">
        <v>384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9959</v>
      </c>
      <c r="O53" s="47">
        <f t="shared" si="9"/>
        <v>1.4538686131386862</v>
      </c>
      <c r="P53" s="9"/>
    </row>
    <row r="54" spans="1:119" ht="15.75">
      <c r="A54" s="29" t="s">
        <v>38</v>
      </c>
      <c r="B54" s="30"/>
      <c r="C54" s="31"/>
      <c r="D54" s="32">
        <f t="shared" ref="D54:M54" si="13">SUM(D55:D59)</f>
        <v>2541887</v>
      </c>
      <c r="E54" s="32">
        <f t="shared" si="13"/>
        <v>134826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781587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ref="N54:N60" si="14">SUM(D54:M54)</f>
        <v>3458300</v>
      </c>
      <c r="O54" s="45">
        <f t="shared" si="9"/>
        <v>504.86131386861314</v>
      </c>
      <c r="P54" s="9"/>
    </row>
    <row r="55" spans="1:119">
      <c r="A55" s="12"/>
      <c r="B55" s="25">
        <v>381</v>
      </c>
      <c r="C55" s="20" t="s">
        <v>60</v>
      </c>
      <c r="D55" s="46">
        <v>758794</v>
      </c>
      <c r="E55" s="46">
        <v>0</v>
      </c>
      <c r="F55" s="46">
        <v>0</v>
      </c>
      <c r="G55" s="46">
        <v>0</v>
      </c>
      <c r="H55" s="46">
        <v>0</v>
      </c>
      <c r="I55" s="46">
        <v>350910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1109704</v>
      </c>
      <c r="O55" s="47">
        <f t="shared" si="9"/>
        <v>162.00058394160584</v>
      </c>
      <c r="P55" s="9"/>
    </row>
    <row r="56" spans="1:119">
      <c r="A56" s="12"/>
      <c r="B56" s="25">
        <v>382</v>
      </c>
      <c r="C56" s="20" t="s">
        <v>69</v>
      </c>
      <c r="D56" s="46">
        <v>1779048</v>
      </c>
      <c r="E56" s="46">
        <v>134826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1913874</v>
      </c>
      <c r="O56" s="47">
        <f t="shared" si="9"/>
        <v>279.39766423357662</v>
      </c>
      <c r="P56" s="9"/>
    </row>
    <row r="57" spans="1:119">
      <c r="A57" s="12"/>
      <c r="B57" s="25">
        <v>389.3</v>
      </c>
      <c r="C57" s="20" t="s">
        <v>81</v>
      </c>
      <c r="D57" s="46">
        <v>4045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4045</v>
      </c>
      <c r="O57" s="47">
        <f t="shared" si="9"/>
        <v>0.59051094890510947</v>
      </c>
      <c r="P57" s="9"/>
    </row>
    <row r="58" spans="1:119">
      <c r="A58" s="12"/>
      <c r="B58" s="25">
        <v>389.6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150000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150000</v>
      </c>
      <c r="O58" s="47">
        <f t="shared" si="9"/>
        <v>21.897810218978101</v>
      </c>
      <c r="P58" s="9"/>
    </row>
    <row r="59" spans="1:119" ht="15.75" thickBot="1">
      <c r="A59" s="12"/>
      <c r="B59" s="25">
        <v>389.7</v>
      </c>
      <c r="C59" s="20" t="s">
        <v>82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280677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280677</v>
      </c>
      <c r="O59" s="47">
        <f t="shared" si="9"/>
        <v>40.974744525547443</v>
      </c>
      <c r="P59" s="9"/>
    </row>
    <row r="60" spans="1:119" ht="16.5" thickBot="1">
      <c r="A60" s="14" t="s">
        <v>46</v>
      </c>
      <c r="B60" s="23"/>
      <c r="C60" s="22"/>
      <c r="D60" s="15">
        <f t="shared" ref="D60:M60" si="15">SUM(D5,D14,D19,D30,D40,D43,D54)</f>
        <v>6507169</v>
      </c>
      <c r="E60" s="15">
        <f t="shared" si="15"/>
        <v>468827</v>
      </c>
      <c r="F60" s="15">
        <f t="shared" si="15"/>
        <v>0</v>
      </c>
      <c r="G60" s="15">
        <f t="shared" si="15"/>
        <v>885789</v>
      </c>
      <c r="H60" s="15">
        <f t="shared" si="15"/>
        <v>0</v>
      </c>
      <c r="I60" s="15">
        <f t="shared" si="15"/>
        <v>13880061</v>
      </c>
      <c r="J60" s="15">
        <f t="shared" si="15"/>
        <v>0</v>
      </c>
      <c r="K60" s="15">
        <f t="shared" si="15"/>
        <v>174758</v>
      </c>
      <c r="L60" s="15">
        <f t="shared" si="15"/>
        <v>0</v>
      </c>
      <c r="M60" s="15">
        <f t="shared" si="15"/>
        <v>0</v>
      </c>
      <c r="N60" s="15">
        <f t="shared" si="14"/>
        <v>21916604</v>
      </c>
      <c r="O60" s="38">
        <f t="shared" si="9"/>
        <v>3199.5042335766425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50" t="s">
        <v>83</v>
      </c>
      <c r="M62" s="50"/>
      <c r="N62" s="50"/>
      <c r="O62" s="43">
        <v>6850</v>
      </c>
    </row>
    <row r="63" spans="1:119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3"/>
    </row>
    <row r="64" spans="1:119" ht="15.75" thickBot="1">
      <c r="A64" s="54" t="s">
        <v>84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6"/>
    </row>
  </sheetData>
  <mergeCells count="10">
    <mergeCell ref="A64:O64"/>
    <mergeCell ref="L62:N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62</v>
      </c>
      <c r="B3" s="64"/>
      <c r="C3" s="65"/>
      <c r="D3" s="69" t="s">
        <v>32</v>
      </c>
      <c r="E3" s="70"/>
      <c r="F3" s="70"/>
      <c r="G3" s="70"/>
      <c r="H3" s="71"/>
      <c r="I3" s="69" t="s">
        <v>33</v>
      </c>
      <c r="J3" s="71"/>
      <c r="K3" s="69" t="s">
        <v>35</v>
      </c>
      <c r="L3" s="71"/>
      <c r="M3" s="36"/>
      <c r="N3" s="37"/>
      <c r="O3" s="72" t="s">
        <v>67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34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SUM(D6:D13)</f>
        <v>2310990</v>
      </c>
      <c r="E5" s="27">
        <f t="shared" ref="E5:M5" si="0">SUM(E6:E13)</f>
        <v>186973</v>
      </c>
      <c r="F5" s="27">
        <f t="shared" si="0"/>
        <v>0</v>
      </c>
      <c r="G5" s="27">
        <f t="shared" si="0"/>
        <v>921517</v>
      </c>
      <c r="H5" s="27">
        <f t="shared" si="0"/>
        <v>0</v>
      </c>
      <c r="I5" s="27">
        <f t="shared" si="0"/>
        <v>206773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3626253</v>
      </c>
      <c r="O5" s="33">
        <f t="shared" ref="O5:O36" si="1">(N5/O$58)</f>
        <v>543.74763832658573</v>
      </c>
      <c r="P5" s="6"/>
    </row>
    <row r="6" spans="1:133">
      <c r="A6" s="12"/>
      <c r="B6" s="25">
        <v>311</v>
      </c>
      <c r="C6" s="20" t="s">
        <v>2</v>
      </c>
      <c r="D6" s="46">
        <v>1337042</v>
      </c>
      <c r="E6" s="46">
        <v>186973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1524015</v>
      </c>
      <c r="O6" s="47">
        <f t="shared" si="1"/>
        <v>228.52226720647772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0</v>
      </c>
      <c r="F7" s="46">
        <v>0</v>
      </c>
      <c r="G7" s="46">
        <v>461441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461441</v>
      </c>
      <c r="O7" s="47">
        <f t="shared" si="1"/>
        <v>69.191932823511777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460076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460076</v>
      </c>
      <c r="O8" s="47">
        <f t="shared" si="1"/>
        <v>68.987254460938672</v>
      </c>
      <c r="P8" s="9"/>
    </row>
    <row r="9" spans="1:133">
      <c r="A9" s="12"/>
      <c r="B9" s="25">
        <v>314.10000000000002</v>
      </c>
      <c r="C9" s="20" t="s">
        <v>12</v>
      </c>
      <c r="D9" s="46">
        <v>528741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528741</v>
      </c>
      <c r="O9" s="47">
        <f t="shared" si="1"/>
        <v>79.283400809716596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206773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206773</v>
      </c>
      <c r="O10" s="47">
        <f t="shared" si="1"/>
        <v>31.005098215624532</v>
      </c>
      <c r="P10" s="9"/>
    </row>
    <row r="11" spans="1:133">
      <c r="A11" s="12"/>
      <c r="B11" s="25">
        <v>315</v>
      </c>
      <c r="C11" s="20" t="s">
        <v>14</v>
      </c>
      <c r="D11" s="46">
        <v>343308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343308</v>
      </c>
      <c r="O11" s="47">
        <f t="shared" si="1"/>
        <v>51.478182636077371</v>
      </c>
      <c r="P11" s="9"/>
    </row>
    <row r="12" spans="1:133">
      <c r="A12" s="12"/>
      <c r="B12" s="25">
        <v>316</v>
      </c>
      <c r="C12" s="20" t="s">
        <v>15</v>
      </c>
      <c r="D12" s="46">
        <v>100859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100859</v>
      </c>
      <c r="O12" s="47">
        <f t="shared" si="1"/>
        <v>15.123556755135702</v>
      </c>
      <c r="P12" s="9"/>
    </row>
    <row r="13" spans="1:133">
      <c r="A13" s="12"/>
      <c r="B13" s="25">
        <v>319</v>
      </c>
      <c r="C13" s="20" t="s">
        <v>16</v>
      </c>
      <c r="D13" s="46">
        <v>1040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1040</v>
      </c>
      <c r="O13" s="47">
        <f t="shared" si="1"/>
        <v>0.15594541910331383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583700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2342675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2926375</v>
      </c>
      <c r="O14" s="45">
        <f t="shared" si="1"/>
        <v>438.80266906582693</v>
      </c>
      <c r="P14" s="10"/>
    </row>
    <row r="15" spans="1:133">
      <c r="A15" s="12"/>
      <c r="B15" s="25">
        <v>322</v>
      </c>
      <c r="C15" s="20" t="s">
        <v>0</v>
      </c>
      <c r="D15" s="46">
        <v>61173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61173</v>
      </c>
      <c r="O15" s="47">
        <f t="shared" si="1"/>
        <v>9.1727395411605936</v>
      </c>
      <c r="P15" s="9"/>
    </row>
    <row r="16" spans="1:133">
      <c r="A16" s="12"/>
      <c r="B16" s="25">
        <v>323.10000000000002</v>
      </c>
      <c r="C16" s="20" t="s">
        <v>18</v>
      </c>
      <c r="D16" s="46">
        <v>509338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509338</v>
      </c>
      <c r="O16" s="47">
        <f t="shared" si="1"/>
        <v>76.373969110811217</v>
      </c>
      <c r="P16" s="9"/>
    </row>
    <row r="17" spans="1:16">
      <c r="A17" s="12"/>
      <c r="B17" s="25">
        <v>324.02999999999997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24785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24785</v>
      </c>
      <c r="O17" s="47">
        <f t="shared" si="1"/>
        <v>3.7164492427650324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2317890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2317890</v>
      </c>
      <c r="O18" s="47">
        <f t="shared" si="1"/>
        <v>347.56185335132704</v>
      </c>
      <c r="P18" s="9"/>
    </row>
    <row r="19" spans="1:16">
      <c r="A19" s="12"/>
      <c r="B19" s="25">
        <v>329</v>
      </c>
      <c r="C19" s="20" t="s">
        <v>21</v>
      </c>
      <c r="D19" s="46">
        <v>13189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13189</v>
      </c>
      <c r="O19" s="47">
        <f t="shared" si="1"/>
        <v>1.977657819763083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SUM(D21:D29)</f>
        <v>742069</v>
      </c>
      <c r="E20" s="32">
        <f t="shared" si="5"/>
        <v>283880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1622585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2648534</v>
      </c>
      <c r="O20" s="45">
        <f t="shared" si="1"/>
        <v>397.14110061478482</v>
      </c>
      <c r="P20" s="10"/>
    </row>
    <row r="21" spans="1:16">
      <c r="A21" s="12"/>
      <c r="B21" s="25">
        <v>331.2</v>
      </c>
      <c r="C21" s="20" t="s">
        <v>22</v>
      </c>
      <c r="D21" s="46">
        <v>0</v>
      </c>
      <c r="E21" s="46">
        <v>35177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35177</v>
      </c>
      <c r="O21" s="47">
        <f t="shared" si="1"/>
        <v>5.2747038536512223</v>
      </c>
      <c r="P21" s="9"/>
    </row>
    <row r="22" spans="1:16">
      <c r="A22" s="12"/>
      <c r="B22" s="25">
        <v>334.2</v>
      </c>
      <c r="C22" s="20" t="s">
        <v>24</v>
      </c>
      <c r="D22" s="46">
        <v>0</v>
      </c>
      <c r="E22" s="46">
        <v>248703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248703</v>
      </c>
      <c r="O22" s="47">
        <f t="shared" si="1"/>
        <v>37.292397660818715</v>
      </c>
      <c r="P22" s="9"/>
    </row>
    <row r="23" spans="1:16">
      <c r="A23" s="12"/>
      <c r="B23" s="25">
        <v>334.35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1520635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1520635</v>
      </c>
      <c r="O23" s="47">
        <f t="shared" si="1"/>
        <v>228.01544459439197</v>
      </c>
      <c r="P23" s="9"/>
    </row>
    <row r="24" spans="1:16">
      <c r="A24" s="12"/>
      <c r="B24" s="25">
        <v>335.12</v>
      </c>
      <c r="C24" s="20" t="s">
        <v>26</v>
      </c>
      <c r="D24" s="46">
        <v>206996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206996</v>
      </c>
      <c r="O24" s="47">
        <f t="shared" si="1"/>
        <v>31.038536512220723</v>
      </c>
      <c r="P24" s="9"/>
    </row>
    <row r="25" spans="1:16">
      <c r="A25" s="12"/>
      <c r="B25" s="25">
        <v>335.14</v>
      </c>
      <c r="C25" s="20" t="s">
        <v>27</v>
      </c>
      <c r="D25" s="46">
        <v>2895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2895</v>
      </c>
      <c r="O25" s="47">
        <f t="shared" si="1"/>
        <v>0.43409806567701303</v>
      </c>
      <c r="P25" s="9"/>
    </row>
    <row r="26" spans="1:16">
      <c r="A26" s="12"/>
      <c r="B26" s="25">
        <v>335.15</v>
      </c>
      <c r="C26" s="20" t="s">
        <v>28</v>
      </c>
      <c r="D26" s="46">
        <v>1127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1127</v>
      </c>
      <c r="O26" s="47">
        <f t="shared" si="1"/>
        <v>0.16899085320137952</v>
      </c>
      <c r="P26" s="9"/>
    </row>
    <row r="27" spans="1:16">
      <c r="A27" s="12"/>
      <c r="B27" s="25">
        <v>335.18</v>
      </c>
      <c r="C27" s="20" t="s">
        <v>29</v>
      </c>
      <c r="D27" s="46">
        <v>233603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233603</v>
      </c>
      <c r="O27" s="47">
        <f t="shared" si="1"/>
        <v>35.028190133453293</v>
      </c>
      <c r="P27" s="9"/>
    </row>
    <row r="28" spans="1:16">
      <c r="A28" s="12"/>
      <c r="B28" s="25">
        <v>335.49</v>
      </c>
      <c r="C28" s="20" t="s">
        <v>30</v>
      </c>
      <c r="D28" s="46">
        <v>297448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297448</v>
      </c>
      <c r="O28" s="47">
        <f t="shared" si="1"/>
        <v>44.601589443694706</v>
      </c>
      <c r="P28" s="9"/>
    </row>
    <row r="29" spans="1:16">
      <c r="A29" s="12"/>
      <c r="B29" s="25">
        <v>337.3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101950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101950</v>
      </c>
      <c r="O29" s="47">
        <f t="shared" si="1"/>
        <v>15.287149497675813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SUM(D31:D37)</f>
        <v>14277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5512347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5526624</v>
      </c>
      <c r="O30" s="45">
        <f t="shared" si="1"/>
        <v>828.70355375618533</v>
      </c>
      <c r="P30" s="10"/>
    </row>
    <row r="31" spans="1:16">
      <c r="A31" s="12"/>
      <c r="B31" s="25">
        <v>341.9</v>
      </c>
      <c r="C31" s="20" t="s">
        <v>39</v>
      </c>
      <c r="D31" s="46">
        <v>5011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8">SUM(D31:M31)</f>
        <v>5011</v>
      </c>
      <c r="O31" s="47">
        <f t="shared" si="1"/>
        <v>0.7513870145449093</v>
      </c>
      <c r="P31" s="9"/>
    </row>
    <row r="32" spans="1:16">
      <c r="A32" s="12"/>
      <c r="B32" s="25">
        <v>342.2</v>
      </c>
      <c r="C32" s="20" t="s">
        <v>40</v>
      </c>
      <c r="D32" s="46">
        <v>8796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8796</v>
      </c>
      <c r="O32" s="47">
        <f t="shared" si="1"/>
        <v>1.3189383715699505</v>
      </c>
      <c r="P32" s="9"/>
    </row>
    <row r="33" spans="1:16">
      <c r="A33" s="12"/>
      <c r="B33" s="25">
        <v>343.2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1207085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1207085</v>
      </c>
      <c r="O33" s="47">
        <f t="shared" si="1"/>
        <v>180.99940020992653</v>
      </c>
      <c r="P33" s="9"/>
    </row>
    <row r="34" spans="1:16">
      <c r="A34" s="12"/>
      <c r="B34" s="25">
        <v>343.4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1535656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1535656</v>
      </c>
      <c r="O34" s="47">
        <f t="shared" si="1"/>
        <v>230.26780626780626</v>
      </c>
      <c r="P34" s="9"/>
    </row>
    <row r="35" spans="1:16">
      <c r="A35" s="12"/>
      <c r="B35" s="25">
        <v>343.6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2648807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2648807</v>
      </c>
      <c r="O35" s="47">
        <f t="shared" si="1"/>
        <v>397.18203628729947</v>
      </c>
      <c r="P35" s="9"/>
    </row>
    <row r="36" spans="1:16">
      <c r="A36" s="12"/>
      <c r="B36" s="25">
        <v>343.9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120799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120799</v>
      </c>
      <c r="O36" s="47">
        <f t="shared" si="1"/>
        <v>18.113510271405008</v>
      </c>
      <c r="P36" s="9"/>
    </row>
    <row r="37" spans="1:16">
      <c r="A37" s="12"/>
      <c r="B37" s="25">
        <v>346.4</v>
      </c>
      <c r="C37" s="20" t="s">
        <v>45</v>
      </c>
      <c r="D37" s="46">
        <v>470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470</v>
      </c>
      <c r="O37" s="47">
        <f t="shared" ref="O37:O56" si="9">(N37/O$58)</f>
        <v>7.0475333633228374E-2</v>
      </c>
      <c r="P37" s="9"/>
    </row>
    <row r="38" spans="1:16" ht="15.75">
      <c r="A38" s="29" t="s">
        <v>37</v>
      </c>
      <c r="B38" s="30"/>
      <c r="C38" s="31"/>
      <c r="D38" s="32">
        <f t="shared" ref="D38:M38" si="10">SUM(D39:D40)</f>
        <v>23884</v>
      </c>
      <c r="E38" s="32">
        <f t="shared" si="10"/>
        <v>12657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>SUM(D38:M38)</f>
        <v>36541</v>
      </c>
      <c r="O38" s="45">
        <f t="shared" si="9"/>
        <v>5.4792322687059531</v>
      </c>
      <c r="P38" s="10"/>
    </row>
    <row r="39" spans="1:16">
      <c r="A39" s="13"/>
      <c r="B39" s="39">
        <v>351.1</v>
      </c>
      <c r="C39" s="21" t="s">
        <v>48</v>
      </c>
      <c r="D39" s="46">
        <v>9209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9209</v>
      </c>
      <c r="O39" s="47">
        <f t="shared" si="9"/>
        <v>1.3808666966561702</v>
      </c>
      <c r="P39" s="9"/>
    </row>
    <row r="40" spans="1:16">
      <c r="A40" s="13"/>
      <c r="B40" s="39">
        <v>359</v>
      </c>
      <c r="C40" s="21" t="s">
        <v>49</v>
      </c>
      <c r="D40" s="46">
        <v>14675</v>
      </c>
      <c r="E40" s="46">
        <v>12657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27332</v>
      </c>
      <c r="O40" s="47">
        <f t="shared" si="9"/>
        <v>4.0983655720497829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SUM(D42:D51)</f>
        <v>158624</v>
      </c>
      <c r="E41" s="32">
        <f t="shared" si="11"/>
        <v>558</v>
      </c>
      <c r="F41" s="32">
        <f t="shared" si="11"/>
        <v>0</v>
      </c>
      <c r="G41" s="32">
        <f t="shared" si="11"/>
        <v>35029</v>
      </c>
      <c r="H41" s="32">
        <f t="shared" si="11"/>
        <v>0</v>
      </c>
      <c r="I41" s="32">
        <f t="shared" si="11"/>
        <v>378967</v>
      </c>
      <c r="J41" s="32">
        <f t="shared" si="11"/>
        <v>0</v>
      </c>
      <c r="K41" s="32">
        <f t="shared" si="11"/>
        <v>80926</v>
      </c>
      <c r="L41" s="32">
        <f t="shared" si="11"/>
        <v>0</v>
      </c>
      <c r="M41" s="32">
        <f t="shared" si="11"/>
        <v>0</v>
      </c>
      <c r="N41" s="32">
        <f>SUM(D41:M41)</f>
        <v>654104</v>
      </c>
      <c r="O41" s="45">
        <f t="shared" si="9"/>
        <v>98.081271554955762</v>
      </c>
      <c r="P41" s="10"/>
    </row>
    <row r="42" spans="1:16">
      <c r="A42" s="12"/>
      <c r="B42" s="25">
        <v>361.1</v>
      </c>
      <c r="C42" s="20" t="s">
        <v>50</v>
      </c>
      <c r="D42" s="46">
        <v>15043</v>
      </c>
      <c r="E42" s="46">
        <v>558</v>
      </c>
      <c r="F42" s="46">
        <v>0</v>
      </c>
      <c r="G42" s="46">
        <v>35029</v>
      </c>
      <c r="H42" s="46">
        <v>0</v>
      </c>
      <c r="I42" s="46">
        <v>33968</v>
      </c>
      <c r="J42" s="46">
        <v>0</v>
      </c>
      <c r="K42" s="46">
        <v>32151</v>
      </c>
      <c r="L42" s="46">
        <v>0</v>
      </c>
      <c r="M42" s="46">
        <v>0</v>
      </c>
      <c r="N42" s="46">
        <f>SUM(D42:M42)</f>
        <v>116749</v>
      </c>
      <c r="O42" s="47">
        <f t="shared" si="9"/>
        <v>17.506222822012294</v>
      </c>
      <c r="P42" s="9"/>
    </row>
    <row r="43" spans="1:16">
      <c r="A43" s="12"/>
      <c r="B43" s="25">
        <v>361.2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17598</v>
      </c>
      <c r="L43" s="46">
        <v>0</v>
      </c>
      <c r="M43" s="46">
        <v>0</v>
      </c>
      <c r="N43" s="46">
        <f t="shared" ref="N43:N51" si="12">SUM(D43:M43)</f>
        <v>17598</v>
      </c>
      <c r="O43" s="47">
        <f t="shared" si="9"/>
        <v>2.6387764282501123</v>
      </c>
      <c r="P43" s="9"/>
    </row>
    <row r="44" spans="1:16">
      <c r="A44" s="12"/>
      <c r="B44" s="25">
        <v>361.3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204771</v>
      </c>
      <c r="L44" s="46">
        <v>0</v>
      </c>
      <c r="M44" s="46">
        <v>0</v>
      </c>
      <c r="N44" s="46">
        <f t="shared" si="12"/>
        <v>204771</v>
      </c>
      <c r="O44" s="47">
        <f t="shared" si="9"/>
        <v>30.704903283850651</v>
      </c>
      <c r="P44" s="9"/>
    </row>
    <row r="45" spans="1:16">
      <c r="A45" s="12"/>
      <c r="B45" s="25">
        <v>361.4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-179895</v>
      </c>
      <c r="L45" s="46">
        <v>0</v>
      </c>
      <c r="M45" s="46">
        <v>0</v>
      </c>
      <c r="N45" s="46">
        <f t="shared" si="12"/>
        <v>-179895</v>
      </c>
      <c r="O45" s="47">
        <f t="shared" si="9"/>
        <v>-26.974808816914081</v>
      </c>
      <c r="P45" s="9"/>
    </row>
    <row r="46" spans="1:16">
      <c r="A46" s="12"/>
      <c r="B46" s="25">
        <v>362</v>
      </c>
      <c r="C46" s="20" t="s">
        <v>54</v>
      </c>
      <c r="D46" s="46">
        <v>79780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79780</v>
      </c>
      <c r="O46" s="47">
        <f t="shared" si="9"/>
        <v>11.962813015444594</v>
      </c>
      <c r="P46" s="9"/>
    </row>
    <row r="47" spans="1:16">
      <c r="A47" s="12"/>
      <c r="B47" s="25">
        <v>364</v>
      </c>
      <c r="C47" s="20" t="s">
        <v>55</v>
      </c>
      <c r="D47" s="46">
        <v>29902</v>
      </c>
      <c r="E47" s="46">
        <v>0</v>
      </c>
      <c r="F47" s="46">
        <v>0</v>
      </c>
      <c r="G47" s="46">
        <v>0</v>
      </c>
      <c r="H47" s="46">
        <v>0</v>
      </c>
      <c r="I47" s="46">
        <v>1085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30987</v>
      </c>
      <c r="O47" s="47">
        <f t="shared" si="9"/>
        <v>4.6464237516869096</v>
      </c>
      <c r="P47" s="9"/>
    </row>
    <row r="48" spans="1:16">
      <c r="A48" s="12"/>
      <c r="B48" s="25">
        <v>366</v>
      </c>
      <c r="C48" s="20" t="s">
        <v>56</v>
      </c>
      <c r="D48" s="46">
        <v>1650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1650</v>
      </c>
      <c r="O48" s="47">
        <f t="shared" si="9"/>
        <v>0.24741340530814215</v>
      </c>
      <c r="P48" s="9"/>
    </row>
    <row r="49" spans="1:119">
      <c r="A49" s="12"/>
      <c r="B49" s="25">
        <v>368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6301</v>
      </c>
      <c r="L49" s="46">
        <v>0</v>
      </c>
      <c r="M49" s="46">
        <v>0</v>
      </c>
      <c r="N49" s="46">
        <f t="shared" si="12"/>
        <v>6301</v>
      </c>
      <c r="O49" s="47">
        <f t="shared" si="9"/>
        <v>0.94481931324036583</v>
      </c>
      <c r="P49" s="9"/>
    </row>
    <row r="50" spans="1:119">
      <c r="A50" s="12"/>
      <c r="B50" s="25">
        <v>369.3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343284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343284</v>
      </c>
      <c r="O50" s="47">
        <f t="shared" si="9"/>
        <v>51.474583895636528</v>
      </c>
      <c r="P50" s="9"/>
    </row>
    <row r="51" spans="1:119">
      <c r="A51" s="12"/>
      <c r="B51" s="25">
        <v>369.9</v>
      </c>
      <c r="C51" s="20" t="s">
        <v>59</v>
      </c>
      <c r="D51" s="46">
        <v>32249</v>
      </c>
      <c r="E51" s="46">
        <v>0</v>
      </c>
      <c r="F51" s="46">
        <v>0</v>
      </c>
      <c r="G51" s="46">
        <v>0</v>
      </c>
      <c r="H51" s="46">
        <v>0</v>
      </c>
      <c r="I51" s="46">
        <v>630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32879</v>
      </c>
      <c r="O51" s="47">
        <f t="shared" si="9"/>
        <v>4.9301244564402458</v>
      </c>
      <c r="P51" s="9"/>
    </row>
    <row r="52" spans="1:119" ht="15.75">
      <c r="A52" s="29" t="s">
        <v>38</v>
      </c>
      <c r="B52" s="30"/>
      <c r="C52" s="31"/>
      <c r="D52" s="32">
        <f t="shared" ref="D52:M52" si="13">SUM(D53:D55)</f>
        <v>1916511</v>
      </c>
      <c r="E52" s="32">
        <f t="shared" si="13"/>
        <v>145204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7664229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9725944</v>
      </c>
      <c r="O52" s="45">
        <f t="shared" si="9"/>
        <v>1458.3811665916928</v>
      </c>
      <c r="P52" s="9"/>
    </row>
    <row r="53" spans="1:119">
      <c r="A53" s="12"/>
      <c r="B53" s="25">
        <v>381</v>
      </c>
      <c r="C53" s="20" t="s">
        <v>60</v>
      </c>
      <c r="D53" s="46">
        <v>381260</v>
      </c>
      <c r="E53" s="46">
        <v>145204</v>
      </c>
      <c r="F53" s="46">
        <v>0</v>
      </c>
      <c r="G53" s="46">
        <v>0</v>
      </c>
      <c r="H53" s="46">
        <v>0</v>
      </c>
      <c r="I53" s="46">
        <v>399937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926401</v>
      </c>
      <c r="O53" s="47">
        <f t="shared" si="9"/>
        <v>138.91153096416255</v>
      </c>
      <c r="P53" s="9"/>
    </row>
    <row r="54" spans="1:119">
      <c r="A54" s="12"/>
      <c r="B54" s="25">
        <v>382</v>
      </c>
      <c r="C54" s="20" t="s">
        <v>69</v>
      </c>
      <c r="D54" s="46">
        <v>1535251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1535251</v>
      </c>
      <c r="O54" s="47">
        <f t="shared" si="9"/>
        <v>230.207077522867</v>
      </c>
      <c r="P54" s="9"/>
    </row>
    <row r="55" spans="1:119" ht="15.75" thickBot="1">
      <c r="A55" s="12"/>
      <c r="B55" s="25">
        <v>389.6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7264292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7264292</v>
      </c>
      <c r="O55" s="47">
        <f t="shared" si="9"/>
        <v>1089.2625581046634</v>
      </c>
      <c r="P55" s="9"/>
    </row>
    <row r="56" spans="1:119" ht="16.5" thickBot="1">
      <c r="A56" s="14" t="s">
        <v>46</v>
      </c>
      <c r="B56" s="23"/>
      <c r="C56" s="22"/>
      <c r="D56" s="15">
        <f t="shared" ref="D56:M56" si="14">SUM(D5,D14,D20,D30,D38,D41,D52)</f>
        <v>5750055</v>
      </c>
      <c r="E56" s="15">
        <f t="shared" si="14"/>
        <v>629272</v>
      </c>
      <c r="F56" s="15">
        <f t="shared" si="14"/>
        <v>0</v>
      </c>
      <c r="G56" s="15">
        <f t="shared" si="14"/>
        <v>956546</v>
      </c>
      <c r="H56" s="15">
        <f t="shared" si="14"/>
        <v>0</v>
      </c>
      <c r="I56" s="15">
        <f t="shared" si="14"/>
        <v>17727576</v>
      </c>
      <c r="J56" s="15">
        <f t="shared" si="14"/>
        <v>0</v>
      </c>
      <c r="K56" s="15">
        <f t="shared" si="14"/>
        <v>80926</v>
      </c>
      <c r="L56" s="15">
        <f t="shared" si="14"/>
        <v>0</v>
      </c>
      <c r="M56" s="15">
        <f t="shared" si="14"/>
        <v>0</v>
      </c>
      <c r="N56" s="15">
        <f>SUM(D56:M56)</f>
        <v>25144375</v>
      </c>
      <c r="O56" s="38">
        <f t="shared" si="9"/>
        <v>3770.3366321787375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0" t="s">
        <v>68</v>
      </c>
      <c r="M58" s="50"/>
      <c r="N58" s="50"/>
      <c r="O58" s="43">
        <v>6669</v>
      </c>
    </row>
    <row r="59" spans="1:119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3"/>
    </row>
    <row r="60" spans="1:119" ht="15.75" thickBot="1">
      <c r="A60" s="54" t="s">
        <v>84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</row>
  </sheetData>
  <mergeCells count="10">
    <mergeCell ref="A60:O60"/>
    <mergeCell ref="A59:O59"/>
    <mergeCell ref="L58:N5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62</v>
      </c>
      <c r="B3" s="64"/>
      <c r="C3" s="65"/>
      <c r="D3" s="69" t="s">
        <v>32</v>
      </c>
      <c r="E3" s="70"/>
      <c r="F3" s="70"/>
      <c r="G3" s="70"/>
      <c r="H3" s="71"/>
      <c r="I3" s="69" t="s">
        <v>33</v>
      </c>
      <c r="J3" s="71"/>
      <c r="K3" s="69" t="s">
        <v>35</v>
      </c>
      <c r="L3" s="71"/>
      <c r="M3" s="36"/>
      <c r="N3" s="37"/>
      <c r="O3" s="72" t="s">
        <v>67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34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2346998</v>
      </c>
      <c r="E5" s="27">
        <f t="shared" si="0"/>
        <v>191986</v>
      </c>
      <c r="F5" s="27">
        <f t="shared" si="0"/>
        <v>0</v>
      </c>
      <c r="G5" s="27">
        <f t="shared" si="0"/>
        <v>977220</v>
      </c>
      <c r="H5" s="27">
        <f t="shared" si="0"/>
        <v>0</v>
      </c>
      <c r="I5" s="27">
        <f t="shared" si="0"/>
        <v>217051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3733255</v>
      </c>
      <c r="O5" s="33">
        <f t="shared" ref="O5:O36" si="1">(N5/O$55)</f>
        <v>556.20604886769968</v>
      </c>
      <c r="P5" s="6"/>
    </row>
    <row r="6" spans="1:133">
      <c r="A6" s="12"/>
      <c r="B6" s="25">
        <v>311</v>
      </c>
      <c r="C6" s="20" t="s">
        <v>2</v>
      </c>
      <c r="D6" s="46">
        <v>1379058</v>
      </c>
      <c r="E6" s="46">
        <v>191986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1571044</v>
      </c>
      <c r="O6" s="47">
        <f t="shared" si="1"/>
        <v>234.06495828367105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0</v>
      </c>
      <c r="F7" s="46">
        <v>0</v>
      </c>
      <c r="G7" s="46">
        <v>461678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461678</v>
      </c>
      <c r="O7" s="47">
        <f t="shared" si="1"/>
        <v>68.783969010727063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515542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515542</v>
      </c>
      <c r="O8" s="47">
        <f t="shared" si="1"/>
        <v>76.808998808104889</v>
      </c>
      <c r="P8" s="9"/>
    </row>
    <row r="9" spans="1:133">
      <c r="A9" s="12"/>
      <c r="B9" s="25">
        <v>314.10000000000002</v>
      </c>
      <c r="C9" s="20" t="s">
        <v>12</v>
      </c>
      <c r="D9" s="46">
        <v>528944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528944</v>
      </c>
      <c r="O9" s="47">
        <f t="shared" si="1"/>
        <v>78.805721096543508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217051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217051</v>
      </c>
      <c r="O10" s="47">
        <f t="shared" si="1"/>
        <v>32.337753277711563</v>
      </c>
      <c r="P10" s="9"/>
    </row>
    <row r="11" spans="1:133">
      <c r="A11" s="12"/>
      <c r="B11" s="25">
        <v>315</v>
      </c>
      <c r="C11" s="20" t="s">
        <v>14</v>
      </c>
      <c r="D11" s="46">
        <v>331503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331503</v>
      </c>
      <c r="O11" s="47">
        <f t="shared" si="1"/>
        <v>49.389600715137071</v>
      </c>
      <c r="P11" s="9"/>
    </row>
    <row r="12" spans="1:133">
      <c r="A12" s="12"/>
      <c r="B12" s="25">
        <v>316</v>
      </c>
      <c r="C12" s="20" t="s">
        <v>15</v>
      </c>
      <c r="D12" s="46">
        <v>106453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106453</v>
      </c>
      <c r="O12" s="47">
        <f t="shared" si="1"/>
        <v>15.860101311084625</v>
      </c>
      <c r="P12" s="9"/>
    </row>
    <row r="13" spans="1:133">
      <c r="A13" s="12"/>
      <c r="B13" s="25">
        <v>319</v>
      </c>
      <c r="C13" s="20" t="s">
        <v>16</v>
      </c>
      <c r="D13" s="46">
        <v>1040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1040</v>
      </c>
      <c r="O13" s="47">
        <f t="shared" si="1"/>
        <v>0.15494636471990464</v>
      </c>
      <c r="P13" s="9"/>
    </row>
    <row r="14" spans="1:133" ht="15.75">
      <c r="A14" s="29" t="s">
        <v>122</v>
      </c>
      <c r="B14" s="30"/>
      <c r="C14" s="31"/>
      <c r="D14" s="32">
        <f t="shared" ref="D14:M14" si="3">SUM(D15:D17)</f>
        <v>621882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621882</v>
      </c>
      <c r="O14" s="45">
        <f t="shared" si="1"/>
        <v>92.652264600715142</v>
      </c>
      <c r="P14" s="10"/>
    </row>
    <row r="15" spans="1:133">
      <c r="A15" s="12"/>
      <c r="B15" s="25">
        <v>322</v>
      </c>
      <c r="C15" s="20" t="s">
        <v>0</v>
      </c>
      <c r="D15" s="46">
        <v>105224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105224</v>
      </c>
      <c r="O15" s="47">
        <f t="shared" si="1"/>
        <v>15.676996424314661</v>
      </c>
      <c r="P15" s="9"/>
    </row>
    <row r="16" spans="1:133">
      <c r="A16" s="12"/>
      <c r="B16" s="25">
        <v>323.10000000000002</v>
      </c>
      <c r="C16" s="20" t="s">
        <v>18</v>
      </c>
      <c r="D16" s="46">
        <v>504508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504508</v>
      </c>
      <c r="O16" s="47">
        <f t="shared" si="1"/>
        <v>75.165077473182365</v>
      </c>
      <c r="P16" s="9"/>
    </row>
    <row r="17" spans="1:16">
      <c r="A17" s="12"/>
      <c r="B17" s="25">
        <v>329</v>
      </c>
      <c r="C17" s="20" t="s">
        <v>123</v>
      </c>
      <c r="D17" s="46">
        <v>12150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12150</v>
      </c>
      <c r="O17" s="47">
        <f t="shared" si="1"/>
        <v>1.8101907032181168</v>
      </c>
      <c r="P17" s="9"/>
    </row>
    <row r="18" spans="1:16" ht="15.75">
      <c r="A18" s="29" t="s">
        <v>23</v>
      </c>
      <c r="B18" s="30"/>
      <c r="C18" s="31"/>
      <c r="D18" s="32">
        <f t="shared" ref="D18:M18" si="4">SUM(D19:D27)</f>
        <v>673113</v>
      </c>
      <c r="E18" s="32">
        <f t="shared" si="4"/>
        <v>407076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771010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1851199</v>
      </c>
      <c r="O18" s="45">
        <f t="shared" si="1"/>
        <v>275.80438021454114</v>
      </c>
      <c r="P18" s="10"/>
    </row>
    <row r="19" spans="1:16">
      <c r="A19" s="12"/>
      <c r="B19" s="25">
        <v>331.2</v>
      </c>
      <c r="C19" s="20" t="s">
        <v>22</v>
      </c>
      <c r="D19" s="46">
        <v>0</v>
      </c>
      <c r="E19" s="46">
        <v>113229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5">SUM(D19:M19)</f>
        <v>113229</v>
      </c>
      <c r="O19" s="47">
        <f t="shared" si="1"/>
        <v>16.869636471990464</v>
      </c>
      <c r="P19" s="9"/>
    </row>
    <row r="20" spans="1:16">
      <c r="A20" s="12"/>
      <c r="B20" s="25">
        <v>334.2</v>
      </c>
      <c r="C20" s="20" t="s">
        <v>24</v>
      </c>
      <c r="D20" s="46">
        <v>0</v>
      </c>
      <c r="E20" s="46">
        <v>293847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293847</v>
      </c>
      <c r="O20" s="47">
        <f t="shared" si="1"/>
        <v>43.779350417163286</v>
      </c>
      <c r="P20" s="9"/>
    </row>
    <row r="21" spans="1:16">
      <c r="A21" s="12"/>
      <c r="B21" s="25">
        <v>334.35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671010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671010</v>
      </c>
      <c r="O21" s="47">
        <f t="shared" si="1"/>
        <v>99.971692491060793</v>
      </c>
      <c r="P21" s="9"/>
    </row>
    <row r="22" spans="1:16">
      <c r="A22" s="12"/>
      <c r="B22" s="25">
        <v>335.12</v>
      </c>
      <c r="C22" s="20" t="s">
        <v>26</v>
      </c>
      <c r="D22" s="46">
        <v>213012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213012</v>
      </c>
      <c r="O22" s="47">
        <f t="shared" si="1"/>
        <v>31.735995232419548</v>
      </c>
      <c r="P22" s="9"/>
    </row>
    <row r="23" spans="1:16">
      <c r="A23" s="12"/>
      <c r="B23" s="25">
        <v>335.14</v>
      </c>
      <c r="C23" s="20" t="s">
        <v>27</v>
      </c>
      <c r="D23" s="46">
        <v>1803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1803</v>
      </c>
      <c r="O23" s="47">
        <f t="shared" si="1"/>
        <v>0.26862336114421931</v>
      </c>
      <c r="P23" s="9"/>
    </row>
    <row r="24" spans="1:16">
      <c r="A24" s="12"/>
      <c r="B24" s="25">
        <v>335.15</v>
      </c>
      <c r="C24" s="20" t="s">
        <v>28</v>
      </c>
      <c r="D24" s="46">
        <v>1367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1367</v>
      </c>
      <c r="O24" s="47">
        <f t="shared" si="1"/>
        <v>0.20366507747318235</v>
      </c>
      <c r="P24" s="9"/>
    </row>
    <row r="25" spans="1:16">
      <c r="A25" s="12"/>
      <c r="B25" s="25">
        <v>335.18</v>
      </c>
      <c r="C25" s="20" t="s">
        <v>29</v>
      </c>
      <c r="D25" s="46">
        <v>256628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256628</v>
      </c>
      <c r="O25" s="47">
        <f t="shared" si="1"/>
        <v>38.234207389749699</v>
      </c>
      <c r="P25" s="9"/>
    </row>
    <row r="26" spans="1:16">
      <c r="A26" s="12"/>
      <c r="B26" s="25">
        <v>335.49</v>
      </c>
      <c r="C26" s="20" t="s">
        <v>30</v>
      </c>
      <c r="D26" s="46">
        <v>200303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200303</v>
      </c>
      <c r="O26" s="47">
        <f t="shared" si="1"/>
        <v>29.84252085816448</v>
      </c>
      <c r="P26" s="9"/>
    </row>
    <row r="27" spans="1:16">
      <c r="A27" s="12"/>
      <c r="B27" s="25">
        <v>337.3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100000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100000</v>
      </c>
      <c r="O27" s="47">
        <f t="shared" si="1"/>
        <v>14.898688915375446</v>
      </c>
      <c r="P27" s="9"/>
    </row>
    <row r="28" spans="1:16" ht="15.75">
      <c r="A28" s="29" t="s">
        <v>36</v>
      </c>
      <c r="B28" s="30"/>
      <c r="C28" s="31"/>
      <c r="D28" s="32">
        <f t="shared" ref="D28:M28" si="6">SUM(D29:D35)</f>
        <v>32940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5344260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5377200</v>
      </c>
      <c r="O28" s="45">
        <f t="shared" si="1"/>
        <v>801.13230035756851</v>
      </c>
      <c r="P28" s="10"/>
    </row>
    <row r="29" spans="1:16">
      <c r="A29" s="12"/>
      <c r="B29" s="25">
        <v>341.9</v>
      </c>
      <c r="C29" s="20" t="s">
        <v>39</v>
      </c>
      <c r="D29" s="46">
        <v>6435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6435</v>
      </c>
      <c r="O29" s="47">
        <f t="shared" si="1"/>
        <v>0.95873063170440997</v>
      </c>
      <c r="P29" s="9"/>
    </row>
    <row r="30" spans="1:16">
      <c r="A30" s="12"/>
      <c r="B30" s="25">
        <v>342.2</v>
      </c>
      <c r="C30" s="20" t="s">
        <v>40</v>
      </c>
      <c r="D30" s="46">
        <v>25306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25306</v>
      </c>
      <c r="O30" s="47">
        <f t="shared" si="1"/>
        <v>3.7702622169249107</v>
      </c>
      <c r="P30" s="9"/>
    </row>
    <row r="31" spans="1:16">
      <c r="A31" s="12"/>
      <c r="B31" s="25">
        <v>343.2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1607437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1607437</v>
      </c>
      <c r="O31" s="47">
        <f t="shared" si="1"/>
        <v>239.48703814064362</v>
      </c>
      <c r="P31" s="9"/>
    </row>
    <row r="32" spans="1:16">
      <c r="A32" s="12"/>
      <c r="B32" s="25">
        <v>343.4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1463058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1463058</v>
      </c>
      <c r="O32" s="47">
        <f t="shared" si="1"/>
        <v>217.97646007151371</v>
      </c>
      <c r="P32" s="9"/>
    </row>
    <row r="33" spans="1:16">
      <c r="A33" s="12"/>
      <c r="B33" s="25">
        <v>343.6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2158462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2158462</v>
      </c>
      <c r="O33" s="47">
        <f t="shared" si="1"/>
        <v>321.58253873659118</v>
      </c>
      <c r="P33" s="9"/>
    </row>
    <row r="34" spans="1:16">
      <c r="A34" s="12"/>
      <c r="B34" s="25">
        <v>343.9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115303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115303</v>
      </c>
      <c r="O34" s="47">
        <f t="shared" si="1"/>
        <v>17.178635280095353</v>
      </c>
      <c r="P34" s="9"/>
    </row>
    <row r="35" spans="1:16">
      <c r="A35" s="12"/>
      <c r="B35" s="25">
        <v>346.4</v>
      </c>
      <c r="C35" s="20" t="s">
        <v>45</v>
      </c>
      <c r="D35" s="46">
        <v>1199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1199</v>
      </c>
      <c r="O35" s="47">
        <f t="shared" si="1"/>
        <v>0.17863528009535162</v>
      </c>
      <c r="P35" s="9"/>
    </row>
    <row r="36" spans="1:16" ht="15.75">
      <c r="A36" s="29" t="s">
        <v>37</v>
      </c>
      <c r="B36" s="30"/>
      <c r="C36" s="31"/>
      <c r="D36" s="32">
        <f t="shared" ref="D36:M36" si="8">SUM(D37:D38)</f>
        <v>21800</v>
      </c>
      <c r="E36" s="32">
        <f t="shared" si="8"/>
        <v>21104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42904</v>
      </c>
      <c r="O36" s="45">
        <f t="shared" si="1"/>
        <v>6.3921334922526816</v>
      </c>
      <c r="P36" s="10"/>
    </row>
    <row r="37" spans="1:16">
      <c r="A37" s="13"/>
      <c r="B37" s="39">
        <v>351.1</v>
      </c>
      <c r="C37" s="21" t="s">
        <v>48</v>
      </c>
      <c r="D37" s="46">
        <v>7090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7090</v>
      </c>
      <c r="O37" s="47">
        <f t="shared" ref="O37:O53" si="9">(N37/O$55)</f>
        <v>1.0563170441001193</v>
      </c>
      <c r="P37" s="9"/>
    </row>
    <row r="38" spans="1:16">
      <c r="A38" s="13"/>
      <c r="B38" s="39">
        <v>359</v>
      </c>
      <c r="C38" s="21" t="s">
        <v>49</v>
      </c>
      <c r="D38" s="46">
        <v>14710</v>
      </c>
      <c r="E38" s="46">
        <v>21104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35814</v>
      </c>
      <c r="O38" s="47">
        <f t="shared" si="9"/>
        <v>5.3358164481525625</v>
      </c>
      <c r="P38" s="9"/>
    </row>
    <row r="39" spans="1:16" ht="15.75">
      <c r="A39" s="29" t="s">
        <v>3</v>
      </c>
      <c r="B39" s="30"/>
      <c r="C39" s="31"/>
      <c r="D39" s="32">
        <f t="shared" ref="D39:M39" si="10">SUM(D40:D49)</f>
        <v>159973</v>
      </c>
      <c r="E39" s="32">
        <f t="shared" si="10"/>
        <v>2561</v>
      </c>
      <c r="F39" s="32">
        <f t="shared" si="10"/>
        <v>0</v>
      </c>
      <c r="G39" s="32">
        <f t="shared" si="10"/>
        <v>82118</v>
      </c>
      <c r="H39" s="32">
        <f t="shared" si="10"/>
        <v>0</v>
      </c>
      <c r="I39" s="32">
        <f t="shared" si="10"/>
        <v>872454</v>
      </c>
      <c r="J39" s="32">
        <f t="shared" si="10"/>
        <v>0</v>
      </c>
      <c r="K39" s="32">
        <f t="shared" si="10"/>
        <v>-163037</v>
      </c>
      <c r="L39" s="32">
        <f t="shared" si="10"/>
        <v>0</v>
      </c>
      <c r="M39" s="32">
        <f t="shared" si="10"/>
        <v>0</v>
      </c>
      <c r="N39" s="32">
        <f>SUM(D39:M39)</f>
        <v>954069</v>
      </c>
      <c r="O39" s="45">
        <f t="shared" si="9"/>
        <v>142.14377234803337</v>
      </c>
      <c r="P39" s="10"/>
    </row>
    <row r="40" spans="1:16">
      <c r="A40" s="12"/>
      <c r="B40" s="25">
        <v>361.1</v>
      </c>
      <c r="C40" s="20" t="s">
        <v>50</v>
      </c>
      <c r="D40" s="46">
        <v>49139</v>
      </c>
      <c r="E40" s="46">
        <v>2561</v>
      </c>
      <c r="F40" s="46">
        <v>0</v>
      </c>
      <c r="G40" s="46">
        <v>82118</v>
      </c>
      <c r="H40" s="46">
        <v>0</v>
      </c>
      <c r="I40" s="46">
        <v>86128</v>
      </c>
      <c r="J40" s="46">
        <v>0</v>
      </c>
      <c r="K40" s="46">
        <v>46031</v>
      </c>
      <c r="L40" s="46">
        <v>0</v>
      </c>
      <c r="M40" s="46">
        <v>0</v>
      </c>
      <c r="N40" s="46">
        <f>SUM(D40:M40)</f>
        <v>265977</v>
      </c>
      <c r="O40" s="47">
        <f t="shared" si="9"/>
        <v>39.627085816448151</v>
      </c>
      <c r="P40" s="9"/>
    </row>
    <row r="41" spans="1:16">
      <c r="A41" s="12"/>
      <c r="B41" s="25">
        <v>361.2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27221</v>
      </c>
      <c r="L41" s="46">
        <v>0</v>
      </c>
      <c r="M41" s="46">
        <v>0</v>
      </c>
      <c r="N41" s="46">
        <f t="shared" ref="N41:N49" si="11">SUM(D41:M41)</f>
        <v>27221</v>
      </c>
      <c r="O41" s="47">
        <f t="shared" si="9"/>
        <v>4.0555721096543502</v>
      </c>
      <c r="P41" s="9"/>
    </row>
    <row r="42" spans="1:16">
      <c r="A42" s="12"/>
      <c r="B42" s="25">
        <v>361.3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-281065</v>
      </c>
      <c r="L42" s="46">
        <v>0</v>
      </c>
      <c r="M42" s="46">
        <v>0</v>
      </c>
      <c r="N42" s="46">
        <f t="shared" si="11"/>
        <v>-281065</v>
      </c>
      <c r="O42" s="47">
        <f t="shared" si="9"/>
        <v>-41.875</v>
      </c>
      <c r="P42" s="9"/>
    </row>
    <row r="43" spans="1:16">
      <c r="A43" s="12"/>
      <c r="B43" s="25">
        <v>361.4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-37446</v>
      </c>
      <c r="L43" s="46">
        <v>0</v>
      </c>
      <c r="M43" s="46">
        <v>0</v>
      </c>
      <c r="N43" s="46">
        <f t="shared" si="11"/>
        <v>-37446</v>
      </c>
      <c r="O43" s="47">
        <f t="shared" si="9"/>
        <v>-5.5789630512514901</v>
      </c>
      <c r="P43" s="9"/>
    </row>
    <row r="44" spans="1:16">
      <c r="A44" s="12"/>
      <c r="B44" s="25">
        <v>362</v>
      </c>
      <c r="C44" s="20" t="s">
        <v>54</v>
      </c>
      <c r="D44" s="46">
        <v>74637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74637</v>
      </c>
      <c r="O44" s="47">
        <f t="shared" si="9"/>
        <v>11.119934445768772</v>
      </c>
      <c r="P44" s="9"/>
    </row>
    <row r="45" spans="1:16">
      <c r="A45" s="12"/>
      <c r="B45" s="25">
        <v>363.23</v>
      </c>
      <c r="C45" s="20" t="s">
        <v>124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784248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784248</v>
      </c>
      <c r="O45" s="47">
        <f t="shared" si="9"/>
        <v>116.84266984505363</v>
      </c>
      <c r="P45" s="9"/>
    </row>
    <row r="46" spans="1:16">
      <c r="A46" s="12"/>
      <c r="B46" s="25">
        <v>364</v>
      </c>
      <c r="C46" s="20" t="s">
        <v>55</v>
      </c>
      <c r="D46" s="46">
        <v>29388</v>
      </c>
      <c r="E46" s="46">
        <v>0</v>
      </c>
      <c r="F46" s="46">
        <v>0</v>
      </c>
      <c r="G46" s="46">
        <v>0</v>
      </c>
      <c r="H46" s="46">
        <v>0</v>
      </c>
      <c r="I46" s="46">
        <v>1538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30926</v>
      </c>
      <c r="O46" s="47">
        <f t="shared" si="9"/>
        <v>4.6075685339690109</v>
      </c>
      <c r="P46" s="9"/>
    </row>
    <row r="47" spans="1:16">
      <c r="A47" s="12"/>
      <c r="B47" s="25">
        <v>366</v>
      </c>
      <c r="C47" s="20" t="s">
        <v>56</v>
      </c>
      <c r="D47" s="46">
        <v>6575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6575</v>
      </c>
      <c r="O47" s="47">
        <f t="shared" si="9"/>
        <v>0.97958879618593564</v>
      </c>
      <c r="P47" s="9"/>
    </row>
    <row r="48" spans="1:16">
      <c r="A48" s="12"/>
      <c r="B48" s="25">
        <v>368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82222</v>
      </c>
      <c r="L48" s="46">
        <v>0</v>
      </c>
      <c r="M48" s="46">
        <v>0</v>
      </c>
      <c r="N48" s="46">
        <f t="shared" si="11"/>
        <v>82222</v>
      </c>
      <c r="O48" s="47">
        <f t="shared" si="9"/>
        <v>12.25</v>
      </c>
      <c r="P48" s="9"/>
    </row>
    <row r="49" spans="1:119">
      <c r="A49" s="12"/>
      <c r="B49" s="25">
        <v>369.9</v>
      </c>
      <c r="C49" s="20" t="s">
        <v>59</v>
      </c>
      <c r="D49" s="46">
        <v>234</v>
      </c>
      <c r="E49" s="46">
        <v>0</v>
      </c>
      <c r="F49" s="46">
        <v>0</v>
      </c>
      <c r="G49" s="46">
        <v>0</v>
      </c>
      <c r="H49" s="46">
        <v>0</v>
      </c>
      <c r="I49" s="46">
        <v>540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774</v>
      </c>
      <c r="O49" s="47">
        <f t="shared" si="9"/>
        <v>0.11531585220500595</v>
      </c>
      <c r="P49" s="9"/>
    </row>
    <row r="50" spans="1:119" ht="15.75">
      <c r="A50" s="29" t="s">
        <v>38</v>
      </c>
      <c r="B50" s="30"/>
      <c r="C50" s="31"/>
      <c r="D50" s="32">
        <f t="shared" ref="D50:M50" si="12">SUM(D51:D52)</f>
        <v>1494197</v>
      </c>
      <c r="E50" s="32">
        <f t="shared" si="12"/>
        <v>146824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1641021</v>
      </c>
      <c r="O50" s="45">
        <f t="shared" si="9"/>
        <v>244.4906138259833</v>
      </c>
      <c r="P50" s="9"/>
    </row>
    <row r="51" spans="1:119">
      <c r="A51" s="12"/>
      <c r="B51" s="25">
        <v>381</v>
      </c>
      <c r="C51" s="20" t="s">
        <v>60</v>
      </c>
      <c r="D51" s="46">
        <v>377473</v>
      </c>
      <c r="E51" s="46">
        <v>146824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524297</v>
      </c>
      <c r="O51" s="47">
        <f t="shared" si="9"/>
        <v>78.113379022646001</v>
      </c>
      <c r="P51" s="9"/>
    </row>
    <row r="52" spans="1:119" ht="15.75" thickBot="1">
      <c r="A52" s="12"/>
      <c r="B52" s="25">
        <v>382</v>
      </c>
      <c r="C52" s="20" t="s">
        <v>69</v>
      </c>
      <c r="D52" s="46">
        <v>1116724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1116724</v>
      </c>
      <c r="O52" s="47">
        <f t="shared" si="9"/>
        <v>166.3772348033373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3">SUM(D5,D14,D18,D28,D36,D39,D50)</f>
        <v>5350903</v>
      </c>
      <c r="E53" s="15">
        <f t="shared" si="13"/>
        <v>769551</v>
      </c>
      <c r="F53" s="15">
        <f t="shared" si="13"/>
        <v>0</v>
      </c>
      <c r="G53" s="15">
        <f t="shared" si="13"/>
        <v>1059338</v>
      </c>
      <c r="H53" s="15">
        <f t="shared" si="13"/>
        <v>0</v>
      </c>
      <c r="I53" s="15">
        <f t="shared" si="13"/>
        <v>7204775</v>
      </c>
      <c r="J53" s="15">
        <f t="shared" si="13"/>
        <v>0</v>
      </c>
      <c r="K53" s="15">
        <f t="shared" si="13"/>
        <v>-163037</v>
      </c>
      <c r="L53" s="15">
        <f t="shared" si="13"/>
        <v>0</v>
      </c>
      <c r="M53" s="15">
        <f t="shared" si="13"/>
        <v>0</v>
      </c>
      <c r="N53" s="15">
        <f>SUM(D53:M53)</f>
        <v>14221530</v>
      </c>
      <c r="O53" s="38">
        <f t="shared" si="9"/>
        <v>2118.8215137067937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0" t="s">
        <v>125</v>
      </c>
      <c r="M55" s="50"/>
      <c r="N55" s="50"/>
      <c r="O55" s="43">
        <v>6712</v>
      </c>
    </row>
    <row r="56" spans="1:119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/>
    </row>
    <row r="57" spans="1:119" ht="15.75" customHeight="1" thickBot="1">
      <c r="A57" s="54" t="s">
        <v>84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6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155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62</v>
      </c>
      <c r="B3" s="64"/>
      <c r="C3" s="65"/>
      <c r="D3" s="69" t="s">
        <v>32</v>
      </c>
      <c r="E3" s="70"/>
      <c r="F3" s="70"/>
      <c r="G3" s="70"/>
      <c r="H3" s="71"/>
      <c r="I3" s="69" t="s">
        <v>33</v>
      </c>
      <c r="J3" s="71"/>
      <c r="K3" s="69" t="s">
        <v>35</v>
      </c>
      <c r="L3" s="70"/>
      <c r="M3" s="71"/>
      <c r="N3" s="36"/>
      <c r="O3" s="37"/>
      <c r="P3" s="72" t="s">
        <v>156</v>
      </c>
      <c r="Q3" s="11"/>
      <c r="R3"/>
    </row>
    <row r="4" spans="1:134" ht="32.25" customHeight="1" thickBot="1">
      <c r="A4" s="66"/>
      <c r="B4" s="67"/>
      <c r="C4" s="68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157</v>
      </c>
      <c r="N4" s="35" t="s">
        <v>9</v>
      </c>
      <c r="O4" s="35" t="s">
        <v>158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159</v>
      </c>
      <c r="B5" s="26"/>
      <c r="C5" s="26"/>
      <c r="D5" s="27">
        <f t="shared" ref="D5:N5" si="0">SUM(D6:D13)</f>
        <v>3238802</v>
      </c>
      <c r="E5" s="27">
        <f t="shared" si="0"/>
        <v>252660</v>
      </c>
      <c r="F5" s="27">
        <f t="shared" si="0"/>
        <v>0</v>
      </c>
      <c r="G5" s="27">
        <f t="shared" si="0"/>
        <v>1270124</v>
      </c>
      <c r="H5" s="27">
        <f t="shared" si="0"/>
        <v>0</v>
      </c>
      <c r="I5" s="27">
        <f t="shared" si="0"/>
        <v>226393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4987979</v>
      </c>
      <c r="P5" s="33">
        <f t="shared" ref="P5:P36" si="1">(O5/P$64)</f>
        <v>734.17412422725931</v>
      </c>
      <c r="Q5" s="6"/>
    </row>
    <row r="6" spans="1:134">
      <c r="A6" s="12"/>
      <c r="B6" s="25">
        <v>311</v>
      </c>
      <c r="C6" s="20" t="s">
        <v>2</v>
      </c>
      <c r="D6" s="46">
        <v>2177572</v>
      </c>
      <c r="E6" s="46">
        <v>252660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2430232</v>
      </c>
      <c r="P6" s="47">
        <f t="shared" si="1"/>
        <v>357.70267883426555</v>
      </c>
      <c r="Q6" s="9"/>
    </row>
    <row r="7" spans="1:134">
      <c r="A7" s="12"/>
      <c r="B7" s="25">
        <v>312.41000000000003</v>
      </c>
      <c r="C7" s="20" t="s">
        <v>160</v>
      </c>
      <c r="D7" s="46">
        <v>0</v>
      </c>
      <c r="E7" s="46">
        <v>0</v>
      </c>
      <c r="F7" s="46">
        <v>0</v>
      </c>
      <c r="G7" s="46">
        <v>445832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445832</v>
      </c>
      <c r="P7" s="47">
        <f t="shared" si="1"/>
        <v>65.621430674124227</v>
      </c>
      <c r="Q7" s="9"/>
    </row>
    <row r="8" spans="1:134">
      <c r="A8" s="12"/>
      <c r="B8" s="25">
        <v>312.63</v>
      </c>
      <c r="C8" s="20" t="s">
        <v>161</v>
      </c>
      <c r="D8" s="46">
        <v>0</v>
      </c>
      <c r="E8" s="46">
        <v>0</v>
      </c>
      <c r="F8" s="46">
        <v>0</v>
      </c>
      <c r="G8" s="46">
        <v>824292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824292</v>
      </c>
      <c r="P8" s="47">
        <f t="shared" si="1"/>
        <v>121.32646452752428</v>
      </c>
      <c r="Q8" s="9"/>
    </row>
    <row r="9" spans="1:134">
      <c r="A9" s="12"/>
      <c r="B9" s="25">
        <v>314.10000000000002</v>
      </c>
      <c r="C9" s="20" t="s">
        <v>12</v>
      </c>
      <c r="D9" s="46">
        <v>630462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630462</v>
      </c>
      <c r="P9" s="47">
        <f t="shared" si="1"/>
        <v>92.796879599646743</v>
      </c>
      <c r="Q9" s="9"/>
    </row>
    <row r="10" spans="1:134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226393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226393</v>
      </c>
      <c r="P10" s="47">
        <f t="shared" si="1"/>
        <v>33.322490432734767</v>
      </c>
      <c r="Q10" s="9"/>
    </row>
    <row r="11" spans="1:134">
      <c r="A11" s="12"/>
      <c r="B11" s="25">
        <v>314.8</v>
      </c>
      <c r="C11" s="20" t="s">
        <v>73</v>
      </c>
      <c r="D11" s="46">
        <v>27412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27412</v>
      </c>
      <c r="P11" s="47">
        <f t="shared" si="1"/>
        <v>4.0347365322343247</v>
      </c>
      <c r="Q11" s="9"/>
    </row>
    <row r="12" spans="1:134">
      <c r="A12" s="12"/>
      <c r="B12" s="25">
        <v>315.2</v>
      </c>
      <c r="C12" s="20" t="s">
        <v>162</v>
      </c>
      <c r="D12" s="46">
        <v>289270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289270</v>
      </c>
      <c r="P12" s="47">
        <f t="shared" si="1"/>
        <v>42.57727406535178</v>
      </c>
      <c r="Q12" s="9"/>
    </row>
    <row r="13" spans="1:134">
      <c r="A13" s="12"/>
      <c r="B13" s="25">
        <v>316</v>
      </c>
      <c r="C13" s="20" t="s">
        <v>105</v>
      </c>
      <c r="D13" s="46">
        <v>114086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114086</v>
      </c>
      <c r="P13" s="47">
        <f t="shared" si="1"/>
        <v>16.792169561377687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SUM(D15:D20)</f>
        <v>995289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146809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3" si="4">SUM(D14:N14)</f>
        <v>1142098</v>
      </c>
      <c r="P14" s="45">
        <f t="shared" si="1"/>
        <v>168.10391521931115</v>
      </c>
      <c r="Q14" s="10"/>
    </row>
    <row r="15" spans="1:134">
      <c r="A15" s="12"/>
      <c r="B15" s="25">
        <v>322</v>
      </c>
      <c r="C15" s="20" t="s">
        <v>163</v>
      </c>
      <c r="D15" s="46">
        <v>162231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162231</v>
      </c>
      <c r="P15" s="47">
        <f t="shared" si="1"/>
        <v>23.878569325875773</v>
      </c>
      <c r="Q15" s="9"/>
    </row>
    <row r="16" spans="1:134">
      <c r="A16" s="12"/>
      <c r="B16" s="25">
        <v>323.10000000000002</v>
      </c>
      <c r="C16" s="20" t="s">
        <v>18</v>
      </c>
      <c r="D16" s="46">
        <v>452694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452694</v>
      </c>
      <c r="P16" s="47">
        <f t="shared" si="1"/>
        <v>66.631439505445982</v>
      </c>
      <c r="Q16" s="9"/>
    </row>
    <row r="17" spans="1:17">
      <c r="A17" s="12"/>
      <c r="B17" s="25">
        <v>323.89999999999998</v>
      </c>
      <c r="C17" s="20" t="s">
        <v>74</v>
      </c>
      <c r="D17" s="46">
        <v>760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760</v>
      </c>
      <c r="P17" s="47">
        <f t="shared" si="1"/>
        <v>0.11186340889019723</v>
      </c>
      <c r="Q17" s="9"/>
    </row>
    <row r="18" spans="1:17">
      <c r="A18" s="12"/>
      <c r="B18" s="25">
        <v>324.20999999999998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77428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77428</v>
      </c>
      <c r="P18" s="47">
        <f t="shared" si="1"/>
        <v>11.396526346776568</v>
      </c>
      <c r="Q18" s="9"/>
    </row>
    <row r="19" spans="1:17">
      <c r="A19" s="12"/>
      <c r="B19" s="25">
        <v>324.22000000000003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69381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69381</v>
      </c>
      <c r="P19" s="47">
        <f t="shared" si="1"/>
        <v>10.21209891080365</v>
      </c>
      <c r="Q19" s="9"/>
    </row>
    <row r="20" spans="1:17">
      <c r="A20" s="12"/>
      <c r="B20" s="25">
        <v>325.2</v>
      </c>
      <c r="C20" s="20" t="s">
        <v>139</v>
      </c>
      <c r="D20" s="46">
        <v>379604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379604</v>
      </c>
      <c r="P20" s="47">
        <f t="shared" si="1"/>
        <v>55.87341772151899</v>
      </c>
      <c r="Q20" s="9"/>
    </row>
    <row r="21" spans="1:17" ht="15.75">
      <c r="A21" s="29" t="s">
        <v>164</v>
      </c>
      <c r="B21" s="30"/>
      <c r="C21" s="31"/>
      <c r="D21" s="32">
        <f t="shared" ref="D21:N21" si="5">SUM(D22:D36)</f>
        <v>1419512</v>
      </c>
      <c r="E21" s="32">
        <f t="shared" si="5"/>
        <v>166489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2812693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4398694</v>
      </c>
      <c r="P21" s="45">
        <f t="shared" si="1"/>
        <v>647.43803355902264</v>
      </c>
      <c r="Q21" s="10"/>
    </row>
    <row r="22" spans="1:17">
      <c r="A22" s="12"/>
      <c r="B22" s="25">
        <v>331.1</v>
      </c>
      <c r="C22" s="20" t="s">
        <v>165</v>
      </c>
      <c r="D22" s="46">
        <v>4364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4364</v>
      </c>
      <c r="P22" s="47">
        <f t="shared" si="1"/>
        <v>0.64233146894318516</v>
      </c>
      <c r="Q22" s="9"/>
    </row>
    <row r="23" spans="1:17">
      <c r="A23" s="12"/>
      <c r="B23" s="25">
        <v>331.2</v>
      </c>
      <c r="C23" s="20" t="s">
        <v>22</v>
      </c>
      <c r="D23" s="46">
        <v>0</v>
      </c>
      <c r="E23" s="46">
        <v>166489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166489</v>
      </c>
      <c r="P23" s="47">
        <f t="shared" si="1"/>
        <v>24.505298793052695</v>
      </c>
      <c r="Q23" s="9"/>
    </row>
    <row r="24" spans="1:17">
      <c r="A24" s="12"/>
      <c r="B24" s="25">
        <v>331.5</v>
      </c>
      <c r="C24" s="20" t="s">
        <v>135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32772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2" si="6">SUM(D24:N24)</f>
        <v>32772</v>
      </c>
      <c r="P24" s="47">
        <f t="shared" si="1"/>
        <v>4.8236679423020314</v>
      </c>
      <c r="Q24" s="9"/>
    </row>
    <row r="25" spans="1:17">
      <c r="A25" s="12"/>
      <c r="B25" s="25">
        <v>334.2</v>
      </c>
      <c r="C25" s="20" t="s">
        <v>24</v>
      </c>
      <c r="D25" s="46">
        <v>603332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603332</v>
      </c>
      <c r="P25" s="47">
        <f t="shared" si="1"/>
        <v>88.803650279658527</v>
      </c>
      <c r="Q25" s="9"/>
    </row>
    <row r="26" spans="1:17">
      <c r="A26" s="12"/>
      <c r="B26" s="25">
        <v>334.35</v>
      </c>
      <c r="C26" s="20" t="s">
        <v>25</v>
      </c>
      <c r="D26" s="46">
        <v>7725</v>
      </c>
      <c r="E26" s="46">
        <v>0</v>
      </c>
      <c r="F26" s="46">
        <v>0</v>
      </c>
      <c r="G26" s="46">
        <v>0</v>
      </c>
      <c r="H26" s="46">
        <v>0</v>
      </c>
      <c r="I26" s="46">
        <v>2768997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2776722</v>
      </c>
      <c r="P26" s="47">
        <f t="shared" si="1"/>
        <v>408.70209007948188</v>
      </c>
      <c r="Q26" s="9"/>
    </row>
    <row r="27" spans="1:17">
      <c r="A27" s="12"/>
      <c r="B27" s="25">
        <v>334.5</v>
      </c>
      <c r="C27" s="20" t="s">
        <v>136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10924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10924</v>
      </c>
      <c r="P27" s="47">
        <f t="shared" si="1"/>
        <v>1.6078893141006771</v>
      </c>
      <c r="Q27" s="9"/>
    </row>
    <row r="28" spans="1:17">
      <c r="A28" s="12"/>
      <c r="B28" s="25">
        <v>335.125</v>
      </c>
      <c r="C28" s="20" t="s">
        <v>166</v>
      </c>
      <c r="D28" s="46">
        <v>329328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329328</v>
      </c>
      <c r="P28" s="47">
        <f t="shared" si="1"/>
        <v>48.473358846040625</v>
      </c>
      <c r="Q28" s="9"/>
    </row>
    <row r="29" spans="1:17">
      <c r="A29" s="12"/>
      <c r="B29" s="25">
        <v>335.14</v>
      </c>
      <c r="C29" s="20" t="s">
        <v>110</v>
      </c>
      <c r="D29" s="46">
        <v>3411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3411</v>
      </c>
      <c r="P29" s="47">
        <f t="shared" si="1"/>
        <v>0.50206064174271414</v>
      </c>
      <c r="Q29" s="9"/>
    </row>
    <row r="30" spans="1:17">
      <c r="A30" s="12"/>
      <c r="B30" s="25">
        <v>335.15</v>
      </c>
      <c r="C30" s="20" t="s">
        <v>111</v>
      </c>
      <c r="D30" s="46">
        <v>3536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3536</v>
      </c>
      <c r="P30" s="47">
        <f t="shared" si="1"/>
        <v>0.5204592287312334</v>
      </c>
      <c r="Q30" s="9"/>
    </row>
    <row r="31" spans="1:17">
      <c r="A31" s="12"/>
      <c r="B31" s="25">
        <v>335.18</v>
      </c>
      <c r="C31" s="20" t="s">
        <v>167</v>
      </c>
      <c r="D31" s="46">
        <v>384527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384527</v>
      </c>
      <c r="P31" s="47">
        <f t="shared" si="1"/>
        <v>56.598027671474831</v>
      </c>
      <c r="Q31" s="9"/>
    </row>
    <row r="32" spans="1:17">
      <c r="A32" s="12"/>
      <c r="B32" s="25">
        <v>335.21</v>
      </c>
      <c r="C32" s="20" t="s">
        <v>113</v>
      </c>
      <c r="D32" s="46">
        <v>3516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3516</v>
      </c>
      <c r="P32" s="47">
        <f t="shared" si="1"/>
        <v>0.51751545481307037</v>
      </c>
      <c r="Q32" s="9"/>
    </row>
    <row r="33" spans="1:17">
      <c r="A33" s="12"/>
      <c r="B33" s="25">
        <v>335.48</v>
      </c>
      <c r="C33" s="20" t="s">
        <v>30</v>
      </c>
      <c r="D33" s="46">
        <v>7727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7727</v>
      </c>
      <c r="P33" s="47">
        <f t="shared" si="1"/>
        <v>1.1373270532823079</v>
      </c>
      <c r="Q33" s="9"/>
    </row>
    <row r="34" spans="1:17">
      <c r="A34" s="12"/>
      <c r="B34" s="25">
        <v>337.1</v>
      </c>
      <c r="C34" s="20" t="s">
        <v>151</v>
      </c>
      <c r="D34" s="46">
        <v>50000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50000</v>
      </c>
      <c r="P34" s="47">
        <f t="shared" si="1"/>
        <v>7.3594347954077124</v>
      </c>
      <c r="Q34" s="9"/>
    </row>
    <row r="35" spans="1:17">
      <c r="A35" s="12"/>
      <c r="B35" s="25">
        <v>337.2</v>
      </c>
      <c r="C35" s="20" t="s">
        <v>143</v>
      </c>
      <c r="D35" s="46">
        <v>857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857</v>
      </c>
      <c r="P35" s="47">
        <f t="shared" si="1"/>
        <v>0.1261407123932882</v>
      </c>
      <c r="Q35" s="9"/>
    </row>
    <row r="36" spans="1:17">
      <c r="A36" s="12"/>
      <c r="B36" s="25">
        <v>339</v>
      </c>
      <c r="C36" s="20" t="s">
        <v>76</v>
      </c>
      <c r="D36" s="46">
        <v>21189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21189</v>
      </c>
      <c r="P36" s="47">
        <f t="shared" si="1"/>
        <v>3.1187812775978805</v>
      </c>
      <c r="Q36" s="9"/>
    </row>
    <row r="37" spans="1:17" ht="15.75">
      <c r="A37" s="29" t="s">
        <v>36</v>
      </c>
      <c r="B37" s="30"/>
      <c r="C37" s="31"/>
      <c r="D37" s="32">
        <f t="shared" ref="D37:N37" si="7">SUM(D38:D46)</f>
        <v>192720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4578404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7"/>
        <v>0</v>
      </c>
      <c r="O37" s="32">
        <f>SUM(D37:N37)</f>
        <v>4771124</v>
      </c>
      <c r="P37" s="45">
        <f t="shared" ref="P37:P62" si="8">(O37/P$64)</f>
        <v>702.2555195760965</v>
      </c>
      <c r="Q37" s="10"/>
    </row>
    <row r="38" spans="1:17">
      <c r="A38" s="12"/>
      <c r="B38" s="25">
        <v>341.9</v>
      </c>
      <c r="C38" s="20" t="s">
        <v>114</v>
      </c>
      <c r="D38" s="46">
        <v>15406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6" si="9">SUM(D38:N38)</f>
        <v>15406</v>
      </c>
      <c r="P38" s="47">
        <f t="shared" si="8"/>
        <v>2.2675890491610242</v>
      </c>
      <c r="Q38" s="9"/>
    </row>
    <row r="39" spans="1:17">
      <c r="A39" s="12"/>
      <c r="B39" s="25">
        <v>342.9</v>
      </c>
      <c r="C39" s="20" t="s">
        <v>77</v>
      </c>
      <c r="D39" s="46">
        <v>1700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1700</v>
      </c>
      <c r="P39" s="47">
        <f t="shared" si="8"/>
        <v>0.25022078304386225</v>
      </c>
      <c r="Q39" s="9"/>
    </row>
    <row r="40" spans="1:17">
      <c r="A40" s="12"/>
      <c r="B40" s="25">
        <v>343.2</v>
      </c>
      <c r="C40" s="20" t="s">
        <v>41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942170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942170</v>
      </c>
      <c r="P40" s="47">
        <f t="shared" si="8"/>
        <v>138.67677362378569</v>
      </c>
      <c r="Q40" s="9"/>
    </row>
    <row r="41" spans="1:17">
      <c r="A41" s="12"/>
      <c r="B41" s="25">
        <v>343.3</v>
      </c>
      <c r="C41" s="20" t="s">
        <v>78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2226725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2226725</v>
      </c>
      <c r="P41" s="47">
        <f t="shared" si="8"/>
        <v>327.74874889608481</v>
      </c>
      <c r="Q41" s="9"/>
    </row>
    <row r="42" spans="1:17">
      <c r="A42" s="12"/>
      <c r="B42" s="25">
        <v>343.4</v>
      </c>
      <c r="C42" s="20" t="s">
        <v>42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1288980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1288980</v>
      </c>
      <c r="P42" s="47">
        <f t="shared" si="8"/>
        <v>189.72328525169266</v>
      </c>
      <c r="Q42" s="9"/>
    </row>
    <row r="43" spans="1:17">
      <c r="A43" s="12"/>
      <c r="B43" s="25">
        <v>343.6</v>
      </c>
      <c r="C43" s="20" t="s">
        <v>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875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875</v>
      </c>
      <c r="P43" s="47">
        <f t="shared" si="8"/>
        <v>0.12879010891963497</v>
      </c>
      <c r="Q43" s="9"/>
    </row>
    <row r="44" spans="1:17">
      <c r="A44" s="12"/>
      <c r="B44" s="25">
        <v>343.9</v>
      </c>
      <c r="C44" s="20" t="s">
        <v>44</v>
      </c>
      <c r="D44" s="46">
        <v>172164</v>
      </c>
      <c r="E44" s="46">
        <v>0</v>
      </c>
      <c r="F44" s="46">
        <v>0</v>
      </c>
      <c r="G44" s="46">
        <v>0</v>
      </c>
      <c r="H44" s="46">
        <v>0</v>
      </c>
      <c r="I44" s="46">
        <v>119654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291818</v>
      </c>
      <c r="P44" s="47">
        <f t="shared" si="8"/>
        <v>42.952310862525756</v>
      </c>
      <c r="Q44" s="9"/>
    </row>
    <row r="45" spans="1:17">
      <c r="A45" s="12"/>
      <c r="B45" s="25">
        <v>346.4</v>
      </c>
      <c r="C45" s="20" t="s">
        <v>45</v>
      </c>
      <c r="D45" s="46">
        <v>2185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2185</v>
      </c>
      <c r="P45" s="47">
        <f t="shared" si="8"/>
        <v>0.32160730055931702</v>
      </c>
      <c r="Q45" s="9"/>
    </row>
    <row r="46" spans="1:17">
      <c r="A46" s="12"/>
      <c r="B46" s="25">
        <v>349</v>
      </c>
      <c r="C46" s="20" t="s">
        <v>168</v>
      </c>
      <c r="D46" s="46">
        <v>1265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1265</v>
      </c>
      <c r="P46" s="47">
        <f t="shared" si="8"/>
        <v>0.18619370032381513</v>
      </c>
      <c r="Q46" s="9"/>
    </row>
    <row r="47" spans="1:17" ht="15.75">
      <c r="A47" s="29" t="s">
        <v>37</v>
      </c>
      <c r="B47" s="30"/>
      <c r="C47" s="31"/>
      <c r="D47" s="32">
        <f t="shared" ref="D47:N47" si="10">SUM(D48:D49)</f>
        <v>13756</v>
      </c>
      <c r="E47" s="32">
        <f t="shared" si="10"/>
        <v>3826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>SUM(D47:N47)</f>
        <v>17582</v>
      </c>
      <c r="P47" s="45">
        <f t="shared" si="8"/>
        <v>2.587871651457168</v>
      </c>
      <c r="Q47" s="10"/>
    </row>
    <row r="48" spans="1:17">
      <c r="A48" s="13"/>
      <c r="B48" s="39">
        <v>351.1</v>
      </c>
      <c r="C48" s="21" t="s">
        <v>48</v>
      </c>
      <c r="D48" s="46">
        <v>13756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13756</v>
      </c>
      <c r="P48" s="47">
        <f t="shared" si="8"/>
        <v>2.0247277009125697</v>
      </c>
      <c r="Q48" s="9"/>
    </row>
    <row r="49" spans="1:120">
      <c r="A49" s="13"/>
      <c r="B49" s="39">
        <v>359</v>
      </c>
      <c r="C49" s="21" t="s">
        <v>49</v>
      </c>
      <c r="D49" s="46">
        <v>0</v>
      </c>
      <c r="E49" s="46">
        <v>3826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3826</v>
      </c>
      <c r="P49" s="47">
        <f t="shared" si="8"/>
        <v>0.5631439505445982</v>
      </c>
      <c r="Q49" s="9"/>
    </row>
    <row r="50" spans="1:120" ht="15.75">
      <c r="A50" s="29" t="s">
        <v>3</v>
      </c>
      <c r="B50" s="30"/>
      <c r="C50" s="31"/>
      <c r="D50" s="32">
        <f t="shared" ref="D50:N50" si="11">SUM(D51:D58)</f>
        <v>119113</v>
      </c>
      <c r="E50" s="32">
        <f t="shared" si="11"/>
        <v>337145</v>
      </c>
      <c r="F50" s="32">
        <f t="shared" si="11"/>
        <v>0</v>
      </c>
      <c r="G50" s="32">
        <f t="shared" si="11"/>
        <v>9156</v>
      </c>
      <c r="H50" s="32">
        <f t="shared" si="11"/>
        <v>0</v>
      </c>
      <c r="I50" s="32">
        <f t="shared" si="11"/>
        <v>28783</v>
      </c>
      <c r="J50" s="32">
        <f t="shared" si="11"/>
        <v>0</v>
      </c>
      <c r="K50" s="32">
        <f t="shared" si="11"/>
        <v>398098</v>
      </c>
      <c r="L50" s="32">
        <f t="shared" si="11"/>
        <v>0</v>
      </c>
      <c r="M50" s="32">
        <f t="shared" si="11"/>
        <v>0</v>
      </c>
      <c r="N50" s="32">
        <f t="shared" si="11"/>
        <v>0</v>
      </c>
      <c r="O50" s="32">
        <f>SUM(D50:N50)</f>
        <v>892295</v>
      </c>
      <c r="P50" s="45">
        <f t="shared" si="8"/>
        <v>131.33573741536651</v>
      </c>
      <c r="Q50" s="10"/>
    </row>
    <row r="51" spans="1:120">
      <c r="A51" s="12"/>
      <c r="B51" s="25">
        <v>361.1</v>
      </c>
      <c r="C51" s="20" t="s">
        <v>50</v>
      </c>
      <c r="D51" s="46">
        <v>5239</v>
      </c>
      <c r="E51" s="46">
        <v>2145</v>
      </c>
      <c r="F51" s="46">
        <v>0</v>
      </c>
      <c r="G51" s="46">
        <v>9156</v>
      </c>
      <c r="H51" s="46">
        <v>0</v>
      </c>
      <c r="I51" s="46">
        <v>3531</v>
      </c>
      <c r="J51" s="46">
        <v>0</v>
      </c>
      <c r="K51" s="46">
        <v>28908</v>
      </c>
      <c r="L51" s="46">
        <v>0</v>
      </c>
      <c r="M51" s="46">
        <v>0</v>
      </c>
      <c r="N51" s="46">
        <v>0</v>
      </c>
      <c r="O51" s="46">
        <f>SUM(D51:N51)</f>
        <v>48979</v>
      </c>
      <c r="P51" s="47">
        <f t="shared" si="8"/>
        <v>7.2091551368854869</v>
      </c>
      <c r="Q51" s="9"/>
    </row>
    <row r="52" spans="1:120">
      <c r="A52" s="12"/>
      <c r="B52" s="25">
        <v>361.3</v>
      </c>
      <c r="C52" s="20" t="s">
        <v>52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126136</v>
      </c>
      <c r="L52" s="46">
        <v>0</v>
      </c>
      <c r="M52" s="46">
        <v>0</v>
      </c>
      <c r="N52" s="46">
        <v>0</v>
      </c>
      <c r="O52" s="46">
        <f t="shared" ref="O52:O58" si="12">SUM(D52:N52)</f>
        <v>126136</v>
      </c>
      <c r="P52" s="47">
        <f t="shared" si="8"/>
        <v>18.565793347070944</v>
      </c>
      <c r="Q52" s="9"/>
    </row>
    <row r="53" spans="1:120">
      <c r="A53" s="12"/>
      <c r="B53" s="25">
        <v>362</v>
      </c>
      <c r="C53" s="20" t="s">
        <v>54</v>
      </c>
      <c r="D53" s="46">
        <v>55145</v>
      </c>
      <c r="E53" s="46">
        <v>0</v>
      </c>
      <c r="F53" s="46">
        <v>0</v>
      </c>
      <c r="G53" s="46">
        <v>0</v>
      </c>
      <c r="H53" s="46">
        <v>0</v>
      </c>
      <c r="I53" s="46">
        <v>2500</v>
      </c>
      <c r="J53" s="46">
        <v>0</v>
      </c>
      <c r="K53" s="46">
        <v>182185</v>
      </c>
      <c r="L53" s="46">
        <v>0</v>
      </c>
      <c r="M53" s="46">
        <v>0</v>
      </c>
      <c r="N53" s="46">
        <v>0</v>
      </c>
      <c r="O53" s="46">
        <f t="shared" si="12"/>
        <v>239830</v>
      </c>
      <c r="P53" s="47">
        <f t="shared" si="8"/>
        <v>35.300264939652635</v>
      </c>
      <c r="Q53" s="9"/>
    </row>
    <row r="54" spans="1:120">
      <c r="A54" s="12"/>
      <c r="B54" s="25">
        <v>364</v>
      </c>
      <c r="C54" s="20" t="s">
        <v>117</v>
      </c>
      <c r="D54" s="46">
        <v>36331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36331</v>
      </c>
      <c r="P54" s="47">
        <f t="shared" si="8"/>
        <v>5.3475125110391524</v>
      </c>
      <c r="Q54" s="9"/>
    </row>
    <row r="55" spans="1:120">
      <c r="A55" s="12"/>
      <c r="B55" s="25">
        <v>365</v>
      </c>
      <c r="C55" s="20" t="s">
        <v>118</v>
      </c>
      <c r="D55" s="46">
        <v>21866</v>
      </c>
      <c r="E55" s="46">
        <v>0</v>
      </c>
      <c r="F55" s="46">
        <v>0</v>
      </c>
      <c r="G55" s="46">
        <v>0</v>
      </c>
      <c r="H55" s="46">
        <v>0</v>
      </c>
      <c r="I55" s="46">
        <v>22392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44258</v>
      </c>
      <c r="P55" s="47">
        <f t="shared" si="8"/>
        <v>6.514277303503091</v>
      </c>
      <c r="Q55" s="9"/>
    </row>
    <row r="56" spans="1:120">
      <c r="A56" s="12"/>
      <c r="B56" s="25">
        <v>366</v>
      </c>
      <c r="C56" s="20" t="s">
        <v>56</v>
      </c>
      <c r="D56" s="46">
        <v>0</v>
      </c>
      <c r="E56" s="46">
        <v>335000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335000</v>
      </c>
      <c r="P56" s="47">
        <f t="shared" si="8"/>
        <v>49.308213129231675</v>
      </c>
      <c r="Q56" s="9"/>
    </row>
    <row r="57" spans="1:120">
      <c r="A57" s="12"/>
      <c r="B57" s="25">
        <v>368</v>
      </c>
      <c r="C57" s="20" t="s">
        <v>57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60869</v>
      </c>
      <c r="L57" s="46">
        <v>0</v>
      </c>
      <c r="M57" s="46">
        <v>0</v>
      </c>
      <c r="N57" s="46">
        <v>0</v>
      </c>
      <c r="O57" s="46">
        <f t="shared" si="12"/>
        <v>60869</v>
      </c>
      <c r="P57" s="47">
        <f t="shared" si="8"/>
        <v>8.9592287312334413</v>
      </c>
      <c r="Q57" s="9"/>
    </row>
    <row r="58" spans="1:120">
      <c r="A58" s="12"/>
      <c r="B58" s="25">
        <v>369.9</v>
      </c>
      <c r="C58" s="20" t="s">
        <v>59</v>
      </c>
      <c r="D58" s="46">
        <v>532</v>
      </c>
      <c r="E58" s="46">
        <v>0</v>
      </c>
      <c r="F58" s="46">
        <v>0</v>
      </c>
      <c r="G58" s="46">
        <v>0</v>
      </c>
      <c r="H58" s="46">
        <v>0</v>
      </c>
      <c r="I58" s="46">
        <v>360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892</v>
      </c>
      <c r="P58" s="47">
        <f t="shared" si="8"/>
        <v>0.13129231675007361</v>
      </c>
      <c r="Q58" s="9"/>
    </row>
    <row r="59" spans="1:120" ht="15.75">
      <c r="A59" s="29" t="s">
        <v>38</v>
      </c>
      <c r="B59" s="30"/>
      <c r="C59" s="31"/>
      <c r="D59" s="32">
        <f t="shared" ref="D59:N59" si="13">SUM(D60:D61)</f>
        <v>1905548</v>
      </c>
      <c r="E59" s="32">
        <f t="shared" si="13"/>
        <v>259738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3"/>
        <v>0</v>
      </c>
      <c r="O59" s="32">
        <f>SUM(D59:N59)</f>
        <v>2165286</v>
      </c>
      <c r="P59" s="45">
        <f t="shared" si="8"/>
        <v>318.70562260818372</v>
      </c>
      <c r="Q59" s="9"/>
    </row>
    <row r="60" spans="1:120">
      <c r="A60" s="12"/>
      <c r="B60" s="25">
        <v>381</v>
      </c>
      <c r="C60" s="20" t="s">
        <v>60</v>
      </c>
      <c r="D60" s="46">
        <v>388370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388370</v>
      </c>
      <c r="P60" s="47">
        <f t="shared" si="8"/>
        <v>57.16367382984987</v>
      </c>
      <c r="Q60" s="9"/>
    </row>
    <row r="61" spans="1:120" ht="15.75" thickBot="1">
      <c r="A61" s="12"/>
      <c r="B61" s="25">
        <v>382</v>
      </c>
      <c r="C61" s="20" t="s">
        <v>69</v>
      </c>
      <c r="D61" s="46">
        <v>1517178</v>
      </c>
      <c r="E61" s="46">
        <v>259738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1776916</v>
      </c>
      <c r="P61" s="47">
        <f t="shared" si="8"/>
        <v>261.54194877833385</v>
      </c>
      <c r="Q61" s="9"/>
    </row>
    <row r="62" spans="1:120" ht="16.5" thickBot="1">
      <c r="A62" s="14" t="s">
        <v>46</v>
      </c>
      <c r="B62" s="23"/>
      <c r="C62" s="22"/>
      <c r="D62" s="15">
        <f t="shared" ref="D62:N62" si="14">SUM(D5,D14,D21,D37,D47,D50,D59)</f>
        <v>7884740</v>
      </c>
      <c r="E62" s="15">
        <f t="shared" si="14"/>
        <v>1019858</v>
      </c>
      <c r="F62" s="15">
        <f t="shared" si="14"/>
        <v>0</v>
      </c>
      <c r="G62" s="15">
        <f t="shared" si="14"/>
        <v>1279280</v>
      </c>
      <c r="H62" s="15">
        <f t="shared" si="14"/>
        <v>0</v>
      </c>
      <c r="I62" s="15">
        <f t="shared" si="14"/>
        <v>7793082</v>
      </c>
      <c r="J62" s="15">
        <f t="shared" si="14"/>
        <v>0</v>
      </c>
      <c r="K62" s="15">
        <f t="shared" si="14"/>
        <v>398098</v>
      </c>
      <c r="L62" s="15">
        <f t="shared" si="14"/>
        <v>0</v>
      </c>
      <c r="M62" s="15">
        <f t="shared" si="14"/>
        <v>0</v>
      </c>
      <c r="N62" s="15">
        <f t="shared" si="14"/>
        <v>0</v>
      </c>
      <c r="O62" s="15">
        <f>SUM(D62:N62)</f>
        <v>18375058</v>
      </c>
      <c r="P62" s="38">
        <f t="shared" si="8"/>
        <v>2704.6008242566973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50" t="s">
        <v>169</v>
      </c>
      <c r="N64" s="50"/>
      <c r="O64" s="50"/>
      <c r="P64" s="43">
        <v>6794</v>
      </c>
    </row>
    <row r="65" spans="1:16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3"/>
    </row>
    <row r="66" spans="1:16" ht="15.75" customHeight="1" thickBot="1">
      <c r="A66" s="54" t="s">
        <v>84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6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62</v>
      </c>
      <c r="B3" s="64"/>
      <c r="C3" s="65"/>
      <c r="D3" s="69" t="s">
        <v>32</v>
      </c>
      <c r="E3" s="70"/>
      <c r="F3" s="70"/>
      <c r="G3" s="70"/>
      <c r="H3" s="71"/>
      <c r="I3" s="69" t="s">
        <v>33</v>
      </c>
      <c r="J3" s="71"/>
      <c r="K3" s="69" t="s">
        <v>35</v>
      </c>
      <c r="L3" s="71"/>
      <c r="M3" s="36"/>
      <c r="N3" s="37"/>
      <c r="O3" s="72" t="s">
        <v>67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34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3194400</v>
      </c>
      <c r="E5" s="27">
        <f t="shared" si="0"/>
        <v>248651</v>
      </c>
      <c r="F5" s="27">
        <f t="shared" si="0"/>
        <v>0</v>
      </c>
      <c r="G5" s="27">
        <f t="shared" si="0"/>
        <v>1114508</v>
      </c>
      <c r="H5" s="27">
        <f t="shared" si="0"/>
        <v>0</v>
      </c>
      <c r="I5" s="27">
        <f t="shared" si="0"/>
        <v>213861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4771420</v>
      </c>
      <c r="O5" s="33">
        <f t="shared" ref="O5:O36" si="1">(N5/O$61)</f>
        <v>692.21238938053102</v>
      </c>
      <c r="P5" s="6"/>
    </row>
    <row r="6" spans="1:133">
      <c r="A6" s="12"/>
      <c r="B6" s="25">
        <v>311</v>
      </c>
      <c r="C6" s="20" t="s">
        <v>2</v>
      </c>
      <c r="D6" s="46">
        <v>2138593</v>
      </c>
      <c r="E6" s="46">
        <v>248651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2387244</v>
      </c>
      <c r="O6" s="47">
        <f t="shared" si="1"/>
        <v>346.32873930073987</v>
      </c>
      <c r="P6" s="9"/>
    </row>
    <row r="7" spans="1:133">
      <c r="A7" s="12"/>
      <c r="B7" s="25">
        <v>312.41000000000003</v>
      </c>
      <c r="C7" s="20" t="s">
        <v>72</v>
      </c>
      <c r="D7" s="46">
        <v>0</v>
      </c>
      <c r="E7" s="46">
        <v>0</v>
      </c>
      <c r="F7" s="46">
        <v>0</v>
      </c>
      <c r="G7" s="46">
        <v>407009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407009</v>
      </c>
      <c r="O7" s="47">
        <f t="shared" si="1"/>
        <v>59.046714057739734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707499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707499</v>
      </c>
      <c r="O8" s="47">
        <f t="shared" si="1"/>
        <v>102.64021471057595</v>
      </c>
      <c r="P8" s="9"/>
    </row>
    <row r="9" spans="1:133">
      <c r="A9" s="12"/>
      <c r="B9" s="25">
        <v>314.10000000000002</v>
      </c>
      <c r="C9" s="20" t="s">
        <v>12</v>
      </c>
      <c r="D9" s="46">
        <v>617448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617448</v>
      </c>
      <c r="O9" s="47">
        <f t="shared" si="1"/>
        <v>89.57609168721892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213861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213861</v>
      </c>
      <c r="O10" s="47">
        <f t="shared" si="1"/>
        <v>31.025823298998983</v>
      </c>
      <c r="P10" s="9"/>
    </row>
    <row r="11" spans="1:133">
      <c r="A11" s="12"/>
      <c r="B11" s="25">
        <v>314.8</v>
      </c>
      <c r="C11" s="20" t="s">
        <v>73</v>
      </c>
      <c r="D11" s="46">
        <v>26313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26313</v>
      </c>
      <c r="O11" s="47">
        <f t="shared" si="1"/>
        <v>3.817350935731902</v>
      </c>
      <c r="P11" s="9"/>
    </row>
    <row r="12" spans="1:133">
      <c r="A12" s="12"/>
      <c r="B12" s="25">
        <v>315</v>
      </c>
      <c r="C12" s="20" t="s">
        <v>104</v>
      </c>
      <c r="D12" s="46">
        <v>302626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302626</v>
      </c>
      <c r="O12" s="47">
        <f t="shared" si="1"/>
        <v>43.903380240824028</v>
      </c>
      <c r="P12" s="9"/>
    </row>
    <row r="13" spans="1:133">
      <c r="A13" s="12"/>
      <c r="B13" s="25">
        <v>316</v>
      </c>
      <c r="C13" s="20" t="s">
        <v>105</v>
      </c>
      <c r="D13" s="46">
        <v>109420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109420</v>
      </c>
      <c r="O13" s="47">
        <f t="shared" si="1"/>
        <v>15.874075148701582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943649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86279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1029928</v>
      </c>
      <c r="O14" s="45">
        <f t="shared" si="1"/>
        <v>149.41650950239372</v>
      </c>
      <c r="P14" s="10"/>
    </row>
    <row r="15" spans="1:133">
      <c r="A15" s="12"/>
      <c r="B15" s="25">
        <v>322</v>
      </c>
      <c r="C15" s="20" t="s">
        <v>0</v>
      </c>
      <c r="D15" s="46">
        <v>128228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128228</v>
      </c>
      <c r="O15" s="47">
        <f t="shared" si="1"/>
        <v>18.602640359785291</v>
      </c>
      <c r="P15" s="9"/>
    </row>
    <row r="16" spans="1:133">
      <c r="A16" s="12"/>
      <c r="B16" s="25">
        <v>323.10000000000002</v>
      </c>
      <c r="C16" s="20" t="s">
        <v>18</v>
      </c>
      <c r="D16" s="46">
        <v>434951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434951</v>
      </c>
      <c r="O16" s="47">
        <f t="shared" si="1"/>
        <v>63.100391701726387</v>
      </c>
      <c r="P16" s="9"/>
    </row>
    <row r="17" spans="1:16">
      <c r="A17" s="12"/>
      <c r="B17" s="25">
        <v>323.89999999999998</v>
      </c>
      <c r="C17" s="20" t="s">
        <v>74</v>
      </c>
      <c r="D17" s="46">
        <v>760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760</v>
      </c>
      <c r="O17" s="47">
        <f t="shared" si="1"/>
        <v>0.11025678224285507</v>
      </c>
      <c r="P17" s="9"/>
    </row>
    <row r="18" spans="1:16">
      <c r="A18" s="12"/>
      <c r="B18" s="25">
        <v>324.20999999999998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3093</v>
      </c>
      <c r="O18" s="47">
        <f t="shared" si="1"/>
        <v>0.44871608878572466</v>
      </c>
      <c r="P18" s="9"/>
    </row>
    <row r="19" spans="1:16">
      <c r="A19" s="12"/>
      <c r="B19" s="25">
        <v>324.22000000000003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83186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83186</v>
      </c>
      <c r="O19" s="47">
        <f t="shared" si="1"/>
        <v>12.068185115334398</v>
      </c>
      <c r="P19" s="9"/>
    </row>
    <row r="20" spans="1:16">
      <c r="A20" s="12"/>
      <c r="B20" s="25">
        <v>325.2</v>
      </c>
      <c r="C20" s="20" t="s">
        <v>139</v>
      </c>
      <c r="D20" s="46">
        <v>379710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379710</v>
      </c>
      <c r="O20" s="47">
        <f t="shared" si="1"/>
        <v>55.086319454519078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SUM(D22:D34)</f>
        <v>766751</v>
      </c>
      <c r="E21" s="32">
        <f t="shared" si="5"/>
        <v>74806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69959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911516</v>
      </c>
      <c r="O21" s="45">
        <f t="shared" si="1"/>
        <v>132.23792253010299</v>
      </c>
      <c r="P21" s="10"/>
    </row>
    <row r="22" spans="1:16">
      <c r="A22" s="12"/>
      <c r="B22" s="25">
        <v>331.2</v>
      </c>
      <c r="C22" s="20" t="s">
        <v>22</v>
      </c>
      <c r="D22" s="46">
        <v>0</v>
      </c>
      <c r="E22" s="46">
        <v>74806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74806</v>
      </c>
      <c r="O22" s="47">
        <f t="shared" si="1"/>
        <v>10.852459016393443</v>
      </c>
      <c r="P22" s="9"/>
    </row>
    <row r="23" spans="1:16">
      <c r="A23" s="12"/>
      <c r="B23" s="25">
        <v>331.34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1317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1317</v>
      </c>
      <c r="O23" s="47">
        <f t="shared" si="1"/>
        <v>0.19106339764978963</v>
      </c>
      <c r="P23" s="9"/>
    </row>
    <row r="24" spans="1:16">
      <c r="A24" s="12"/>
      <c r="B24" s="25">
        <v>331.35</v>
      </c>
      <c r="C24" s="20" t="s">
        <v>87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2632</v>
      </c>
      <c r="O24" s="47">
        <f t="shared" si="1"/>
        <v>0.38183664587262439</v>
      </c>
      <c r="P24" s="9"/>
    </row>
    <row r="25" spans="1:16">
      <c r="A25" s="12"/>
      <c r="B25" s="25">
        <v>334.35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66010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66010</v>
      </c>
      <c r="O25" s="47">
        <f t="shared" si="1"/>
        <v>9.5763818366458722</v>
      </c>
      <c r="P25" s="9"/>
    </row>
    <row r="26" spans="1:16">
      <c r="A26" s="12"/>
      <c r="B26" s="25">
        <v>334.39</v>
      </c>
      <c r="C26" s="20" t="s">
        <v>108</v>
      </c>
      <c r="D26" s="46">
        <v>74372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74372</v>
      </c>
      <c r="O26" s="47">
        <f t="shared" si="1"/>
        <v>10.789496590744234</v>
      </c>
      <c r="P26" s="9"/>
    </row>
    <row r="27" spans="1:16">
      <c r="A27" s="12"/>
      <c r="B27" s="25">
        <v>335.12</v>
      </c>
      <c r="C27" s="20" t="s">
        <v>109</v>
      </c>
      <c r="D27" s="46">
        <v>299620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299620</v>
      </c>
      <c r="O27" s="47">
        <f t="shared" si="1"/>
        <v>43.467285652110839</v>
      </c>
      <c r="P27" s="9"/>
    </row>
    <row r="28" spans="1:16">
      <c r="A28" s="12"/>
      <c r="B28" s="25">
        <v>335.14</v>
      </c>
      <c r="C28" s="20" t="s">
        <v>110</v>
      </c>
      <c r="D28" s="46">
        <v>2917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2917</v>
      </c>
      <c r="O28" s="47">
        <f t="shared" si="1"/>
        <v>0.42318293921369504</v>
      </c>
      <c r="P28" s="9"/>
    </row>
    <row r="29" spans="1:16">
      <c r="A29" s="12"/>
      <c r="B29" s="25">
        <v>335.15</v>
      </c>
      <c r="C29" s="20" t="s">
        <v>111</v>
      </c>
      <c r="D29" s="46">
        <v>2999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2999</v>
      </c>
      <c r="O29" s="47">
        <f t="shared" si="1"/>
        <v>0.43507906571884519</v>
      </c>
      <c r="P29" s="9"/>
    </row>
    <row r="30" spans="1:16">
      <c r="A30" s="12"/>
      <c r="B30" s="25">
        <v>335.18</v>
      </c>
      <c r="C30" s="20" t="s">
        <v>112</v>
      </c>
      <c r="D30" s="46">
        <v>344590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344590</v>
      </c>
      <c r="O30" s="47">
        <f t="shared" si="1"/>
        <v>49.991295517191354</v>
      </c>
      <c r="P30" s="9"/>
    </row>
    <row r="31" spans="1:16">
      <c r="A31" s="12"/>
      <c r="B31" s="25">
        <v>335.21</v>
      </c>
      <c r="C31" s="20" t="s">
        <v>113</v>
      </c>
      <c r="D31" s="46">
        <v>3798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3798</v>
      </c>
      <c r="O31" s="47">
        <f t="shared" si="1"/>
        <v>0.55099376178732051</v>
      </c>
      <c r="P31" s="9"/>
    </row>
    <row r="32" spans="1:16">
      <c r="A32" s="12"/>
      <c r="B32" s="25">
        <v>335.49</v>
      </c>
      <c r="C32" s="20" t="s">
        <v>30</v>
      </c>
      <c r="D32" s="46">
        <v>7281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7281</v>
      </c>
      <c r="O32" s="47">
        <f t="shared" si="1"/>
        <v>1.056288988829247</v>
      </c>
      <c r="P32" s="9"/>
    </row>
    <row r="33" spans="1:16">
      <c r="A33" s="12"/>
      <c r="B33" s="25">
        <v>337.1</v>
      </c>
      <c r="C33" s="20" t="s">
        <v>151</v>
      </c>
      <c r="D33" s="46">
        <v>7764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7764</v>
      </c>
      <c r="O33" s="47">
        <f t="shared" si="1"/>
        <v>1.126360075438851</v>
      </c>
      <c r="P33" s="9"/>
    </row>
    <row r="34" spans="1:16">
      <c r="A34" s="12"/>
      <c r="B34" s="25">
        <v>339</v>
      </c>
      <c r="C34" s="20" t="s">
        <v>76</v>
      </c>
      <c r="D34" s="46">
        <v>23410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23410</v>
      </c>
      <c r="O34" s="47">
        <f t="shared" si="1"/>
        <v>3.3961990425068911</v>
      </c>
      <c r="P34" s="9"/>
    </row>
    <row r="35" spans="1:16" ht="15.75">
      <c r="A35" s="29" t="s">
        <v>36</v>
      </c>
      <c r="B35" s="30"/>
      <c r="C35" s="31"/>
      <c r="D35" s="32">
        <f t="shared" ref="D35:M35" si="7">SUM(D36:D45)</f>
        <v>181019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7520964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7701983</v>
      </c>
      <c r="O35" s="45">
        <f t="shared" si="1"/>
        <v>1117.3629769331205</v>
      </c>
      <c r="P35" s="10"/>
    </row>
    <row r="36" spans="1:16">
      <c r="A36" s="12"/>
      <c r="B36" s="25">
        <v>341.9</v>
      </c>
      <c r="C36" s="20" t="s">
        <v>114</v>
      </c>
      <c r="D36" s="46">
        <v>9686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8">SUM(D36:M36)</f>
        <v>9686</v>
      </c>
      <c r="O36" s="47">
        <f t="shared" si="1"/>
        <v>1.4051936747424925</v>
      </c>
      <c r="P36" s="9"/>
    </row>
    <row r="37" spans="1:16">
      <c r="A37" s="12"/>
      <c r="B37" s="25">
        <v>342.9</v>
      </c>
      <c r="C37" s="20" t="s">
        <v>77</v>
      </c>
      <c r="D37" s="46">
        <v>2100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2100</v>
      </c>
      <c r="O37" s="47">
        <f t="shared" ref="O37:O59" si="9">(N37/O$61)</f>
        <v>0.30465689830262588</v>
      </c>
      <c r="P37" s="9"/>
    </row>
    <row r="38" spans="1:16">
      <c r="A38" s="12"/>
      <c r="B38" s="25">
        <v>343.2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792646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792646</v>
      </c>
      <c r="O38" s="47">
        <f t="shared" si="9"/>
        <v>114.9928913390396</v>
      </c>
      <c r="P38" s="9"/>
    </row>
    <row r="39" spans="1:16">
      <c r="A39" s="12"/>
      <c r="B39" s="25">
        <v>343.3</v>
      </c>
      <c r="C39" s="20" t="s">
        <v>78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2441949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2441949</v>
      </c>
      <c r="O39" s="47">
        <f t="shared" si="9"/>
        <v>354.26505150152326</v>
      </c>
      <c r="P39" s="9"/>
    </row>
    <row r="40" spans="1:16">
      <c r="A40" s="12"/>
      <c r="B40" s="25">
        <v>343.4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1259292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1259292</v>
      </c>
      <c r="O40" s="47">
        <f t="shared" si="9"/>
        <v>182.69142608443349</v>
      </c>
      <c r="P40" s="9"/>
    </row>
    <row r="41" spans="1:16">
      <c r="A41" s="12"/>
      <c r="B41" s="25">
        <v>343.5</v>
      </c>
      <c r="C41" s="20" t="s">
        <v>79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2908013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2908013</v>
      </c>
      <c r="O41" s="47">
        <f t="shared" si="9"/>
        <v>421.87915276367329</v>
      </c>
      <c r="P41" s="9"/>
    </row>
    <row r="42" spans="1:16">
      <c r="A42" s="12"/>
      <c r="B42" s="25">
        <v>343.6</v>
      </c>
      <c r="C42" s="20" t="s">
        <v>43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799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799</v>
      </c>
      <c r="O42" s="47">
        <f t="shared" si="9"/>
        <v>0.11591469606847526</v>
      </c>
      <c r="P42" s="9"/>
    </row>
    <row r="43" spans="1:16">
      <c r="A43" s="12"/>
      <c r="B43" s="25">
        <v>343.9</v>
      </c>
      <c r="C43" s="20" t="s">
        <v>44</v>
      </c>
      <c r="D43" s="46">
        <v>166418</v>
      </c>
      <c r="E43" s="46">
        <v>0</v>
      </c>
      <c r="F43" s="46">
        <v>0</v>
      </c>
      <c r="G43" s="46">
        <v>0</v>
      </c>
      <c r="H43" s="46">
        <v>0</v>
      </c>
      <c r="I43" s="46">
        <v>118265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284683</v>
      </c>
      <c r="O43" s="47">
        <f t="shared" si="9"/>
        <v>41.300304656898305</v>
      </c>
      <c r="P43" s="9"/>
    </row>
    <row r="44" spans="1:16">
      <c r="A44" s="12"/>
      <c r="B44" s="25">
        <v>346.4</v>
      </c>
      <c r="C44" s="20" t="s">
        <v>45</v>
      </c>
      <c r="D44" s="46">
        <v>1590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1590</v>
      </c>
      <c r="O44" s="47">
        <f t="shared" si="9"/>
        <v>0.23066879442913099</v>
      </c>
      <c r="P44" s="9"/>
    </row>
    <row r="45" spans="1:16">
      <c r="A45" s="12"/>
      <c r="B45" s="25">
        <v>349</v>
      </c>
      <c r="C45" s="20" t="s">
        <v>115</v>
      </c>
      <c r="D45" s="46">
        <v>1225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1225</v>
      </c>
      <c r="O45" s="47">
        <f t="shared" si="9"/>
        <v>0.17771652400986507</v>
      </c>
      <c r="P45" s="9"/>
    </row>
    <row r="46" spans="1:16" ht="15.75">
      <c r="A46" s="29" t="s">
        <v>37</v>
      </c>
      <c r="B46" s="30"/>
      <c r="C46" s="31"/>
      <c r="D46" s="32">
        <f t="shared" ref="D46:M46" si="10">SUM(D47:D47)</f>
        <v>26490</v>
      </c>
      <c r="E46" s="32">
        <f t="shared" si="10"/>
        <v>992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27482</v>
      </c>
      <c r="O46" s="45">
        <f t="shared" si="9"/>
        <v>3.9869432757870302</v>
      </c>
      <c r="P46" s="10"/>
    </row>
    <row r="47" spans="1:16">
      <c r="A47" s="13"/>
      <c r="B47" s="39">
        <v>359</v>
      </c>
      <c r="C47" s="21" t="s">
        <v>49</v>
      </c>
      <c r="D47" s="46">
        <v>26490</v>
      </c>
      <c r="E47" s="46">
        <v>992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27482</v>
      </c>
      <c r="O47" s="47">
        <f t="shared" si="9"/>
        <v>3.9869432757870302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SUM(D49:D55)</f>
        <v>113072</v>
      </c>
      <c r="E48" s="32">
        <f t="shared" si="11"/>
        <v>5629</v>
      </c>
      <c r="F48" s="32">
        <f t="shared" si="11"/>
        <v>0</v>
      </c>
      <c r="G48" s="32">
        <f t="shared" si="11"/>
        <v>24113</v>
      </c>
      <c r="H48" s="32">
        <f t="shared" si="11"/>
        <v>0</v>
      </c>
      <c r="I48" s="32">
        <f t="shared" si="11"/>
        <v>86259</v>
      </c>
      <c r="J48" s="32">
        <f t="shared" si="11"/>
        <v>0</v>
      </c>
      <c r="K48" s="32">
        <f t="shared" si="11"/>
        <v>159589</v>
      </c>
      <c r="L48" s="32">
        <f t="shared" si="11"/>
        <v>0</v>
      </c>
      <c r="M48" s="32">
        <f t="shared" si="11"/>
        <v>0</v>
      </c>
      <c r="N48" s="32">
        <f>SUM(D48:M48)</f>
        <v>388662</v>
      </c>
      <c r="O48" s="45">
        <f t="shared" si="9"/>
        <v>56.385028289569128</v>
      </c>
      <c r="P48" s="10"/>
    </row>
    <row r="49" spans="1:119">
      <c r="A49" s="12"/>
      <c r="B49" s="25">
        <v>361.1</v>
      </c>
      <c r="C49" s="20" t="s">
        <v>50</v>
      </c>
      <c r="D49" s="46">
        <v>8133</v>
      </c>
      <c r="E49" s="46">
        <v>5629</v>
      </c>
      <c r="F49" s="46">
        <v>0</v>
      </c>
      <c r="G49" s="46">
        <v>24113</v>
      </c>
      <c r="H49" s="46">
        <v>0</v>
      </c>
      <c r="I49" s="46">
        <v>2427</v>
      </c>
      <c r="J49" s="46">
        <v>0</v>
      </c>
      <c r="K49" s="46">
        <v>106130</v>
      </c>
      <c r="L49" s="46">
        <v>0</v>
      </c>
      <c r="M49" s="46">
        <v>0</v>
      </c>
      <c r="N49" s="46">
        <f>SUM(D49:M49)</f>
        <v>146432</v>
      </c>
      <c r="O49" s="47">
        <f t="shared" si="9"/>
        <v>21.243580443928622</v>
      </c>
      <c r="P49" s="9"/>
    </row>
    <row r="50" spans="1:119">
      <c r="A50" s="12"/>
      <c r="B50" s="25">
        <v>361.3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-323</v>
      </c>
      <c r="L50" s="46">
        <v>0</v>
      </c>
      <c r="M50" s="46">
        <v>0</v>
      </c>
      <c r="N50" s="46">
        <f t="shared" ref="N50:N55" si="12">SUM(D50:M50)</f>
        <v>-323</v>
      </c>
      <c r="O50" s="47">
        <f t="shared" si="9"/>
        <v>-4.6859132453213402E-2</v>
      </c>
      <c r="P50" s="9"/>
    </row>
    <row r="51" spans="1:119">
      <c r="A51" s="12"/>
      <c r="B51" s="25">
        <v>362</v>
      </c>
      <c r="C51" s="20" t="s">
        <v>54</v>
      </c>
      <c r="D51" s="46">
        <v>53768</v>
      </c>
      <c r="E51" s="46">
        <v>0</v>
      </c>
      <c r="F51" s="46">
        <v>0</v>
      </c>
      <c r="G51" s="46">
        <v>0</v>
      </c>
      <c r="H51" s="46">
        <v>0</v>
      </c>
      <c r="I51" s="46">
        <v>2500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56268</v>
      </c>
      <c r="O51" s="47">
        <f t="shared" si="9"/>
        <v>8.163063977948644</v>
      </c>
      <c r="P51" s="9"/>
    </row>
    <row r="52" spans="1:119">
      <c r="A52" s="12"/>
      <c r="B52" s="25">
        <v>364</v>
      </c>
      <c r="C52" s="20" t="s">
        <v>117</v>
      </c>
      <c r="D52" s="46">
        <v>36997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36997</v>
      </c>
      <c r="O52" s="47">
        <f t="shared" si="9"/>
        <v>5.3673291745248806</v>
      </c>
      <c r="P52" s="9"/>
    </row>
    <row r="53" spans="1:119">
      <c r="A53" s="12"/>
      <c r="B53" s="25">
        <v>365</v>
      </c>
      <c r="C53" s="20" t="s">
        <v>118</v>
      </c>
      <c r="D53" s="46">
        <v>607</v>
      </c>
      <c r="E53" s="46">
        <v>0</v>
      </c>
      <c r="F53" s="46">
        <v>0</v>
      </c>
      <c r="G53" s="46">
        <v>0</v>
      </c>
      <c r="H53" s="46">
        <v>0</v>
      </c>
      <c r="I53" s="46">
        <v>1442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2049</v>
      </c>
      <c r="O53" s="47">
        <f t="shared" si="9"/>
        <v>0.29725808791527636</v>
      </c>
      <c r="P53" s="9"/>
    </row>
    <row r="54" spans="1:119">
      <c r="A54" s="12"/>
      <c r="B54" s="25">
        <v>368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53782</v>
      </c>
      <c r="L54" s="46">
        <v>0</v>
      </c>
      <c r="M54" s="46">
        <v>0</v>
      </c>
      <c r="N54" s="46">
        <f t="shared" si="12"/>
        <v>53782</v>
      </c>
      <c r="O54" s="47">
        <f t="shared" si="9"/>
        <v>7.8024082402437251</v>
      </c>
      <c r="P54" s="9"/>
    </row>
    <row r="55" spans="1:119">
      <c r="A55" s="12"/>
      <c r="B55" s="25">
        <v>369.9</v>
      </c>
      <c r="C55" s="20" t="s">
        <v>59</v>
      </c>
      <c r="D55" s="46">
        <v>13567</v>
      </c>
      <c r="E55" s="46">
        <v>0</v>
      </c>
      <c r="F55" s="46">
        <v>0</v>
      </c>
      <c r="G55" s="46">
        <v>0</v>
      </c>
      <c r="H55" s="46">
        <v>0</v>
      </c>
      <c r="I55" s="46">
        <v>79890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93457</v>
      </c>
      <c r="O55" s="47">
        <f t="shared" si="9"/>
        <v>13.558247497461192</v>
      </c>
      <c r="P55" s="9"/>
    </row>
    <row r="56" spans="1:119" ht="15.75">
      <c r="A56" s="29" t="s">
        <v>38</v>
      </c>
      <c r="B56" s="30"/>
      <c r="C56" s="31"/>
      <c r="D56" s="32">
        <f t="shared" ref="D56:M56" si="13">SUM(D57:D58)</f>
        <v>2033581</v>
      </c>
      <c r="E56" s="32">
        <f t="shared" si="13"/>
        <v>253544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92500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2379625</v>
      </c>
      <c r="O56" s="45">
        <f t="shared" si="9"/>
        <v>345.22341505875528</v>
      </c>
      <c r="P56" s="9"/>
    </row>
    <row r="57" spans="1:119">
      <c r="A57" s="12"/>
      <c r="B57" s="25">
        <v>381</v>
      </c>
      <c r="C57" s="20" t="s">
        <v>60</v>
      </c>
      <c r="D57" s="46">
        <v>630000</v>
      </c>
      <c r="E57" s="46">
        <v>253544</v>
      </c>
      <c r="F57" s="46">
        <v>0</v>
      </c>
      <c r="G57" s="46">
        <v>0</v>
      </c>
      <c r="H57" s="46">
        <v>0</v>
      </c>
      <c r="I57" s="46">
        <v>92500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976044</v>
      </c>
      <c r="O57" s="47">
        <f t="shared" si="9"/>
        <v>141.59930364137531</v>
      </c>
      <c r="P57" s="9"/>
    </row>
    <row r="58" spans="1:119" ht="15.75" thickBot="1">
      <c r="A58" s="12"/>
      <c r="B58" s="25">
        <v>382</v>
      </c>
      <c r="C58" s="20" t="s">
        <v>69</v>
      </c>
      <c r="D58" s="46">
        <v>1403581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1403581</v>
      </c>
      <c r="O58" s="47">
        <f t="shared" si="9"/>
        <v>203.62411141737996</v>
      </c>
      <c r="P58" s="9"/>
    </row>
    <row r="59" spans="1:119" ht="16.5" thickBot="1">
      <c r="A59" s="14" t="s">
        <v>46</v>
      </c>
      <c r="B59" s="23"/>
      <c r="C59" s="22"/>
      <c r="D59" s="15">
        <f t="shared" ref="D59:M59" si="14">SUM(D5,D14,D21,D35,D46,D48,D56)</f>
        <v>7258962</v>
      </c>
      <c r="E59" s="15">
        <f t="shared" si="14"/>
        <v>583622</v>
      </c>
      <c r="F59" s="15">
        <f t="shared" si="14"/>
        <v>0</v>
      </c>
      <c r="G59" s="15">
        <f t="shared" si="14"/>
        <v>1138621</v>
      </c>
      <c r="H59" s="15">
        <f t="shared" si="14"/>
        <v>0</v>
      </c>
      <c r="I59" s="15">
        <f t="shared" si="14"/>
        <v>8069822</v>
      </c>
      <c r="J59" s="15">
        <f t="shared" si="14"/>
        <v>0</v>
      </c>
      <c r="K59" s="15">
        <f t="shared" si="14"/>
        <v>159589</v>
      </c>
      <c r="L59" s="15">
        <f t="shared" si="14"/>
        <v>0</v>
      </c>
      <c r="M59" s="15">
        <f t="shared" si="14"/>
        <v>0</v>
      </c>
      <c r="N59" s="15">
        <f>SUM(D59:M59)</f>
        <v>17210616</v>
      </c>
      <c r="O59" s="38">
        <f t="shared" si="9"/>
        <v>2496.8251849702597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50" t="s">
        <v>154</v>
      </c>
      <c r="M61" s="50"/>
      <c r="N61" s="50"/>
      <c r="O61" s="43">
        <v>6893</v>
      </c>
    </row>
    <row r="62" spans="1:119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/>
    </row>
    <row r="63" spans="1:119" ht="15.75" customHeight="1" thickBot="1">
      <c r="A63" s="54" t="s">
        <v>84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6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62</v>
      </c>
      <c r="B3" s="64"/>
      <c r="C3" s="65"/>
      <c r="D3" s="69" t="s">
        <v>32</v>
      </c>
      <c r="E3" s="70"/>
      <c r="F3" s="70"/>
      <c r="G3" s="70"/>
      <c r="H3" s="71"/>
      <c r="I3" s="69" t="s">
        <v>33</v>
      </c>
      <c r="J3" s="71"/>
      <c r="K3" s="69" t="s">
        <v>35</v>
      </c>
      <c r="L3" s="71"/>
      <c r="M3" s="36"/>
      <c r="N3" s="37"/>
      <c r="O3" s="72" t="s">
        <v>67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34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3131155</v>
      </c>
      <c r="E5" s="27">
        <f t="shared" si="0"/>
        <v>243408</v>
      </c>
      <c r="F5" s="27">
        <f t="shared" si="0"/>
        <v>0</v>
      </c>
      <c r="G5" s="27">
        <f t="shared" si="0"/>
        <v>1105082</v>
      </c>
      <c r="H5" s="27">
        <f t="shared" si="0"/>
        <v>0</v>
      </c>
      <c r="I5" s="27">
        <f t="shared" si="0"/>
        <v>223877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4703522</v>
      </c>
      <c r="O5" s="33">
        <f t="shared" ref="O5:O36" si="1">(N5/O$66)</f>
        <v>682.16417693981145</v>
      </c>
      <c r="P5" s="6"/>
    </row>
    <row r="6" spans="1:133">
      <c r="A6" s="12"/>
      <c r="B6" s="25">
        <v>311</v>
      </c>
      <c r="C6" s="20" t="s">
        <v>2</v>
      </c>
      <c r="D6" s="46">
        <v>2105471</v>
      </c>
      <c r="E6" s="46">
        <v>243408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2348879</v>
      </c>
      <c r="O6" s="47">
        <f t="shared" si="1"/>
        <v>340.6641044234953</v>
      </c>
      <c r="P6" s="9"/>
    </row>
    <row r="7" spans="1:133">
      <c r="A7" s="12"/>
      <c r="B7" s="25">
        <v>312.41000000000003</v>
      </c>
      <c r="C7" s="20" t="s">
        <v>72</v>
      </c>
      <c r="D7" s="46">
        <v>0</v>
      </c>
      <c r="E7" s="46">
        <v>0</v>
      </c>
      <c r="F7" s="46">
        <v>0</v>
      </c>
      <c r="G7" s="46">
        <v>408743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408743</v>
      </c>
      <c r="O7" s="47">
        <f t="shared" si="1"/>
        <v>59.281073241479334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696339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696339</v>
      </c>
      <c r="O8" s="47">
        <f t="shared" si="1"/>
        <v>100.99187817258883</v>
      </c>
      <c r="P8" s="9"/>
    </row>
    <row r="9" spans="1:133">
      <c r="A9" s="12"/>
      <c r="B9" s="25">
        <v>314.10000000000002</v>
      </c>
      <c r="C9" s="20" t="s">
        <v>12</v>
      </c>
      <c r="D9" s="46">
        <v>641253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641253</v>
      </c>
      <c r="O9" s="47">
        <f t="shared" si="1"/>
        <v>93.002610587382165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223877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223877</v>
      </c>
      <c r="O10" s="47">
        <f t="shared" si="1"/>
        <v>32.469470630891948</v>
      </c>
      <c r="P10" s="9"/>
    </row>
    <row r="11" spans="1:133">
      <c r="A11" s="12"/>
      <c r="B11" s="25">
        <v>314.8</v>
      </c>
      <c r="C11" s="20" t="s">
        <v>73</v>
      </c>
      <c r="D11" s="46">
        <v>32249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32249</v>
      </c>
      <c r="O11" s="47">
        <f t="shared" si="1"/>
        <v>4.677157360406091</v>
      </c>
      <c r="P11" s="9"/>
    </row>
    <row r="12" spans="1:133">
      <c r="A12" s="12"/>
      <c r="B12" s="25">
        <v>315</v>
      </c>
      <c r="C12" s="20" t="s">
        <v>104</v>
      </c>
      <c r="D12" s="46">
        <v>251679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251679</v>
      </c>
      <c r="O12" s="47">
        <f t="shared" si="1"/>
        <v>36.501667875271934</v>
      </c>
      <c r="P12" s="9"/>
    </row>
    <row r="13" spans="1:133">
      <c r="A13" s="12"/>
      <c r="B13" s="25">
        <v>316</v>
      </c>
      <c r="C13" s="20" t="s">
        <v>105</v>
      </c>
      <c r="D13" s="46">
        <v>100503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100503</v>
      </c>
      <c r="O13" s="47">
        <f t="shared" si="1"/>
        <v>14.576214648295867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947501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43190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8" si="4">SUM(D14:M14)</f>
        <v>990691</v>
      </c>
      <c r="O14" s="45">
        <f t="shared" si="1"/>
        <v>143.68252356780275</v>
      </c>
      <c r="P14" s="10"/>
    </row>
    <row r="15" spans="1:133">
      <c r="A15" s="12"/>
      <c r="B15" s="25">
        <v>322</v>
      </c>
      <c r="C15" s="20" t="s">
        <v>0</v>
      </c>
      <c r="D15" s="46">
        <v>79762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79762</v>
      </c>
      <c r="O15" s="47">
        <f t="shared" si="1"/>
        <v>11.568092820884699</v>
      </c>
      <c r="P15" s="9"/>
    </row>
    <row r="16" spans="1:133">
      <c r="A16" s="12"/>
      <c r="B16" s="25">
        <v>323.10000000000002</v>
      </c>
      <c r="C16" s="20" t="s">
        <v>18</v>
      </c>
      <c r="D16" s="46">
        <v>470970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470970</v>
      </c>
      <c r="O16" s="47">
        <f t="shared" si="1"/>
        <v>68.306018854242211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11952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11952</v>
      </c>
      <c r="O17" s="47">
        <f t="shared" si="1"/>
        <v>1.7334300217548948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31238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31238</v>
      </c>
      <c r="O18" s="47">
        <f t="shared" si="1"/>
        <v>4.5305293691080495</v>
      </c>
      <c r="P18" s="9"/>
    </row>
    <row r="19" spans="1:16">
      <c r="A19" s="12"/>
      <c r="B19" s="25">
        <v>325.2</v>
      </c>
      <c r="C19" s="20" t="s">
        <v>139</v>
      </c>
      <c r="D19" s="46">
        <v>380994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380994</v>
      </c>
      <c r="O19" s="47">
        <f t="shared" si="1"/>
        <v>55.256562726613488</v>
      </c>
      <c r="P19" s="9"/>
    </row>
    <row r="20" spans="1:16">
      <c r="A20" s="12"/>
      <c r="B20" s="25">
        <v>329</v>
      </c>
      <c r="C20" s="20" t="s">
        <v>21</v>
      </c>
      <c r="D20" s="46">
        <v>15775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15775</v>
      </c>
      <c r="O20" s="47">
        <f t="shared" si="1"/>
        <v>2.2878897751994201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SUM(D22:D39)</f>
        <v>788692</v>
      </c>
      <c r="E21" s="32">
        <f t="shared" si="5"/>
        <v>715778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558181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2062651</v>
      </c>
      <c r="O21" s="45">
        <f t="shared" si="1"/>
        <v>299.15170413343003</v>
      </c>
      <c r="P21" s="10"/>
    </row>
    <row r="22" spans="1:16">
      <c r="A22" s="12"/>
      <c r="B22" s="25">
        <v>331.2</v>
      </c>
      <c r="C22" s="20" t="s">
        <v>22</v>
      </c>
      <c r="D22" s="46">
        <v>95719</v>
      </c>
      <c r="E22" s="46">
        <v>55409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151128</v>
      </c>
      <c r="O22" s="47">
        <f t="shared" si="1"/>
        <v>21.918491660623641</v>
      </c>
      <c r="P22" s="9"/>
    </row>
    <row r="23" spans="1:16">
      <c r="A23" s="12"/>
      <c r="B23" s="25">
        <v>331.34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98279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98279</v>
      </c>
      <c r="O23" s="47">
        <f t="shared" si="1"/>
        <v>14.253662073966643</v>
      </c>
      <c r="P23" s="9"/>
    </row>
    <row r="24" spans="1:16">
      <c r="A24" s="12"/>
      <c r="B24" s="25">
        <v>331.35</v>
      </c>
      <c r="C24" s="20" t="s">
        <v>87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26322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26322</v>
      </c>
      <c r="O24" s="47">
        <f t="shared" si="1"/>
        <v>3.8175489485134153</v>
      </c>
      <c r="P24" s="9"/>
    </row>
    <row r="25" spans="1:16">
      <c r="A25" s="12"/>
      <c r="B25" s="25">
        <v>331.39</v>
      </c>
      <c r="C25" s="20" t="s">
        <v>107</v>
      </c>
      <c r="D25" s="46">
        <v>0</v>
      </c>
      <c r="E25" s="46">
        <v>4906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4906</v>
      </c>
      <c r="O25" s="47">
        <f t="shared" si="1"/>
        <v>0.71153009427121106</v>
      </c>
      <c r="P25" s="9"/>
    </row>
    <row r="26" spans="1:16">
      <c r="A26" s="12"/>
      <c r="B26" s="25">
        <v>331.49</v>
      </c>
      <c r="C26" s="20" t="s">
        <v>96</v>
      </c>
      <c r="D26" s="46">
        <v>0</v>
      </c>
      <c r="E26" s="46">
        <v>145951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145951</v>
      </c>
      <c r="O26" s="47">
        <f t="shared" si="1"/>
        <v>21.167657722987673</v>
      </c>
      <c r="P26" s="9"/>
    </row>
    <row r="27" spans="1:16">
      <c r="A27" s="12"/>
      <c r="B27" s="25">
        <v>334.2</v>
      </c>
      <c r="C27" s="20" t="s">
        <v>24</v>
      </c>
      <c r="D27" s="46">
        <v>4652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4652</v>
      </c>
      <c r="O27" s="47">
        <f t="shared" si="1"/>
        <v>0.67469180565627263</v>
      </c>
      <c r="P27" s="9"/>
    </row>
    <row r="28" spans="1:16">
      <c r="A28" s="12"/>
      <c r="B28" s="25">
        <v>334.35</v>
      </c>
      <c r="C28" s="20" t="s">
        <v>25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11310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11310</v>
      </c>
      <c r="O28" s="47">
        <f t="shared" si="1"/>
        <v>1.6403190717911531</v>
      </c>
      <c r="P28" s="9"/>
    </row>
    <row r="29" spans="1:16">
      <c r="A29" s="12"/>
      <c r="B29" s="25">
        <v>334.39</v>
      </c>
      <c r="C29" s="20" t="s">
        <v>108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122590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122590</v>
      </c>
      <c r="O29" s="47">
        <f t="shared" si="1"/>
        <v>17.779550398839739</v>
      </c>
      <c r="P29" s="9"/>
    </row>
    <row r="30" spans="1:16">
      <c r="A30" s="12"/>
      <c r="B30" s="25">
        <v>334.7</v>
      </c>
      <c r="C30" s="20" t="s">
        <v>98</v>
      </c>
      <c r="D30" s="46">
        <v>0</v>
      </c>
      <c r="E30" s="46">
        <v>509512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509512</v>
      </c>
      <c r="O30" s="47">
        <f t="shared" si="1"/>
        <v>73.895866569978239</v>
      </c>
      <c r="P30" s="9"/>
    </row>
    <row r="31" spans="1:16">
      <c r="A31" s="12"/>
      <c r="B31" s="25">
        <v>335.12</v>
      </c>
      <c r="C31" s="20" t="s">
        <v>109</v>
      </c>
      <c r="D31" s="46">
        <v>301280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301280</v>
      </c>
      <c r="O31" s="47">
        <f t="shared" si="1"/>
        <v>43.695431472081218</v>
      </c>
      <c r="P31" s="9"/>
    </row>
    <row r="32" spans="1:16">
      <c r="A32" s="12"/>
      <c r="B32" s="25">
        <v>335.14</v>
      </c>
      <c r="C32" s="20" t="s">
        <v>110</v>
      </c>
      <c r="D32" s="46">
        <v>2552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2552</v>
      </c>
      <c r="O32" s="47">
        <f t="shared" si="1"/>
        <v>0.37012327773749093</v>
      </c>
      <c r="P32" s="9"/>
    </row>
    <row r="33" spans="1:16">
      <c r="A33" s="12"/>
      <c r="B33" s="25">
        <v>335.15</v>
      </c>
      <c r="C33" s="20" t="s">
        <v>111</v>
      </c>
      <c r="D33" s="46">
        <v>4408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4408</v>
      </c>
      <c r="O33" s="47">
        <f t="shared" si="1"/>
        <v>0.6393038433647571</v>
      </c>
      <c r="P33" s="9"/>
    </row>
    <row r="34" spans="1:16">
      <c r="A34" s="12"/>
      <c r="B34" s="25">
        <v>335.18</v>
      </c>
      <c r="C34" s="20" t="s">
        <v>112</v>
      </c>
      <c r="D34" s="46">
        <v>339467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339467</v>
      </c>
      <c r="O34" s="47">
        <f t="shared" si="1"/>
        <v>49.23379260333575</v>
      </c>
      <c r="P34" s="9"/>
    </row>
    <row r="35" spans="1:16">
      <c r="A35" s="12"/>
      <c r="B35" s="25">
        <v>335.21</v>
      </c>
      <c r="C35" s="20" t="s">
        <v>113</v>
      </c>
      <c r="D35" s="46">
        <v>3960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3960</v>
      </c>
      <c r="O35" s="47">
        <f t="shared" si="1"/>
        <v>0.57432922407541698</v>
      </c>
      <c r="P35" s="9"/>
    </row>
    <row r="36" spans="1:16">
      <c r="A36" s="12"/>
      <c r="B36" s="25">
        <v>335.49</v>
      </c>
      <c r="C36" s="20" t="s">
        <v>30</v>
      </c>
      <c r="D36" s="46">
        <v>7407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7407</v>
      </c>
      <c r="O36" s="47">
        <f t="shared" si="1"/>
        <v>1.0742567077592458</v>
      </c>
      <c r="P36" s="9"/>
    </row>
    <row r="37" spans="1:16">
      <c r="A37" s="12"/>
      <c r="B37" s="25">
        <v>337.1</v>
      </c>
      <c r="C37" s="20" t="s">
        <v>151</v>
      </c>
      <c r="D37" s="46">
        <v>6703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6703</v>
      </c>
      <c r="O37" s="47">
        <f t="shared" ref="O37:O64" si="7">(N37/O$66)</f>
        <v>0.97215373459028276</v>
      </c>
      <c r="P37" s="9"/>
    </row>
    <row r="38" spans="1:16">
      <c r="A38" s="12"/>
      <c r="B38" s="25">
        <v>337.3</v>
      </c>
      <c r="C38" s="20" t="s">
        <v>31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299680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299680</v>
      </c>
      <c r="O38" s="47">
        <f t="shared" si="7"/>
        <v>43.463379260333575</v>
      </c>
      <c r="P38" s="9"/>
    </row>
    <row r="39" spans="1:16">
      <c r="A39" s="12"/>
      <c r="B39" s="25">
        <v>339</v>
      </c>
      <c r="C39" s="20" t="s">
        <v>76</v>
      </c>
      <c r="D39" s="46">
        <v>22544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22544</v>
      </c>
      <c r="O39" s="47">
        <f t="shared" si="7"/>
        <v>3.2696156635242928</v>
      </c>
      <c r="P39" s="9"/>
    </row>
    <row r="40" spans="1:16" ht="15.75">
      <c r="A40" s="29" t="s">
        <v>36</v>
      </c>
      <c r="B40" s="30"/>
      <c r="C40" s="31"/>
      <c r="D40" s="32">
        <f t="shared" ref="D40:M40" si="8">SUM(D41:D49)</f>
        <v>155417</v>
      </c>
      <c r="E40" s="32">
        <f t="shared" si="8"/>
        <v>46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7755224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7910687</v>
      </c>
      <c r="O40" s="45">
        <f t="shared" si="7"/>
        <v>1147.3077592458303</v>
      </c>
      <c r="P40" s="10"/>
    </row>
    <row r="41" spans="1:16">
      <c r="A41" s="12"/>
      <c r="B41" s="25">
        <v>341.9</v>
      </c>
      <c r="C41" s="20" t="s">
        <v>114</v>
      </c>
      <c r="D41" s="46">
        <v>11809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9" si="9">SUM(D41:M41)</f>
        <v>11809</v>
      </c>
      <c r="O41" s="47">
        <f t="shared" si="7"/>
        <v>1.7126903553299493</v>
      </c>
      <c r="P41" s="9"/>
    </row>
    <row r="42" spans="1:16">
      <c r="A42" s="12"/>
      <c r="B42" s="25">
        <v>342.9</v>
      </c>
      <c r="C42" s="20" t="s">
        <v>77</v>
      </c>
      <c r="D42" s="46">
        <v>322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322</v>
      </c>
      <c r="O42" s="47">
        <f t="shared" si="7"/>
        <v>4.6700507614213196E-2</v>
      </c>
      <c r="P42" s="9"/>
    </row>
    <row r="43" spans="1:16">
      <c r="A43" s="12"/>
      <c r="B43" s="25">
        <v>343.2</v>
      </c>
      <c r="C43" s="20" t="s">
        <v>41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912582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912582</v>
      </c>
      <c r="O43" s="47">
        <f t="shared" si="7"/>
        <v>132.35416968817984</v>
      </c>
      <c r="P43" s="9"/>
    </row>
    <row r="44" spans="1:16">
      <c r="A44" s="12"/>
      <c r="B44" s="25">
        <v>343.3</v>
      </c>
      <c r="C44" s="20" t="s">
        <v>78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2458385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2458385</v>
      </c>
      <c r="O44" s="47">
        <f t="shared" si="7"/>
        <v>356.54604786076868</v>
      </c>
      <c r="P44" s="9"/>
    </row>
    <row r="45" spans="1:16">
      <c r="A45" s="12"/>
      <c r="B45" s="25">
        <v>343.4</v>
      </c>
      <c r="C45" s="20" t="s">
        <v>42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1294744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1294744</v>
      </c>
      <c r="O45" s="47">
        <f t="shared" si="7"/>
        <v>187.7801305293691</v>
      </c>
      <c r="P45" s="9"/>
    </row>
    <row r="46" spans="1:16">
      <c r="A46" s="12"/>
      <c r="B46" s="25">
        <v>343.5</v>
      </c>
      <c r="C46" s="20" t="s">
        <v>79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2970354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2970354</v>
      </c>
      <c r="O46" s="47">
        <f t="shared" si="7"/>
        <v>430.79825960841191</v>
      </c>
      <c r="P46" s="9"/>
    </row>
    <row r="47" spans="1:16">
      <c r="A47" s="12"/>
      <c r="B47" s="25">
        <v>343.9</v>
      </c>
      <c r="C47" s="20" t="s">
        <v>44</v>
      </c>
      <c r="D47" s="46">
        <v>142271</v>
      </c>
      <c r="E47" s="46">
        <v>0</v>
      </c>
      <c r="F47" s="46">
        <v>0</v>
      </c>
      <c r="G47" s="46">
        <v>0</v>
      </c>
      <c r="H47" s="46">
        <v>0</v>
      </c>
      <c r="I47" s="46">
        <v>119159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261430</v>
      </c>
      <c r="O47" s="47">
        <f t="shared" si="7"/>
        <v>37.915881073241479</v>
      </c>
      <c r="P47" s="9"/>
    </row>
    <row r="48" spans="1:16">
      <c r="A48" s="12"/>
      <c r="B48" s="25">
        <v>346.4</v>
      </c>
      <c r="C48" s="20" t="s">
        <v>45</v>
      </c>
      <c r="D48" s="46">
        <v>1015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1015</v>
      </c>
      <c r="O48" s="47">
        <f t="shared" si="7"/>
        <v>0.14720812182741116</v>
      </c>
      <c r="P48" s="9"/>
    </row>
    <row r="49" spans="1:119">
      <c r="A49" s="12"/>
      <c r="B49" s="25">
        <v>347.4</v>
      </c>
      <c r="C49" s="20" t="s">
        <v>145</v>
      </c>
      <c r="D49" s="46">
        <v>0</v>
      </c>
      <c r="E49" s="46">
        <v>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46</v>
      </c>
      <c r="O49" s="47">
        <f t="shared" si="7"/>
        <v>6.6715010877447427E-3</v>
      </c>
      <c r="P49" s="9"/>
    </row>
    <row r="50" spans="1:119" ht="15.75">
      <c r="A50" s="29" t="s">
        <v>37</v>
      </c>
      <c r="B50" s="30"/>
      <c r="C50" s="31"/>
      <c r="D50" s="32">
        <f t="shared" ref="D50:M50" si="10">SUM(D51:D52)</f>
        <v>17325</v>
      </c>
      <c r="E50" s="32">
        <f t="shared" si="10"/>
        <v>1218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18543</v>
      </c>
      <c r="O50" s="45">
        <f t="shared" si="7"/>
        <v>2.6893401015228426</v>
      </c>
      <c r="P50" s="10"/>
    </row>
    <row r="51" spans="1:119">
      <c r="A51" s="13"/>
      <c r="B51" s="39">
        <v>351.1</v>
      </c>
      <c r="C51" s="21" t="s">
        <v>48</v>
      </c>
      <c r="D51" s="46">
        <v>17325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17325</v>
      </c>
      <c r="O51" s="47">
        <f t="shared" si="7"/>
        <v>2.5126903553299491</v>
      </c>
      <c r="P51" s="9"/>
    </row>
    <row r="52" spans="1:119">
      <c r="A52" s="13"/>
      <c r="B52" s="39">
        <v>359</v>
      </c>
      <c r="C52" s="21" t="s">
        <v>49</v>
      </c>
      <c r="D52" s="46">
        <v>0</v>
      </c>
      <c r="E52" s="46">
        <v>1218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1218</v>
      </c>
      <c r="O52" s="47">
        <f t="shared" si="7"/>
        <v>0.17664974619289339</v>
      </c>
      <c r="P52" s="9"/>
    </row>
    <row r="53" spans="1:119" ht="15.75">
      <c r="A53" s="29" t="s">
        <v>3</v>
      </c>
      <c r="B53" s="30"/>
      <c r="C53" s="31"/>
      <c r="D53" s="32">
        <f t="shared" ref="D53:M53" si="11">SUM(D54:D60)</f>
        <v>92405</v>
      </c>
      <c r="E53" s="32">
        <f t="shared" si="11"/>
        <v>8500</v>
      </c>
      <c r="F53" s="32">
        <f t="shared" si="11"/>
        <v>0</v>
      </c>
      <c r="G53" s="32">
        <f t="shared" si="11"/>
        <v>38876</v>
      </c>
      <c r="H53" s="32">
        <f t="shared" si="11"/>
        <v>0</v>
      </c>
      <c r="I53" s="32">
        <f t="shared" si="11"/>
        <v>9952</v>
      </c>
      <c r="J53" s="32">
        <f t="shared" si="11"/>
        <v>0</v>
      </c>
      <c r="K53" s="32">
        <f t="shared" si="11"/>
        <v>115294</v>
      </c>
      <c r="L53" s="32">
        <f t="shared" si="11"/>
        <v>0</v>
      </c>
      <c r="M53" s="32">
        <f t="shared" si="11"/>
        <v>0</v>
      </c>
      <c r="N53" s="32">
        <f>SUM(D53:M53)</f>
        <v>265027</v>
      </c>
      <c r="O53" s="45">
        <f t="shared" si="7"/>
        <v>38.437563451776647</v>
      </c>
      <c r="P53" s="10"/>
    </row>
    <row r="54" spans="1:119">
      <c r="A54" s="12"/>
      <c r="B54" s="25">
        <v>361.1</v>
      </c>
      <c r="C54" s="20" t="s">
        <v>50</v>
      </c>
      <c r="D54" s="46">
        <v>11457</v>
      </c>
      <c r="E54" s="46">
        <v>8500</v>
      </c>
      <c r="F54" s="46">
        <v>0</v>
      </c>
      <c r="G54" s="46">
        <v>38876</v>
      </c>
      <c r="H54" s="46">
        <v>0</v>
      </c>
      <c r="I54" s="46">
        <v>7092</v>
      </c>
      <c r="J54" s="46">
        <v>0</v>
      </c>
      <c r="K54" s="46">
        <v>34112</v>
      </c>
      <c r="L54" s="46">
        <v>0</v>
      </c>
      <c r="M54" s="46">
        <v>0</v>
      </c>
      <c r="N54" s="46">
        <f>SUM(D54:M54)</f>
        <v>100037</v>
      </c>
      <c r="O54" s="47">
        <f t="shared" si="7"/>
        <v>14.508629441624365</v>
      </c>
      <c r="P54" s="9"/>
    </row>
    <row r="55" spans="1:119">
      <c r="A55" s="12"/>
      <c r="B55" s="25">
        <v>361.3</v>
      </c>
      <c r="C55" s="20" t="s">
        <v>52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27400</v>
      </c>
      <c r="L55" s="46">
        <v>0</v>
      </c>
      <c r="M55" s="46">
        <v>0</v>
      </c>
      <c r="N55" s="46">
        <f t="shared" ref="N55:N60" si="12">SUM(D55:M55)</f>
        <v>27400</v>
      </c>
      <c r="O55" s="47">
        <f t="shared" si="7"/>
        <v>3.97389412617839</v>
      </c>
      <c r="P55" s="9"/>
    </row>
    <row r="56" spans="1:119">
      <c r="A56" s="12"/>
      <c r="B56" s="25">
        <v>362</v>
      </c>
      <c r="C56" s="20" t="s">
        <v>54</v>
      </c>
      <c r="D56" s="46">
        <v>53202</v>
      </c>
      <c r="E56" s="46">
        <v>0</v>
      </c>
      <c r="F56" s="46">
        <v>0</v>
      </c>
      <c r="G56" s="46">
        <v>0</v>
      </c>
      <c r="H56" s="46">
        <v>0</v>
      </c>
      <c r="I56" s="46">
        <v>2500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55702</v>
      </c>
      <c r="O56" s="47">
        <f t="shared" si="7"/>
        <v>8.078607686729514</v>
      </c>
      <c r="P56" s="9"/>
    </row>
    <row r="57" spans="1:119">
      <c r="A57" s="12"/>
      <c r="B57" s="25">
        <v>364</v>
      </c>
      <c r="C57" s="20" t="s">
        <v>117</v>
      </c>
      <c r="D57" s="46">
        <v>26125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26125</v>
      </c>
      <c r="O57" s="47">
        <f t="shared" si="7"/>
        <v>3.7889775199419868</v>
      </c>
      <c r="P57" s="9"/>
    </row>
    <row r="58" spans="1:119">
      <c r="A58" s="12"/>
      <c r="B58" s="25">
        <v>365</v>
      </c>
      <c r="C58" s="20" t="s">
        <v>118</v>
      </c>
      <c r="D58" s="46">
        <v>166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166</v>
      </c>
      <c r="O58" s="47">
        <f t="shared" si="7"/>
        <v>2.4075416968817983E-2</v>
      </c>
      <c r="P58" s="9"/>
    </row>
    <row r="59" spans="1:119">
      <c r="A59" s="12"/>
      <c r="B59" s="25">
        <v>368</v>
      </c>
      <c r="C59" s="20" t="s">
        <v>57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53782</v>
      </c>
      <c r="L59" s="46">
        <v>0</v>
      </c>
      <c r="M59" s="46">
        <v>0</v>
      </c>
      <c r="N59" s="46">
        <f t="shared" si="12"/>
        <v>53782</v>
      </c>
      <c r="O59" s="47">
        <f t="shared" si="7"/>
        <v>7.8001450326323427</v>
      </c>
      <c r="P59" s="9"/>
    </row>
    <row r="60" spans="1:119">
      <c r="A60" s="12"/>
      <c r="B60" s="25">
        <v>369.9</v>
      </c>
      <c r="C60" s="20" t="s">
        <v>59</v>
      </c>
      <c r="D60" s="46">
        <v>1455</v>
      </c>
      <c r="E60" s="46">
        <v>0</v>
      </c>
      <c r="F60" s="46">
        <v>0</v>
      </c>
      <c r="G60" s="46">
        <v>0</v>
      </c>
      <c r="H60" s="46">
        <v>0</v>
      </c>
      <c r="I60" s="46">
        <v>360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1815</v>
      </c>
      <c r="O60" s="47">
        <f t="shared" si="7"/>
        <v>0.26323422770123278</v>
      </c>
      <c r="P60" s="9"/>
    </row>
    <row r="61" spans="1:119" ht="15.75">
      <c r="A61" s="29" t="s">
        <v>38</v>
      </c>
      <c r="B61" s="30"/>
      <c r="C61" s="31"/>
      <c r="D61" s="32">
        <f t="shared" ref="D61:M61" si="13">SUM(D62:D63)</f>
        <v>2593828</v>
      </c>
      <c r="E61" s="32">
        <f t="shared" si="13"/>
        <v>256831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644906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3495565</v>
      </c>
      <c r="O61" s="45">
        <f t="shared" si="7"/>
        <v>506.97099347353156</v>
      </c>
      <c r="P61" s="9"/>
    </row>
    <row r="62" spans="1:119">
      <c r="A62" s="12"/>
      <c r="B62" s="25">
        <v>381</v>
      </c>
      <c r="C62" s="20" t="s">
        <v>60</v>
      </c>
      <c r="D62" s="46">
        <v>805000</v>
      </c>
      <c r="E62" s="46">
        <v>256831</v>
      </c>
      <c r="F62" s="46">
        <v>0</v>
      </c>
      <c r="G62" s="46">
        <v>0</v>
      </c>
      <c r="H62" s="46">
        <v>0</v>
      </c>
      <c r="I62" s="46">
        <v>644906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1706737</v>
      </c>
      <c r="O62" s="47">
        <f t="shared" si="7"/>
        <v>247.53255982596085</v>
      </c>
      <c r="P62" s="9"/>
    </row>
    <row r="63" spans="1:119" ht="15.75" thickBot="1">
      <c r="A63" s="12"/>
      <c r="B63" s="25">
        <v>382</v>
      </c>
      <c r="C63" s="20" t="s">
        <v>69</v>
      </c>
      <c r="D63" s="46">
        <v>1788828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1788828</v>
      </c>
      <c r="O63" s="47">
        <f t="shared" si="7"/>
        <v>259.43843364757072</v>
      </c>
      <c r="P63" s="9"/>
    </row>
    <row r="64" spans="1:119" ht="16.5" thickBot="1">
      <c r="A64" s="14" t="s">
        <v>46</v>
      </c>
      <c r="B64" s="23"/>
      <c r="C64" s="22"/>
      <c r="D64" s="15">
        <f t="shared" ref="D64:M64" si="14">SUM(D5,D14,D21,D40,D50,D53,D61)</f>
        <v>7726323</v>
      </c>
      <c r="E64" s="15">
        <f t="shared" si="14"/>
        <v>1225781</v>
      </c>
      <c r="F64" s="15">
        <f t="shared" si="14"/>
        <v>0</v>
      </c>
      <c r="G64" s="15">
        <f t="shared" si="14"/>
        <v>1143958</v>
      </c>
      <c r="H64" s="15">
        <f t="shared" si="14"/>
        <v>0</v>
      </c>
      <c r="I64" s="15">
        <f t="shared" si="14"/>
        <v>9235330</v>
      </c>
      <c r="J64" s="15">
        <f t="shared" si="14"/>
        <v>0</v>
      </c>
      <c r="K64" s="15">
        <f t="shared" si="14"/>
        <v>115294</v>
      </c>
      <c r="L64" s="15">
        <f t="shared" si="14"/>
        <v>0</v>
      </c>
      <c r="M64" s="15">
        <f t="shared" si="14"/>
        <v>0</v>
      </c>
      <c r="N64" s="15">
        <f>SUM(D64:M64)</f>
        <v>19446686</v>
      </c>
      <c r="O64" s="38">
        <f t="shared" si="7"/>
        <v>2820.4040609137055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0" t="s">
        <v>152</v>
      </c>
      <c r="M66" s="50"/>
      <c r="N66" s="50"/>
      <c r="O66" s="43">
        <v>6895</v>
      </c>
    </row>
    <row r="67" spans="1:15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</row>
    <row r="68" spans="1:15" ht="15.75" customHeight="1" thickBot="1">
      <c r="A68" s="54" t="s">
        <v>84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6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62</v>
      </c>
      <c r="B3" s="64"/>
      <c r="C3" s="65"/>
      <c r="D3" s="69" t="s">
        <v>32</v>
      </c>
      <c r="E3" s="70"/>
      <c r="F3" s="70"/>
      <c r="G3" s="70"/>
      <c r="H3" s="71"/>
      <c r="I3" s="69" t="s">
        <v>33</v>
      </c>
      <c r="J3" s="71"/>
      <c r="K3" s="69" t="s">
        <v>35</v>
      </c>
      <c r="L3" s="71"/>
      <c r="M3" s="36"/>
      <c r="N3" s="37"/>
      <c r="O3" s="72" t="s">
        <v>67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34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3074522</v>
      </c>
      <c r="E5" s="27">
        <f t="shared" si="0"/>
        <v>242170</v>
      </c>
      <c r="F5" s="27">
        <f t="shared" si="0"/>
        <v>0</v>
      </c>
      <c r="G5" s="27">
        <f t="shared" si="0"/>
        <v>1075478</v>
      </c>
      <c r="H5" s="27">
        <f t="shared" si="0"/>
        <v>0</v>
      </c>
      <c r="I5" s="27">
        <f t="shared" si="0"/>
        <v>209618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4601788</v>
      </c>
      <c r="O5" s="33">
        <f t="shared" ref="O5:O36" si="1">(N5/O$62)</f>
        <v>673.07123007166888</v>
      </c>
      <c r="P5" s="6"/>
    </row>
    <row r="6" spans="1:133">
      <c r="A6" s="12"/>
      <c r="B6" s="25">
        <v>311</v>
      </c>
      <c r="C6" s="20" t="s">
        <v>2</v>
      </c>
      <c r="D6" s="46">
        <v>2057746</v>
      </c>
      <c r="E6" s="46">
        <v>242170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2299916</v>
      </c>
      <c r="O6" s="47">
        <f t="shared" si="1"/>
        <v>336.39256984057334</v>
      </c>
      <c r="P6" s="9"/>
    </row>
    <row r="7" spans="1:133">
      <c r="A7" s="12"/>
      <c r="B7" s="25">
        <v>312.41000000000003</v>
      </c>
      <c r="C7" s="20" t="s">
        <v>72</v>
      </c>
      <c r="D7" s="46">
        <v>0</v>
      </c>
      <c r="E7" s="46">
        <v>0</v>
      </c>
      <c r="F7" s="46">
        <v>0</v>
      </c>
      <c r="G7" s="46">
        <v>399402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399402</v>
      </c>
      <c r="O7" s="47">
        <f t="shared" si="1"/>
        <v>58.417727073277753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676076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676076</v>
      </c>
      <c r="O8" s="47">
        <f t="shared" si="1"/>
        <v>98.884891034079274</v>
      </c>
      <c r="P8" s="9"/>
    </row>
    <row r="9" spans="1:133">
      <c r="A9" s="12"/>
      <c r="B9" s="25">
        <v>314.10000000000002</v>
      </c>
      <c r="C9" s="20" t="s">
        <v>12</v>
      </c>
      <c r="D9" s="46">
        <v>642447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642447</v>
      </c>
      <c r="O9" s="47">
        <f t="shared" si="1"/>
        <v>93.966213251426069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209618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209618</v>
      </c>
      <c r="O10" s="47">
        <f t="shared" si="1"/>
        <v>30.659353517624691</v>
      </c>
      <c r="P10" s="9"/>
    </row>
    <row r="11" spans="1:133">
      <c r="A11" s="12"/>
      <c r="B11" s="25">
        <v>314.8</v>
      </c>
      <c r="C11" s="20" t="s">
        <v>73</v>
      </c>
      <c r="D11" s="46">
        <v>33015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33015</v>
      </c>
      <c r="O11" s="47">
        <f t="shared" si="1"/>
        <v>4.8288723124177269</v>
      </c>
      <c r="P11" s="9"/>
    </row>
    <row r="12" spans="1:133">
      <c r="A12" s="12"/>
      <c r="B12" s="25">
        <v>315</v>
      </c>
      <c r="C12" s="20" t="s">
        <v>104</v>
      </c>
      <c r="D12" s="46">
        <v>244179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244179</v>
      </c>
      <c r="O12" s="47">
        <f t="shared" si="1"/>
        <v>35.714348398420363</v>
      </c>
      <c r="P12" s="9"/>
    </row>
    <row r="13" spans="1:133">
      <c r="A13" s="12"/>
      <c r="B13" s="25">
        <v>316</v>
      </c>
      <c r="C13" s="20" t="s">
        <v>105</v>
      </c>
      <c r="D13" s="46">
        <v>97135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97135</v>
      </c>
      <c r="O13" s="47">
        <f t="shared" si="1"/>
        <v>14.207254643849641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926847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7064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933911</v>
      </c>
      <c r="O14" s="45">
        <f t="shared" si="1"/>
        <v>136.59660669884451</v>
      </c>
      <c r="P14" s="10"/>
    </row>
    <row r="15" spans="1:133">
      <c r="A15" s="12"/>
      <c r="B15" s="25">
        <v>322</v>
      </c>
      <c r="C15" s="20" t="s">
        <v>0</v>
      </c>
      <c r="D15" s="46">
        <v>54996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54996</v>
      </c>
      <c r="O15" s="47">
        <f t="shared" si="1"/>
        <v>8.0438788942518649</v>
      </c>
      <c r="P15" s="9"/>
    </row>
    <row r="16" spans="1:133">
      <c r="A16" s="12"/>
      <c r="B16" s="25">
        <v>323.10000000000002</v>
      </c>
      <c r="C16" s="20" t="s">
        <v>18</v>
      </c>
      <c r="D16" s="46">
        <v>474040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474040</v>
      </c>
      <c r="O16" s="47">
        <f t="shared" si="1"/>
        <v>69.334503437180047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1262</v>
      </c>
      <c r="O17" s="47">
        <f t="shared" si="1"/>
        <v>0.18458388181951149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5802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5802</v>
      </c>
      <c r="O18" s="47">
        <f t="shared" si="1"/>
        <v>0.84861781483106624</v>
      </c>
      <c r="P18" s="9"/>
    </row>
    <row r="19" spans="1:16">
      <c r="A19" s="12"/>
      <c r="B19" s="25">
        <v>325.2</v>
      </c>
      <c r="C19" s="20" t="s">
        <v>139</v>
      </c>
      <c r="D19" s="46">
        <v>381036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381036</v>
      </c>
      <c r="O19" s="47">
        <f t="shared" si="1"/>
        <v>55.731461167178587</v>
      </c>
      <c r="P19" s="9"/>
    </row>
    <row r="20" spans="1:16">
      <c r="A20" s="12"/>
      <c r="B20" s="25">
        <v>329</v>
      </c>
      <c r="C20" s="20" t="s">
        <v>21</v>
      </c>
      <c r="D20" s="46">
        <v>16775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16775</v>
      </c>
      <c r="O20" s="47">
        <f t="shared" si="1"/>
        <v>2.453561503583443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SUM(D22:D35)</f>
        <v>824937</v>
      </c>
      <c r="E21" s="32">
        <f t="shared" si="5"/>
        <v>647074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83700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1555711</v>
      </c>
      <c r="O21" s="45">
        <f t="shared" si="1"/>
        <v>227.54292818487642</v>
      </c>
      <c r="P21" s="10"/>
    </row>
    <row r="22" spans="1:16">
      <c r="A22" s="12"/>
      <c r="B22" s="25">
        <v>331.2</v>
      </c>
      <c r="C22" s="20" t="s">
        <v>22</v>
      </c>
      <c r="D22" s="46">
        <v>0</v>
      </c>
      <c r="E22" s="46">
        <v>40193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40193</v>
      </c>
      <c r="O22" s="47">
        <f t="shared" si="1"/>
        <v>5.8787479888840135</v>
      </c>
      <c r="P22" s="9"/>
    </row>
    <row r="23" spans="1:16">
      <c r="A23" s="12"/>
      <c r="B23" s="25">
        <v>331.34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83700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83700</v>
      </c>
      <c r="O23" s="47">
        <f t="shared" si="1"/>
        <v>12.242211496270293</v>
      </c>
      <c r="P23" s="9"/>
    </row>
    <row r="24" spans="1:16">
      <c r="A24" s="12"/>
      <c r="B24" s="25">
        <v>331.39</v>
      </c>
      <c r="C24" s="20" t="s">
        <v>107</v>
      </c>
      <c r="D24" s="46">
        <v>0</v>
      </c>
      <c r="E24" s="46">
        <v>26894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26894</v>
      </c>
      <c r="O24" s="47">
        <f t="shared" si="1"/>
        <v>3.9335966066988446</v>
      </c>
      <c r="P24" s="9"/>
    </row>
    <row r="25" spans="1:16">
      <c r="A25" s="12"/>
      <c r="B25" s="25">
        <v>331.49</v>
      </c>
      <c r="C25" s="20" t="s">
        <v>96</v>
      </c>
      <c r="D25" s="46">
        <v>0</v>
      </c>
      <c r="E25" s="46">
        <v>460101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460101</v>
      </c>
      <c r="O25" s="47">
        <f t="shared" si="1"/>
        <v>67.295743747257575</v>
      </c>
      <c r="P25" s="9"/>
    </row>
    <row r="26" spans="1:16">
      <c r="A26" s="12"/>
      <c r="B26" s="25">
        <v>331.5</v>
      </c>
      <c r="C26" s="20" t="s">
        <v>135</v>
      </c>
      <c r="D26" s="46">
        <v>149300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149300</v>
      </c>
      <c r="O26" s="47">
        <f t="shared" si="1"/>
        <v>21.837063039344741</v>
      </c>
      <c r="P26" s="9"/>
    </row>
    <row r="27" spans="1:16">
      <c r="A27" s="12"/>
      <c r="B27" s="25">
        <v>334.7</v>
      </c>
      <c r="C27" s="20" t="s">
        <v>98</v>
      </c>
      <c r="D27" s="46">
        <v>0</v>
      </c>
      <c r="E27" s="46">
        <v>119886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119886</v>
      </c>
      <c r="O27" s="47">
        <f t="shared" si="1"/>
        <v>17.534883720930232</v>
      </c>
      <c r="P27" s="9"/>
    </row>
    <row r="28" spans="1:16">
      <c r="A28" s="12"/>
      <c r="B28" s="25">
        <v>335.12</v>
      </c>
      <c r="C28" s="20" t="s">
        <v>109</v>
      </c>
      <c r="D28" s="46">
        <v>299470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299470</v>
      </c>
      <c r="O28" s="47">
        <f t="shared" si="1"/>
        <v>43.801374872019892</v>
      </c>
      <c r="P28" s="9"/>
    </row>
    <row r="29" spans="1:16">
      <c r="A29" s="12"/>
      <c r="B29" s="25">
        <v>335.14</v>
      </c>
      <c r="C29" s="20" t="s">
        <v>110</v>
      </c>
      <c r="D29" s="46">
        <v>2580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2580</v>
      </c>
      <c r="O29" s="47">
        <f t="shared" si="1"/>
        <v>0.37735849056603776</v>
      </c>
      <c r="P29" s="9"/>
    </row>
    <row r="30" spans="1:16">
      <c r="A30" s="12"/>
      <c r="B30" s="25">
        <v>335.15</v>
      </c>
      <c r="C30" s="20" t="s">
        <v>111</v>
      </c>
      <c r="D30" s="46">
        <v>4214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4214</v>
      </c>
      <c r="O30" s="47">
        <f t="shared" si="1"/>
        <v>0.61635220125786161</v>
      </c>
      <c r="P30" s="9"/>
    </row>
    <row r="31" spans="1:16">
      <c r="A31" s="12"/>
      <c r="B31" s="25">
        <v>335.18</v>
      </c>
      <c r="C31" s="20" t="s">
        <v>112</v>
      </c>
      <c r="D31" s="46">
        <v>322613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322613</v>
      </c>
      <c r="O31" s="47">
        <f t="shared" si="1"/>
        <v>47.186339037589583</v>
      </c>
      <c r="P31" s="9"/>
    </row>
    <row r="32" spans="1:16">
      <c r="A32" s="12"/>
      <c r="B32" s="25">
        <v>335.21</v>
      </c>
      <c r="C32" s="20" t="s">
        <v>113</v>
      </c>
      <c r="D32" s="46">
        <v>4045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4045</v>
      </c>
      <c r="O32" s="47">
        <f t="shared" si="1"/>
        <v>0.5916337574959778</v>
      </c>
      <c r="P32" s="9"/>
    </row>
    <row r="33" spans="1:16">
      <c r="A33" s="12"/>
      <c r="B33" s="25">
        <v>335.49</v>
      </c>
      <c r="C33" s="20" t="s">
        <v>30</v>
      </c>
      <c r="D33" s="46">
        <v>7456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7456</v>
      </c>
      <c r="O33" s="47">
        <f t="shared" si="1"/>
        <v>1.0905367851396812</v>
      </c>
      <c r="P33" s="9"/>
    </row>
    <row r="34" spans="1:16">
      <c r="A34" s="12"/>
      <c r="B34" s="25">
        <v>337.2</v>
      </c>
      <c r="C34" s="20" t="s">
        <v>143</v>
      </c>
      <c r="D34" s="46">
        <v>13370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13370</v>
      </c>
      <c r="O34" s="47">
        <f t="shared" si="1"/>
        <v>1.955536053824777</v>
      </c>
      <c r="P34" s="9"/>
    </row>
    <row r="35" spans="1:16">
      <c r="A35" s="12"/>
      <c r="B35" s="25">
        <v>339</v>
      </c>
      <c r="C35" s="20" t="s">
        <v>76</v>
      </c>
      <c r="D35" s="46">
        <v>21889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21889</v>
      </c>
      <c r="O35" s="47">
        <f t="shared" si="1"/>
        <v>3.2015503875968991</v>
      </c>
      <c r="P35" s="9"/>
    </row>
    <row r="36" spans="1:16" ht="15.75">
      <c r="A36" s="29" t="s">
        <v>36</v>
      </c>
      <c r="B36" s="30"/>
      <c r="C36" s="31"/>
      <c r="D36" s="32">
        <f t="shared" ref="D36:M36" si="7">SUM(D37:D44)</f>
        <v>152575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7415818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7568393</v>
      </c>
      <c r="O36" s="45">
        <f t="shared" si="1"/>
        <v>1106.9757203451807</v>
      </c>
      <c r="P36" s="10"/>
    </row>
    <row r="37" spans="1:16">
      <c r="A37" s="12"/>
      <c r="B37" s="25">
        <v>341.9</v>
      </c>
      <c r="C37" s="20" t="s">
        <v>114</v>
      </c>
      <c r="D37" s="46">
        <v>12587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12587</v>
      </c>
      <c r="O37" s="47">
        <f t="shared" ref="O37:O60" si="9">(N37/O$62)</f>
        <v>1.8410121398274097</v>
      </c>
      <c r="P37" s="9"/>
    </row>
    <row r="38" spans="1:16">
      <c r="A38" s="12"/>
      <c r="B38" s="25">
        <v>343.2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924691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924691</v>
      </c>
      <c r="O38" s="47">
        <f t="shared" si="9"/>
        <v>135.24806201550388</v>
      </c>
      <c r="P38" s="9"/>
    </row>
    <row r="39" spans="1:16">
      <c r="A39" s="12"/>
      <c r="B39" s="25">
        <v>343.3</v>
      </c>
      <c r="C39" s="20" t="s">
        <v>78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2294179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2294179</v>
      </c>
      <c r="O39" s="47">
        <f t="shared" si="9"/>
        <v>335.55345911949684</v>
      </c>
      <c r="P39" s="9"/>
    </row>
    <row r="40" spans="1:16">
      <c r="A40" s="12"/>
      <c r="B40" s="25">
        <v>343.4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1284801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1284801</v>
      </c>
      <c r="O40" s="47">
        <f t="shared" si="9"/>
        <v>187.91882404563404</v>
      </c>
      <c r="P40" s="9"/>
    </row>
    <row r="41" spans="1:16">
      <c r="A41" s="12"/>
      <c r="B41" s="25">
        <v>343.5</v>
      </c>
      <c r="C41" s="20" t="s">
        <v>79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2792377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2792377</v>
      </c>
      <c r="O41" s="47">
        <f t="shared" si="9"/>
        <v>408.42138364779873</v>
      </c>
      <c r="P41" s="9"/>
    </row>
    <row r="42" spans="1:16">
      <c r="A42" s="12"/>
      <c r="B42" s="25">
        <v>343.9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119770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119770</v>
      </c>
      <c r="O42" s="47">
        <f t="shared" si="9"/>
        <v>17.517917215152846</v>
      </c>
      <c r="P42" s="9"/>
    </row>
    <row r="43" spans="1:16">
      <c r="A43" s="12"/>
      <c r="B43" s="25">
        <v>344.9</v>
      </c>
      <c r="C43" s="20" t="s">
        <v>144</v>
      </c>
      <c r="D43" s="46">
        <v>139538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139538</v>
      </c>
      <c r="O43" s="47">
        <f t="shared" si="9"/>
        <v>20.409243820389058</v>
      </c>
      <c r="P43" s="9"/>
    </row>
    <row r="44" spans="1:16">
      <c r="A44" s="12"/>
      <c r="B44" s="25">
        <v>346.4</v>
      </c>
      <c r="C44" s="20" t="s">
        <v>45</v>
      </c>
      <c r="D44" s="46">
        <v>450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450</v>
      </c>
      <c r="O44" s="47">
        <f t="shared" si="9"/>
        <v>6.5818341377797282E-2</v>
      </c>
      <c r="P44" s="9"/>
    </row>
    <row r="45" spans="1:16" ht="15.75">
      <c r="A45" s="29" t="s">
        <v>37</v>
      </c>
      <c r="B45" s="30"/>
      <c r="C45" s="31"/>
      <c r="D45" s="32">
        <f t="shared" ref="D45:M45" si="10">SUM(D46:D47)</f>
        <v>24722</v>
      </c>
      <c r="E45" s="32">
        <f t="shared" si="10"/>
        <v>1521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26243</v>
      </c>
      <c r="O45" s="45">
        <f t="shared" si="9"/>
        <v>3.8383794061722978</v>
      </c>
      <c r="P45" s="10"/>
    </row>
    <row r="46" spans="1:16">
      <c r="A46" s="13"/>
      <c r="B46" s="39">
        <v>351.1</v>
      </c>
      <c r="C46" s="21" t="s">
        <v>48</v>
      </c>
      <c r="D46" s="46">
        <v>24722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24722</v>
      </c>
      <c r="O46" s="47">
        <f t="shared" si="9"/>
        <v>3.6159134123153431</v>
      </c>
      <c r="P46" s="9"/>
    </row>
    <row r="47" spans="1:16">
      <c r="A47" s="13"/>
      <c r="B47" s="39">
        <v>359</v>
      </c>
      <c r="C47" s="21" t="s">
        <v>49</v>
      </c>
      <c r="D47" s="46">
        <v>0</v>
      </c>
      <c r="E47" s="46">
        <v>1521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1521</v>
      </c>
      <c r="O47" s="47">
        <f t="shared" si="9"/>
        <v>0.22246599385695481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SUM(D49:D55)</f>
        <v>118853</v>
      </c>
      <c r="E48" s="32">
        <f t="shared" si="11"/>
        <v>4979</v>
      </c>
      <c r="F48" s="32">
        <f t="shared" si="11"/>
        <v>0</v>
      </c>
      <c r="G48" s="32">
        <f t="shared" si="11"/>
        <v>24811</v>
      </c>
      <c r="H48" s="32">
        <f t="shared" si="11"/>
        <v>0</v>
      </c>
      <c r="I48" s="32">
        <f t="shared" si="11"/>
        <v>21601</v>
      </c>
      <c r="J48" s="32">
        <f t="shared" si="11"/>
        <v>0</v>
      </c>
      <c r="K48" s="32">
        <f t="shared" si="11"/>
        <v>241607</v>
      </c>
      <c r="L48" s="32">
        <f t="shared" si="11"/>
        <v>0</v>
      </c>
      <c r="M48" s="32">
        <f t="shared" si="11"/>
        <v>0</v>
      </c>
      <c r="N48" s="32">
        <f>SUM(D48:M48)</f>
        <v>411851</v>
      </c>
      <c r="O48" s="45">
        <f t="shared" si="9"/>
        <v>60.238554921749305</v>
      </c>
      <c r="P48" s="10"/>
    </row>
    <row r="49" spans="1:119">
      <c r="A49" s="12"/>
      <c r="B49" s="25">
        <v>361.1</v>
      </c>
      <c r="C49" s="20" t="s">
        <v>50</v>
      </c>
      <c r="D49" s="46">
        <v>2300</v>
      </c>
      <c r="E49" s="46">
        <v>4979</v>
      </c>
      <c r="F49" s="46">
        <v>0</v>
      </c>
      <c r="G49" s="46">
        <v>24811</v>
      </c>
      <c r="H49" s="46">
        <v>0</v>
      </c>
      <c r="I49" s="46">
        <v>5339</v>
      </c>
      <c r="J49" s="46">
        <v>0</v>
      </c>
      <c r="K49" s="46">
        <v>38165</v>
      </c>
      <c r="L49" s="46">
        <v>0</v>
      </c>
      <c r="M49" s="46">
        <v>0</v>
      </c>
      <c r="N49" s="46">
        <f>SUM(D49:M49)</f>
        <v>75594</v>
      </c>
      <c r="O49" s="47">
        <f t="shared" si="9"/>
        <v>11.056603773584905</v>
      </c>
      <c r="P49" s="9"/>
    </row>
    <row r="50" spans="1:119">
      <c r="A50" s="12"/>
      <c r="B50" s="25">
        <v>361.3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146263</v>
      </c>
      <c r="L50" s="46">
        <v>0</v>
      </c>
      <c r="M50" s="46">
        <v>0</v>
      </c>
      <c r="N50" s="46">
        <f t="shared" ref="N50:N55" si="12">SUM(D50:M50)</f>
        <v>146263</v>
      </c>
      <c r="O50" s="47">
        <f t="shared" si="9"/>
        <v>21.392862366535031</v>
      </c>
      <c r="P50" s="9"/>
    </row>
    <row r="51" spans="1:119">
      <c r="A51" s="12"/>
      <c r="B51" s="25">
        <v>362</v>
      </c>
      <c r="C51" s="20" t="s">
        <v>54</v>
      </c>
      <c r="D51" s="46">
        <v>50883</v>
      </c>
      <c r="E51" s="46">
        <v>0</v>
      </c>
      <c r="F51" s="46">
        <v>0</v>
      </c>
      <c r="G51" s="46">
        <v>0</v>
      </c>
      <c r="H51" s="46">
        <v>0</v>
      </c>
      <c r="I51" s="46">
        <v>2500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53383</v>
      </c>
      <c r="O51" s="47">
        <f t="shared" si="9"/>
        <v>7.8079567061576718</v>
      </c>
      <c r="P51" s="9"/>
    </row>
    <row r="52" spans="1:119">
      <c r="A52" s="12"/>
      <c r="B52" s="25">
        <v>364</v>
      </c>
      <c r="C52" s="20" t="s">
        <v>117</v>
      </c>
      <c r="D52" s="46">
        <v>43188</v>
      </c>
      <c r="E52" s="46">
        <v>0</v>
      </c>
      <c r="F52" s="46">
        <v>0</v>
      </c>
      <c r="G52" s="46">
        <v>0</v>
      </c>
      <c r="H52" s="46">
        <v>0</v>
      </c>
      <c r="I52" s="46">
        <v>4608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47796</v>
      </c>
      <c r="O52" s="47">
        <f t="shared" si="9"/>
        <v>6.9907854322071081</v>
      </c>
      <c r="P52" s="9"/>
    </row>
    <row r="53" spans="1:119">
      <c r="A53" s="12"/>
      <c r="B53" s="25">
        <v>365</v>
      </c>
      <c r="C53" s="20" t="s">
        <v>118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1374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1374</v>
      </c>
      <c r="O53" s="47">
        <f t="shared" si="9"/>
        <v>0.20096533567354102</v>
      </c>
      <c r="P53" s="9"/>
    </row>
    <row r="54" spans="1:119">
      <c r="A54" s="12"/>
      <c r="B54" s="25">
        <v>368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57179</v>
      </c>
      <c r="L54" s="46">
        <v>0</v>
      </c>
      <c r="M54" s="46">
        <v>0</v>
      </c>
      <c r="N54" s="46">
        <f t="shared" si="12"/>
        <v>57179</v>
      </c>
      <c r="O54" s="47">
        <f t="shared" si="9"/>
        <v>8.3631709814246022</v>
      </c>
      <c r="P54" s="9"/>
    </row>
    <row r="55" spans="1:119">
      <c r="A55" s="12"/>
      <c r="B55" s="25">
        <v>369.9</v>
      </c>
      <c r="C55" s="20" t="s">
        <v>59</v>
      </c>
      <c r="D55" s="46">
        <v>22482</v>
      </c>
      <c r="E55" s="46">
        <v>0</v>
      </c>
      <c r="F55" s="46">
        <v>0</v>
      </c>
      <c r="G55" s="46">
        <v>0</v>
      </c>
      <c r="H55" s="46">
        <v>0</v>
      </c>
      <c r="I55" s="46">
        <v>7780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30262</v>
      </c>
      <c r="O55" s="47">
        <f t="shared" si="9"/>
        <v>4.4262103261664469</v>
      </c>
      <c r="P55" s="9"/>
    </row>
    <row r="56" spans="1:119" ht="15.75">
      <c r="A56" s="29" t="s">
        <v>38</v>
      </c>
      <c r="B56" s="30"/>
      <c r="C56" s="31"/>
      <c r="D56" s="32">
        <f t="shared" ref="D56:M56" si="13">SUM(D57:D59)</f>
        <v>2554291</v>
      </c>
      <c r="E56" s="32">
        <f t="shared" si="13"/>
        <v>262966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188414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3005671</v>
      </c>
      <c r="O56" s="45">
        <f t="shared" si="9"/>
        <v>439.61839988298959</v>
      </c>
      <c r="P56" s="9"/>
    </row>
    <row r="57" spans="1:119">
      <c r="A57" s="12"/>
      <c r="B57" s="25">
        <v>381</v>
      </c>
      <c r="C57" s="20" t="s">
        <v>60</v>
      </c>
      <c r="D57" s="46">
        <v>590850</v>
      </c>
      <c r="E57" s="46">
        <v>262966</v>
      </c>
      <c r="F57" s="46">
        <v>0</v>
      </c>
      <c r="G57" s="46">
        <v>0</v>
      </c>
      <c r="H57" s="46">
        <v>0</v>
      </c>
      <c r="I57" s="46">
        <v>68894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922710</v>
      </c>
      <c r="O57" s="47">
        <f t="shared" si="9"/>
        <v>134.95831505046073</v>
      </c>
      <c r="P57" s="9"/>
    </row>
    <row r="58" spans="1:119">
      <c r="A58" s="12"/>
      <c r="B58" s="25">
        <v>382</v>
      </c>
      <c r="C58" s="20" t="s">
        <v>69</v>
      </c>
      <c r="D58" s="46">
        <v>1963441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1963441</v>
      </c>
      <c r="O58" s="47">
        <f t="shared" si="9"/>
        <v>287.17873336258594</v>
      </c>
      <c r="P58" s="9"/>
    </row>
    <row r="59" spans="1:119" ht="15.75" thickBot="1">
      <c r="A59" s="12"/>
      <c r="B59" s="25">
        <v>389.7</v>
      </c>
      <c r="C59" s="20" t="s">
        <v>148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119520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119520</v>
      </c>
      <c r="O59" s="47">
        <f t="shared" si="9"/>
        <v>17.481351469942958</v>
      </c>
      <c r="P59" s="9"/>
    </row>
    <row r="60" spans="1:119" ht="16.5" thickBot="1">
      <c r="A60" s="14" t="s">
        <v>46</v>
      </c>
      <c r="B60" s="23"/>
      <c r="C60" s="22"/>
      <c r="D60" s="15">
        <f t="shared" ref="D60:M60" si="14">SUM(D5,D14,D21,D36,D45,D48,D56)</f>
        <v>7676747</v>
      </c>
      <c r="E60" s="15">
        <f t="shared" si="14"/>
        <v>1158710</v>
      </c>
      <c r="F60" s="15">
        <f t="shared" si="14"/>
        <v>0</v>
      </c>
      <c r="G60" s="15">
        <f t="shared" si="14"/>
        <v>1100289</v>
      </c>
      <c r="H60" s="15">
        <f t="shared" si="14"/>
        <v>0</v>
      </c>
      <c r="I60" s="15">
        <f t="shared" si="14"/>
        <v>7926215</v>
      </c>
      <c r="J60" s="15">
        <f t="shared" si="14"/>
        <v>0</v>
      </c>
      <c r="K60" s="15">
        <f t="shared" si="14"/>
        <v>241607</v>
      </c>
      <c r="L60" s="15">
        <f t="shared" si="14"/>
        <v>0</v>
      </c>
      <c r="M60" s="15">
        <f t="shared" si="14"/>
        <v>0</v>
      </c>
      <c r="N60" s="15">
        <f>SUM(D60:M60)</f>
        <v>18103568</v>
      </c>
      <c r="O60" s="38">
        <f t="shared" si="9"/>
        <v>2647.8818195114818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50" t="s">
        <v>149</v>
      </c>
      <c r="M62" s="50"/>
      <c r="N62" s="50"/>
      <c r="O62" s="43">
        <v>6837</v>
      </c>
    </row>
    <row r="63" spans="1:119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3"/>
    </row>
    <row r="64" spans="1:119" ht="15.75" customHeight="1" thickBot="1">
      <c r="A64" s="54" t="s">
        <v>84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6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62</v>
      </c>
      <c r="B3" s="64"/>
      <c r="C3" s="65"/>
      <c r="D3" s="69" t="s">
        <v>32</v>
      </c>
      <c r="E3" s="70"/>
      <c r="F3" s="70"/>
      <c r="G3" s="70"/>
      <c r="H3" s="71"/>
      <c r="I3" s="69" t="s">
        <v>33</v>
      </c>
      <c r="J3" s="71"/>
      <c r="K3" s="69" t="s">
        <v>35</v>
      </c>
      <c r="L3" s="71"/>
      <c r="M3" s="36"/>
      <c r="N3" s="37"/>
      <c r="O3" s="72" t="s">
        <v>67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34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2965359</v>
      </c>
      <c r="E5" s="27">
        <f t="shared" si="0"/>
        <v>245816</v>
      </c>
      <c r="F5" s="27">
        <f t="shared" si="0"/>
        <v>0</v>
      </c>
      <c r="G5" s="27">
        <f t="shared" si="0"/>
        <v>1037433</v>
      </c>
      <c r="H5" s="27">
        <f t="shared" si="0"/>
        <v>0</v>
      </c>
      <c r="I5" s="27">
        <f t="shared" si="0"/>
        <v>194791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4443399</v>
      </c>
      <c r="O5" s="33">
        <f t="shared" ref="O5:O36" si="1">(N5/O$69)</f>
        <v>647.72580174927111</v>
      </c>
      <c r="P5" s="6"/>
    </row>
    <row r="6" spans="1:133">
      <c r="A6" s="12"/>
      <c r="B6" s="25">
        <v>311</v>
      </c>
      <c r="C6" s="20" t="s">
        <v>2</v>
      </c>
      <c r="D6" s="46">
        <v>2002964</v>
      </c>
      <c r="E6" s="46">
        <v>245816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2248780</v>
      </c>
      <c r="O6" s="47">
        <f t="shared" si="1"/>
        <v>327.81049562682216</v>
      </c>
      <c r="P6" s="9"/>
    </row>
    <row r="7" spans="1:133">
      <c r="A7" s="12"/>
      <c r="B7" s="25">
        <v>312.41000000000003</v>
      </c>
      <c r="C7" s="20" t="s">
        <v>72</v>
      </c>
      <c r="D7" s="46">
        <v>0</v>
      </c>
      <c r="E7" s="46">
        <v>0</v>
      </c>
      <c r="F7" s="46">
        <v>0</v>
      </c>
      <c r="G7" s="46">
        <v>377773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377773</v>
      </c>
      <c r="O7" s="47">
        <f t="shared" si="1"/>
        <v>55.068950437317781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659660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659660</v>
      </c>
      <c r="O8" s="47">
        <f t="shared" si="1"/>
        <v>96.160349854227405</v>
      </c>
      <c r="P8" s="9"/>
    </row>
    <row r="9" spans="1:133">
      <c r="A9" s="12"/>
      <c r="B9" s="25">
        <v>314.10000000000002</v>
      </c>
      <c r="C9" s="20" t="s">
        <v>12</v>
      </c>
      <c r="D9" s="46">
        <v>602740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602740</v>
      </c>
      <c r="O9" s="47">
        <f t="shared" si="1"/>
        <v>87.862973760932945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194791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194791</v>
      </c>
      <c r="O10" s="47">
        <f t="shared" si="1"/>
        <v>28.395189504373178</v>
      </c>
      <c r="P10" s="9"/>
    </row>
    <row r="11" spans="1:133">
      <c r="A11" s="12"/>
      <c r="B11" s="25">
        <v>314.8</v>
      </c>
      <c r="C11" s="20" t="s">
        <v>73</v>
      </c>
      <c r="D11" s="46">
        <v>31360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31360</v>
      </c>
      <c r="O11" s="47">
        <f t="shared" si="1"/>
        <v>4.5714285714285712</v>
      </c>
      <c r="P11" s="9"/>
    </row>
    <row r="12" spans="1:133">
      <c r="A12" s="12"/>
      <c r="B12" s="25">
        <v>315</v>
      </c>
      <c r="C12" s="20" t="s">
        <v>104</v>
      </c>
      <c r="D12" s="46">
        <v>225758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225758</v>
      </c>
      <c r="O12" s="47">
        <f t="shared" si="1"/>
        <v>32.909329446064142</v>
      </c>
      <c r="P12" s="9"/>
    </row>
    <row r="13" spans="1:133">
      <c r="A13" s="12"/>
      <c r="B13" s="25">
        <v>316</v>
      </c>
      <c r="C13" s="20" t="s">
        <v>105</v>
      </c>
      <c r="D13" s="46">
        <v>102537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102537</v>
      </c>
      <c r="O13" s="47">
        <f t="shared" si="1"/>
        <v>14.947084548104955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742584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39248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781832</v>
      </c>
      <c r="O14" s="45">
        <f t="shared" si="1"/>
        <v>113.96967930029155</v>
      </c>
      <c r="P14" s="10"/>
    </row>
    <row r="15" spans="1:133">
      <c r="A15" s="12"/>
      <c r="B15" s="25">
        <v>322</v>
      </c>
      <c r="C15" s="20" t="s">
        <v>0</v>
      </c>
      <c r="D15" s="46">
        <v>48034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48034</v>
      </c>
      <c r="O15" s="47">
        <f t="shared" si="1"/>
        <v>7.0020408163265309</v>
      </c>
      <c r="P15" s="9"/>
    </row>
    <row r="16" spans="1:133">
      <c r="A16" s="12"/>
      <c r="B16" s="25">
        <v>323.10000000000002</v>
      </c>
      <c r="C16" s="20" t="s">
        <v>18</v>
      </c>
      <c r="D16" s="46">
        <v>460427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460427</v>
      </c>
      <c r="O16" s="47">
        <f t="shared" si="1"/>
        <v>67.11763848396501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15870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15870</v>
      </c>
      <c r="O17" s="47">
        <f t="shared" si="1"/>
        <v>2.3134110787172011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23378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23378</v>
      </c>
      <c r="O18" s="47">
        <f t="shared" si="1"/>
        <v>3.407871720116618</v>
      </c>
      <c r="P18" s="9"/>
    </row>
    <row r="19" spans="1:16">
      <c r="A19" s="12"/>
      <c r="B19" s="25">
        <v>325.2</v>
      </c>
      <c r="C19" s="20" t="s">
        <v>139</v>
      </c>
      <c r="D19" s="46">
        <v>219848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219848</v>
      </c>
      <c r="O19" s="47">
        <f t="shared" si="1"/>
        <v>32.047813411078714</v>
      </c>
      <c r="P19" s="9"/>
    </row>
    <row r="20" spans="1:16">
      <c r="A20" s="12"/>
      <c r="B20" s="25">
        <v>329</v>
      </c>
      <c r="C20" s="20" t="s">
        <v>21</v>
      </c>
      <c r="D20" s="46">
        <v>14275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14275</v>
      </c>
      <c r="O20" s="47">
        <f t="shared" si="1"/>
        <v>2.0809037900874636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SUM(D22:D37)</f>
        <v>1449292</v>
      </c>
      <c r="E21" s="32">
        <f t="shared" si="5"/>
        <v>42076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28305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1519673</v>
      </c>
      <c r="O21" s="45">
        <f t="shared" si="1"/>
        <v>221.52667638483965</v>
      </c>
      <c r="P21" s="10"/>
    </row>
    <row r="22" spans="1:16">
      <c r="A22" s="12"/>
      <c r="B22" s="25">
        <v>331.2</v>
      </c>
      <c r="C22" s="20" t="s">
        <v>22</v>
      </c>
      <c r="D22" s="46">
        <v>0</v>
      </c>
      <c r="E22" s="46">
        <v>32201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32201</v>
      </c>
      <c r="O22" s="47">
        <f t="shared" si="1"/>
        <v>4.6940233236151601</v>
      </c>
      <c r="P22" s="9"/>
    </row>
    <row r="23" spans="1:16">
      <c r="A23" s="12"/>
      <c r="B23" s="25">
        <v>331.34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25751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25751</v>
      </c>
      <c r="O23" s="47">
        <f t="shared" si="1"/>
        <v>3.7537900874635568</v>
      </c>
      <c r="P23" s="9"/>
    </row>
    <row r="24" spans="1:16">
      <c r="A24" s="12"/>
      <c r="B24" s="25">
        <v>331.5</v>
      </c>
      <c r="C24" s="20" t="s">
        <v>135</v>
      </c>
      <c r="D24" s="46">
        <v>154245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154245</v>
      </c>
      <c r="O24" s="47">
        <f t="shared" si="1"/>
        <v>22.48469387755102</v>
      </c>
      <c r="P24" s="9"/>
    </row>
    <row r="25" spans="1:16">
      <c r="A25" s="12"/>
      <c r="B25" s="25">
        <v>331.9</v>
      </c>
      <c r="C25" s="20" t="s">
        <v>141</v>
      </c>
      <c r="D25" s="46">
        <v>31049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31049</v>
      </c>
      <c r="O25" s="47">
        <f t="shared" si="1"/>
        <v>4.5260932944606411</v>
      </c>
      <c r="P25" s="9"/>
    </row>
    <row r="26" spans="1:16">
      <c r="A26" s="12"/>
      <c r="B26" s="25">
        <v>334.34</v>
      </c>
      <c r="C26" s="20" t="s">
        <v>142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2554</v>
      </c>
      <c r="O26" s="47">
        <f t="shared" si="1"/>
        <v>0.37230320699708452</v>
      </c>
      <c r="P26" s="9"/>
    </row>
    <row r="27" spans="1:16">
      <c r="A27" s="12"/>
      <c r="B27" s="25">
        <v>334.49</v>
      </c>
      <c r="C27" s="20" t="s">
        <v>88</v>
      </c>
      <c r="D27" s="46">
        <v>535336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535336</v>
      </c>
      <c r="O27" s="47">
        <f t="shared" si="1"/>
        <v>78.037317784256558</v>
      </c>
      <c r="P27" s="9"/>
    </row>
    <row r="28" spans="1:16">
      <c r="A28" s="12"/>
      <c r="B28" s="25">
        <v>334.7</v>
      </c>
      <c r="C28" s="20" t="s">
        <v>98</v>
      </c>
      <c r="D28" s="46">
        <v>48890</v>
      </c>
      <c r="E28" s="46">
        <v>5000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53890</v>
      </c>
      <c r="O28" s="47">
        <f t="shared" si="1"/>
        <v>7.8556851311953348</v>
      </c>
      <c r="P28" s="9"/>
    </row>
    <row r="29" spans="1:16">
      <c r="A29" s="12"/>
      <c r="B29" s="25">
        <v>334.9</v>
      </c>
      <c r="C29" s="20" t="s">
        <v>99</v>
      </c>
      <c r="D29" s="46">
        <v>8855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8855</v>
      </c>
      <c r="O29" s="47">
        <f t="shared" si="1"/>
        <v>1.2908163265306123</v>
      </c>
      <c r="P29" s="9"/>
    </row>
    <row r="30" spans="1:16">
      <c r="A30" s="12"/>
      <c r="B30" s="25">
        <v>335.12</v>
      </c>
      <c r="C30" s="20" t="s">
        <v>109</v>
      </c>
      <c r="D30" s="46">
        <v>297321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297321</v>
      </c>
      <c r="O30" s="47">
        <f t="shared" si="1"/>
        <v>43.341253644314868</v>
      </c>
      <c r="P30" s="9"/>
    </row>
    <row r="31" spans="1:16">
      <c r="A31" s="12"/>
      <c r="B31" s="25">
        <v>335.14</v>
      </c>
      <c r="C31" s="20" t="s">
        <v>110</v>
      </c>
      <c r="D31" s="46">
        <v>2266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2266</v>
      </c>
      <c r="O31" s="47">
        <f t="shared" si="1"/>
        <v>0.33032069970845479</v>
      </c>
      <c r="P31" s="9"/>
    </row>
    <row r="32" spans="1:16">
      <c r="A32" s="12"/>
      <c r="B32" s="25">
        <v>335.15</v>
      </c>
      <c r="C32" s="20" t="s">
        <v>111</v>
      </c>
      <c r="D32" s="46">
        <v>2657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2657</v>
      </c>
      <c r="O32" s="47">
        <f t="shared" si="1"/>
        <v>0.38731778425655977</v>
      </c>
      <c r="P32" s="9"/>
    </row>
    <row r="33" spans="1:16">
      <c r="A33" s="12"/>
      <c r="B33" s="25">
        <v>335.18</v>
      </c>
      <c r="C33" s="20" t="s">
        <v>112</v>
      </c>
      <c r="D33" s="46">
        <v>320333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320333</v>
      </c>
      <c r="O33" s="47">
        <f t="shared" si="1"/>
        <v>46.695772594752185</v>
      </c>
      <c r="P33" s="9"/>
    </row>
    <row r="34" spans="1:16">
      <c r="A34" s="12"/>
      <c r="B34" s="25">
        <v>335.21</v>
      </c>
      <c r="C34" s="20" t="s">
        <v>113</v>
      </c>
      <c r="D34" s="46">
        <v>3960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3960</v>
      </c>
      <c r="O34" s="47">
        <f t="shared" si="1"/>
        <v>0.57725947521865895</v>
      </c>
      <c r="P34" s="9"/>
    </row>
    <row r="35" spans="1:16">
      <c r="A35" s="12"/>
      <c r="B35" s="25">
        <v>335.49</v>
      </c>
      <c r="C35" s="20" t="s">
        <v>30</v>
      </c>
      <c r="D35" s="46">
        <v>6604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6604</v>
      </c>
      <c r="O35" s="47">
        <f t="shared" si="1"/>
        <v>0.96268221574344026</v>
      </c>
      <c r="P35" s="9"/>
    </row>
    <row r="36" spans="1:16">
      <c r="A36" s="12"/>
      <c r="B36" s="25">
        <v>337.2</v>
      </c>
      <c r="C36" s="20" t="s">
        <v>143</v>
      </c>
      <c r="D36" s="46">
        <v>16292</v>
      </c>
      <c r="E36" s="46">
        <v>4875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21167</v>
      </c>
      <c r="O36" s="47">
        <f t="shared" si="1"/>
        <v>3.0855685131195334</v>
      </c>
      <c r="P36" s="9"/>
    </row>
    <row r="37" spans="1:16">
      <c r="A37" s="12"/>
      <c r="B37" s="25">
        <v>339</v>
      </c>
      <c r="C37" s="20" t="s">
        <v>76</v>
      </c>
      <c r="D37" s="46">
        <v>21484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21484</v>
      </c>
      <c r="O37" s="47">
        <f t="shared" ref="O37:O67" si="7">(N37/O$69)</f>
        <v>3.1317784256559769</v>
      </c>
      <c r="P37" s="9"/>
    </row>
    <row r="38" spans="1:16" ht="15.75">
      <c r="A38" s="29" t="s">
        <v>36</v>
      </c>
      <c r="B38" s="30"/>
      <c r="C38" s="31"/>
      <c r="D38" s="32">
        <f t="shared" ref="D38:M38" si="8">SUM(D39:D48)</f>
        <v>154795</v>
      </c>
      <c r="E38" s="32">
        <f t="shared" si="8"/>
        <v>546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7266810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7422151</v>
      </c>
      <c r="O38" s="45">
        <f t="shared" si="7"/>
        <v>1081.9462099125365</v>
      </c>
      <c r="P38" s="10"/>
    </row>
    <row r="39" spans="1:16">
      <c r="A39" s="12"/>
      <c r="B39" s="25">
        <v>341.9</v>
      </c>
      <c r="C39" s="20" t="s">
        <v>114</v>
      </c>
      <c r="D39" s="46">
        <v>11949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11949</v>
      </c>
      <c r="O39" s="47">
        <f t="shared" si="7"/>
        <v>1.7418367346938775</v>
      </c>
      <c r="P39" s="9"/>
    </row>
    <row r="40" spans="1:16">
      <c r="A40" s="12"/>
      <c r="B40" s="25">
        <v>342.9</v>
      </c>
      <c r="C40" s="20" t="s">
        <v>77</v>
      </c>
      <c r="D40" s="46">
        <v>4091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4091</v>
      </c>
      <c r="O40" s="47">
        <f t="shared" si="7"/>
        <v>0.5963556851311953</v>
      </c>
      <c r="P40" s="9"/>
    </row>
    <row r="41" spans="1:16">
      <c r="A41" s="12"/>
      <c r="B41" s="25">
        <v>343.2</v>
      </c>
      <c r="C41" s="20" t="s">
        <v>41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830068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830068</v>
      </c>
      <c r="O41" s="47">
        <f t="shared" si="7"/>
        <v>121.00116618075802</v>
      </c>
      <c r="P41" s="9"/>
    </row>
    <row r="42" spans="1:16">
      <c r="A42" s="12"/>
      <c r="B42" s="25">
        <v>343.3</v>
      </c>
      <c r="C42" s="20" t="s">
        <v>78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2210718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2210718</v>
      </c>
      <c r="O42" s="47">
        <f t="shared" si="7"/>
        <v>322.26209912536444</v>
      </c>
      <c r="P42" s="9"/>
    </row>
    <row r="43" spans="1:16">
      <c r="A43" s="12"/>
      <c r="B43" s="25">
        <v>343.4</v>
      </c>
      <c r="C43" s="20" t="s">
        <v>42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1310443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1310443</v>
      </c>
      <c r="O43" s="47">
        <f t="shared" si="7"/>
        <v>191.02667638483965</v>
      </c>
      <c r="P43" s="9"/>
    </row>
    <row r="44" spans="1:16">
      <c r="A44" s="12"/>
      <c r="B44" s="25">
        <v>343.5</v>
      </c>
      <c r="C44" s="20" t="s">
        <v>79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2794475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2794475</v>
      </c>
      <c r="O44" s="47">
        <f t="shared" si="7"/>
        <v>407.35787172011663</v>
      </c>
      <c r="P44" s="9"/>
    </row>
    <row r="45" spans="1:16">
      <c r="A45" s="12"/>
      <c r="B45" s="25">
        <v>343.9</v>
      </c>
      <c r="C45" s="20" t="s">
        <v>44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121106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121106</v>
      </c>
      <c r="O45" s="47">
        <f t="shared" si="7"/>
        <v>17.653935860058308</v>
      </c>
      <c r="P45" s="9"/>
    </row>
    <row r="46" spans="1:16">
      <c r="A46" s="12"/>
      <c r="B46" s="25">
        <v>344.9</v>
      </c>
      <c r="C46" s="20" t="s">
        <v>144</v>
      </c>
      <c r="D46" s="46">
        <v>137280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137280</v>
      </c>
      <c r="O46" s="47">
        <f t="shared" si="7"/>
        <v>20.011661807580175</v>
      </c>
      <c r="P46" s="9"/>
    </row>
    <row r="47" spans="1:16">
      <c r="A47" s="12"/>
      <c r="B47" s="25">
        <v>346.4</v>
      </c>
      <c r="C47" s="20" t="s">
        <v>45</v>
      </c>
      <c r="D47" s="46">
        <v>1475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1475</v>
      </c>
      <c r="O47" s="47">
        <f t="shared" si="7"/>
        <v>0.21501457725947523</v>
      </c>
      <c r="P47" s="9"/>
    </row>
    <row r="48" spans="1:16">
      <c r="A48" s="12"/>
      <c r="B48" s="25">
        <v>347.4</v>
      </c>
      <c r="C48" s="20" t="s">
        <v>145</v>
      </c>
      <c r="D48" s="46">
        <v>0</v>
      </c>
      <c r="E48" s="46">
        <v>546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546</v>
      </c>
      <c r="O48" s="47">
        <f t="shared" si="7"/>
        <v>7.9591836734693874E-2</v>
      </c>
      <c r="P48" s="9"/>
    </row>
    <row r="49" spans="1:16" ht="15.75">
      <c r="A49" s="29" t="s">
        <v>37</v>
      </c>
      <c r="B49" s="30"/>
      <c r="C49" s="31"/>
      <c r="D49" s="32">
        <f t="shared" ref="D49:M49" si="10">SUM(D50:D51)</f>
        <v>14793</v>
      </c>
      <c r="E49" s="32">
        <f t="shared" si="10"/>
        <v>975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15768</v>
      </c>
      <c r="O49" s="45">
        <f t="shared" si="7"/>
        <v>2.2985422740524784</v>
      </c>
      <c r="P49" s="10"/>
    </row>
    <row r="50" spans="1:16">
      <c r="A50" s="13"/>
      <c r="B50" s="39">
        <v>351.1</v>
      </c>
      <c r="C50" s="21" t="s">
        <v>48</v>
      </c>
      <c r="D50" s="46">
        <v>14793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14793</v>
      </c>
      <c r="O50" s="47">
        <f t="shared" si="7"/>
        <v>2.1564139941690961</v>
      </c>
      <c r="P50" s="9"/>
    </row>
    <row r="51" spans="1:16">
      <c r="A51" s="13"/>
      <c r="B51" s="39">
        <v>359</v>
      </c>
      <c r="C51" s="21" t="s">
        <v>49</v>
      </c>
      <c r="D51" s="46">
        <v>0</v>
      </c>
      <c r="E51" s="46">
        <v>975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975</v>
      </c>
      <c r="O51" s="47">
        <f t="shared" si="7"/>
        <v>0.14212827988338192</v>
      </c>
      <c r="P51" s="9"/>
    </row>
    <row r="52" spans="1:16" ht="15.75">
      <c r="A52" s="29" t="s">
        <v>3</v>
      </c>
      <c r="B52" s="30"/>
      <c r="C52" s="31"/>
      <c r="D52" s="32">
        <f t="shared" ref="D52:M52" si="11">SUM(D53:D62)</f>
        <v>106573</v>
      </c>
      <c r="E52" s="32">
        <f t="shared" si="11"/>
        <v>29853</v>
      </c>
      <c r="F52" s="32">
        <f t="shared" si="11"/>
        <v>0</v>
      </c>
      <c r="G52" s="32">
        <f t="shared" si="11"/>
        <v>12888</v>
      </c>
      <c r="H52" s="32">
        <f t="shared" si="11"/>
        <v>0</v>
      </c>
      <c r="I52" s="32">
        <f t="shared" si="11"/>
        <v>33846</v>
      </c>
      <c r="J52" s="32">
        <f t="shared" si="11"/>
        <v>0</v>
      </c>
      <c r="K52" s="32">
        <f t="shared" si="11"/>
        <v>265365</v>
      </c>
      <c r="L52" s="32">
        <f t="shared" si="11"/>
        <v>0</v>
      </c>
      <c r="M52" s="32">
        <f t="shared" si="11"/>
        <v>0</v>
      </c>
      <c r="N52" s="32">
        <f>SUM(D52:M52)</f>
        <v>448525</v>
      </c>
      <c r="O52" s="45">
        <f t="shared" si="7"/>
        <v>65.382653061224488</v>
      </c>
      <c r="P52" s="10"/>
    </row>
    <row r="53" spans="1:16">
      <c r="A53" s="12"/>
      <c r="B53" s="25">
        <v>361.1</v>
      </c>
      <c r="C53" s="20" t="s">
        <v>50</v>
      </c>
      <c r="D53" s="46">
        <v>1699</v>
      </c>
      <c r="E53" s="46">
        <v>1634</v>
      </c>
      <c r="F53" s="46">
        <v>0</v>
      </c>
      <c r="G53" s="46">
        <v>12888</v>
      </c>
      <c r="H53" s="46">
        <v>0</v>
      </c>
      <c r="I53" s="46">
        <v>3544</v>
      </c>
      <c r="J53" s="46">
        <v>0</v>
      </c>
      <c r="K53" s="46">
        <v>12891</v>
      </c>
      <c r="L53" s="46">
        <v>0</v>
      </c>
      <c r="M53" s="46">
        <v>0</v>
      </c>
      <c r="N53" s="46">
        <f>SUM(D53:M53)</f>
        <v>32656</v>
      </c>
      <c r="O53" s="47">
        <f t="shared" si="7"/>
        <v>4.760349854227405</v>
      </c>
      <c r="P53" s="9"/>
    </row>
    <row r="54" spans="1:16">
      <c r="A54" s="12"/>
      <c r="B54" s="25">
        <v>361.2</v>
      </c>
      <c r="C54" s="20" t="s">
        <v>51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21785</v>
      </c>
      <c r="L54" s="46">
        <v>0</v>
      </c>
      <c r="M54" s="46">
        <v>0</v>
      </c>
      <c r="N54" s="46">
        <f t="shared" ref="N54:N62" si="12">SUM(D54:M54)</f>
        <v>21785</v>
      </c>
      <c r="O54" s="47">
        <f t="shared" si="7"/>
        <v>3.175655976676385</v>
      </c>
      <c r="P54" s="9"/>
    </row>
    <row r="55" spans="1:16">
      <c r="A55" s="12"/>
      <c r="B55" s="25">
        <v>361.3</v>
      </c>
      <c r="C55" s="20" t="s">
        <v>52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101189</v>
      </c>
      <c r="L55" s="46">
        <v>0</v>
      </c>
      <c r="M55" s="46">
        <v>0</v>
      </c>
      <c r="N55" s="46">
        <f t="shared" si="12"/>
        <v>101189</v>
      </c>
      <c r="O55" s="47">
        <f t="shared" si="7"/>
        <v>14.750583090379008</v>
      </c>
      <c r="P55" s="9"/>
    </row>
    <row r="56" spans="1:16">
      <c r="A56" s="12"/>
      <c r="B56" s="25">
        <v>361.4</v>
      </c>
      <c r="C56" s="20" t="s">
        <v>116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73489</v>
      </c>
      <c r="L56" s="46">
        <v>0</v>
      </c>
      <c r="M56" s="46">
        <v>0</v>
      </c>
      <c r="N56" s="46">
        <f t="shared" si="12"/>
        <v>73489</v>
      </c>
      <c r="O56" s="47">
        <f t="shared" si="7"/>
        <v>10.71268221574344</v>
      </c>
      <c r="P56" s="9"/>
    </row>
    <row r="57" spans="1:16">
      <c r="A57" s="12"/>
      <c r="B57" s="25">
        <v>362</v>
      </c>
      <c r="C57" s="20" t="s">
        <v>54</v>
      </c>
      <c r="D57" s="46">
        <v>49296</v>
      </c>
      <c r="E57" s="46">
        <v>0</v>
      </c>
      <c r="F57" s="46">
        <v>0</v>
      </c>
      <c r="G57" s="46">
        <v>0</v>
      </c>
      <c r="H57" s="46">
        <v>0</v>
      </c>
      <c r="I57" s="46">
        <v>2500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51796</v>
      </c>
      <c r="O57" s="47">
        <f t="shared" si="7"/>
        <v>7.5504373177842563</v>
      </c>
      <c r="P57" s="9"/>
    </row>
    <row r="58" spans="1:16">
      <c r="A58" s="12"/>
      <c r="B58" s="25">
        <v>364</v>
      </c>
      <c r="C58" s="20" t="s">
        <v>117</v>
      </c>
      <c r="D58" s="46">
        <v>39400</v>
      </c>
      <c r="E58" s="46">
        <v>0</v>
      </c>
      <c r="F58" s="46">
        <v>0</v>
      </c>
      <c r="G58" s="46">
        <v>0</v>
      </c>
      <c r="H58" s="46">
        <v>0</v>
      </c>
      <c r="I58" s="46">
        <v>24114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63514</v>
      </c>
      <c r="O58" s="47">
        <f t="shared" si="7"/>
        <v>9.258600583090379</v>
      </c>
      <c r="P58" s="9"/>
    </row>
    <row r="59" spans="1:16">
      <c r="A59" s="12"/>
      <c r="B59" s="25">
        <v>365</v>
      </c>
      <c r="C59" s="20" t="s">
        <v>118</v>
      </c>
      <c r="D59" s="46">
        <v>456</v>
      </c>
      <c r="E59" s="46">
        <v>0</v>
      </c>
      <c r="F59" s="46">
        <v>0</v>
      </c>
      <c r="G59" s="46">
        <v>0</v>
      </c>
      <c r="H59" s="46">
        <v>0</v>
      </c>
      <c r="I59" s="46">
        <v>3334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3790</v>
      </c>
      <c r="O59" s="47">
        <f t="shared" si="7"/>
        <v>0.55247813411078717</v>
      </c>
      <c r="P59" s="9"/>
    </row>
    <row r="60" spans="1:16">
      <c r="A60" s="12"/>
      <c r="B60" s="25">
        <v>366</v>
      </c>
      <c r="C60" s="20" t="s">
        <v>56</v>
      </c>
      <c r="D60" s="46">
        <v>0</v>
      </c>
      <c r="E60" s="46">
        <v>27750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27750</v>
      </c>
      <c r="O60" s="47">
        <f t="shared" si="7"/>
        <v>4.0451895043731776</v>
      </c>
      <c r="P60" s="9"/>
    </row>
    <row r="61" spans="1:16">
      <c r="A61" s="12"/>
      <c r="B61" s="25">
        <v>368</v>
      </c>
      <c r="C61" s="20" t="s">
        <v>57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56011</v>
      </c>
      <c r="L61" s="46">
        <v>0</v>
      </c>
      <c r="M61" s="46">
        <v>0</v>
      </c>
      <c r="N61" s="46">
        <f t="shared" si="12"/>
        <v>56011</v>
      </c>
      <c r="O61" s="47">
        <f t="shared" si="7"/>
        <v>8.1648688046647226</v>
      </c>
      <c r="P61" s="9"/>
    </row>
    <row r="62" spans="1:16">
      <c r="A62" s="12"/>
      <c r="B62" s="25">
        <v>369.9</v>
      </c>
      <c r="C62" s="20" t="s">
        <v>59</v>
      </c>
      <c r="D62" s="46">
        <v>15722</v>
      </c>
      <c r="E62" s="46">
        <v>469</v>
      </c>
      <c r="F62" s="46">
        <v>0</v>
      </c>
      <c r="G62" s="46">
        <v>0</v>
      </c>
      <c r="H62" s="46">
        <v>0</v>
      </c>
      <c r="I62" s="46">
        <v>354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16545</v>
      </c>
      <c r="O62" s="47">
        <f t="shared" si="7"/>
        <v>2.4118075801749272</v>
      </c>
      <c r="P62" s="9"/>
    </row>
    <row r="63" spans="1:16" ht="15.75">
      <c r="A63" s="29" t="s">
        <v>38</v>
      </c>
      <c r="B63" s="30"/>
      <c r="C63" s="31"/>
      <c r="D63" s="32">
        <f t="shared" ref="D63:M63" si="13">SUM(D64:D66)</f>
        <v>2496961</v>
      </c>
      <c r="E63" s="32">
        <f t="shared" si="13"/>
        <v>243768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238051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2978780</v>
      </c>
      <c r="O63" s="45">
        <f t="shared" si="7"/>
        <v>434.22448979591837</v>
      </c>
      <c r="P63" s="9"/>
    </row>
    <row r="64" spans="1:16">
      <c r="A64" s="12"/>
      <c r="B64" s="25">
        <v>381</v>
      </c>
      <c r="C64" s="20" t="s">
        <v>60</v>
      </c>
      <c r="D64" s="46">
        <v>680558</v>
      </c>
      <c r="E64" s="46">
        <v>243768</v>
      </c>
      <c r="F64" s="46">
        <v>0</v>
      </c>
      <c r="G64" s="46">
        <v>0</v>
      </c>
      <c r="H64" s="46">
        <v>0</v>
      </c>
      <c r="I64" s="46">
        <v>225361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1149687</v>
      </c>
      <c r="O64" s="47">
        <f t="shared" si="7"/>
        <v>167.59285714285716</v>
      </c>
      <c r="P64" s="9"/>
    </row>
    <row r="65" spans="1:119">
      <c r="A65" s="12"/>
      <c r="B65" s="25">
        <v>382</v>
      </c>
      <c r="C65" s="20" t="s">
        <v>69</v>
      </c>
      <c r="D65" s="46">
        <v>1816403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1816403</v>
      </c>
      <c r="O65" s="47">
        <f t="shared" si="7"/>
        <v>264.781778425656</v>
      </c>
      <c r="P65" s="9"/>
    </row>
    <row r="66" spans="1:119" ht="15.75" thickBot="1">
      <c r="A66" s="12"/>
      <c r="B66" s="25">
        <v>389.4</v>
      </c>
      <c r="C66" s="20" t="s">
        <v>127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12690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12690</v>
      </c>
      <c r="O66" s="47">
        <f t="shared" si="7"/>
        <v>1.8498542274052479</v>
      </c>
      <c r="P66" s="9"/>
    </row>
    <row r="67" spans="1:119" ht="16.5" thickBot="1">
      <c r="A67" s="14" t="s">
        <v>46</v>
      </c>
      <c r="B67" s="23"/>
      <c r="C67" s="22"/>
      <c r="D67" s="15">
        <f t="shared" ref="D67:M67" si="14">SUM(D5,D14,D21,D38,D49,D52,D63)</f>
        <v>7930357</v>
      </c>
      <c r="E67" s="15">
        <f t="shared" si="14"/>
        <v>563034</v>
      </c>
      <c r="F67" s="15">
        <f t="shared" si="14"/>
        <v>0</v>
      </c>
      <c r="G67" s="15">
        <f t="shared" si="14"/>
        <v>1050321</v>
      </c>
      <c r="H67" s="15">
        <f t="shared" si="14"/>
        <v>0</v>
      </c>
      <c r="I67" s="15">
        <f t="shared" si="14"/>
        <v>7801051</v>
      </c>
      <c r="J67" s="15">
        <f t="shared" si="14"/>
        <v>0</v>
      </c>
      <c r="K67" s="15">
        <f t="shared" si="14"/>
        <v>265365</v>
      </c>
      <c r="L67" s="15">
        <f t="shared" si="14"/>
        <v>0</v>
      </c>
      <c r="M67" s="15">
        <f t="shared" si="14"/>
        <v>0</v>
      </c>
      <c r="N67" s="15">
        <f>SUM(D67:M67)</f>
        <v>17610128</v>
      </c>
      <c r="O67" s="38">
        <f t="shared" si="7"/>
        <v>2567.074052478134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0" t="s">
        <v>146</v>
      </c>
      <c r="M69" s="50"/>
      <c r="N69" s="50"/>
      <c r="O69" s="43">
        <v>6860</v>
      </c>
    </row>
    <row r="70" spans="1:119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</row>
    <row r="71" spans="1:119" ht="15.75" customHeight="1" thickBot="1">
      <c r="A71" s="54" t="s">
        <v>84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6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62</v>
      </c>
      <c r="B3" s="64"/>
      <c r="C3" s="65"/>
      <c r="D3" s="69" t="s">
        <v>32</v>
      </c>
      <c r="E3" s="70"/>
      <c r="F3" s="70"/>
      <c r="G3" s="70"/>
      <c r="H3" s="71"/>
      <c r="I3" s="69" t="s">
        <v>33</v>
      </c>
      <c r="J3" s="71"/>
      <c r="K3" s="69" t="s">
        <v>35</v>
      </c>
      <c r="L3" s="71"/>
      <c r="M3" s="36"/>
      <c r="N3" s="37"/>
      <c r="O3" s="72" t="s">
        <v>67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34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2463770</v>
      </c>
      <c r="E5" s="27">
        <f t="shared" si="0"/>
        <v>244083</v>
      </c>
      <c r="F5" s="27">
        <f t="shared" si="0"/>
        <v>0</v>
      </c>
      <c r="G5" s="27">
        <f t="shared" si="0"/>
        <v>978740</v>
      </c>
      <c r="H5" s="27">
        <f t="shared" si="0"/>
        <v>0</v>
      </c>
      <c r="I5" s="27">
        <f t="shared" si="0"/>
        <v>163929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3850522</v>
      </c>
      <c r="O5" s="33">
        <f t="shared" ref="O5:O36" si="1">(N5/O$63)</f>
        <v>564.67546561079337</v>
      </c>
      <c r="P5" s="6"/>
    </row>
    <row r="6" spans="1:133">
      <c r="A6" s="12"/>
      <c r="B6" s="25">
        <v>311</v>
      </c>
      <c r="C6" s="20" t="s">
        <v>2</v>
      </c>
      <c r="D6" s="46">
        <v>1524436</v>
      </c>
      <c r="E6" s="46">
        <v>244083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1768519</v>
      </c>
      <c r="O6" s="47">
        <f t="shared" si="1"/>
        <v>259.35166446693063</v>
      </c>
      <c r="P6" s="9"/>
    </row>
    <row r="7" spans="1:133">
      <c r="A7" s="12"/>
      <c r="B7" s="25">
        <v>312.41000000000003</v>
      </c>
      <c r="C7" s="20" t="s">
        <v>72</v>
      </c>
      <c r="D7" s="46">
        <v>0</v>
      </c>
      <c r="E7" s="46">
        <v>0</v>
      </c>
      <c r="F7" s="46">
        <v>0</v>
      </c>
      <c r="G7" s="46">
        <v>352867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352867</v>
      </c>
      <c r="O7" s="47">
        <f t="shared" si="1"/>
        <v>51.747616952632349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625873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625873</v>
      </c>
      <c r="O8" s="47">
        <f t="shared" si="1"/>
        <v>91.783692623551843</v>
      </c>
      <c r="P8" s="9"/>
    </row>
    <row r="9" spans="1:133">
      <c r="A9" s="12"/>
      <c r="B9" s="25">
        <v>314.10000000000002</v>
      </c>
      <c r="C9" s="20" t="s">
        <v>12</v>
      </c>
      <c r="D9" s="46">
        <v>594315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594315</v>
      </c>
      <c r="O9" s="47">
        <f t="shared" si="1"/>
        <v>87.155741311042675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163929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163929</v>
      </c>
      <c r="O10" s="47">
        <f t="shared" si="1"/>
        <v>24.040035195776507</v>
      </c>
      <c r="P10" s="9"/>
    </row>
    <row r="11" spans="1:133">
      <c r="A11" s="12"/>
      <c r="B11" s="25">
        <v>314.8</v>
      </c>
      <c r="C11" s="20" t="s">
        <v>73</v>
      </c>
      <c r="D11" s="46">
        <v>27459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27459</v>
      </c>
      <c r="O11" s="47">
        <f t="shared" si="1"/>
        <v>4.0268367795864499</v>
      </c>
      <c r="P11" s="9"/>
    </row>
    <row r="12" spans="1:133">
      <c r="A12" s="12"/>
      <c r="B12" s="25">
        <v>315</v>
      </c>
      <c r="C12" s="20" t="s">
        <v>104</v>
      </c>
      <c r="D12" s="46">
        <v>229614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229614</v>
      </c>
      <c r="O12" s="47">
        <f t="shared" si="1"/>
        <v>33.672679278486584</v>
      </c>
      <c r="P12" s="9"/>
    </row>
    <row r="13" spans="1:133">
      <c r="A13" s="12"/>
      <c r="B13" s="25">
        <v>316</v>
      </c>
      <c r="C13" s="20" t="s">
        <v>105</v>
      </c>
      <c r="D13" s="46">
        <v>87946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87946</v>
      </c>
      <c r="O13" s="47">
        <f t="shared" si="1"/>
        <v>12.897199002786332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543235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46851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590086</v>
      </c>
      <c r="O14" s="45">
        <f t="shared" si="1"/>
        <v>86.535562399178758</v>
      </c>
      <c r="P14" s="10"/>
    </row>
    <row r="15" spans="1:133">
      <c r="A15" s="12"/>
      <c r="B15" s="25">
        <v>322</v>
      </c>
      <c r="C15" s="20" t="s">
        <v>0</v>
      </c>
      <c r="D15" s="46">
        <v>72832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72832</v>
      </c>
      <c r="O15" s="47">
        <f t="shared" si="1"/>
        <v>10.680744977269395</v>
      </c>
      <c r="P15" s="9"/>
    </row>
    <row r="16" spans="1:133">
      <c r="A16" s="12"/>
      <c r="B16" s="25">
        <v>323.10000000000002</v>
      </c>
      <c r="C16" s="20" t="s">
        <v>18</v>
      </c>
      <c r="D16" s="46">
        <v>456003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456003</v>
      </c>
      <c r="O16" s="47">
        <f t="shared" si="1"/>
        <v>66.872415310162779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8758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8758</v>
      </c>
      <c r="O17" s="47">
        <f t="shared" si="1"/>
        <v>1.2843525443613433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38093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38093</v>
      </c>
      <c r="O18" s="47">
        <f t="shared" si="1"/>
        <v>5.5863029769760963</v>
      </c>
      <c r="P18" s="9"/>
    </row>
    <row r="19" spans="1:16">
      <c r="A19" s="12"/>
      <c r="B19" s="25">
        <v>329</v>
      </c>
      <c r="C19" s="20" t="s">
        <v>21</v>
      </c>
      <c r="D19" s="46">
        <v>14400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14400</v>
      </c>
      <c r="O19" s="47">
        <f t="shared" si="1"/>
        <v>2.111746590409151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SUM(D21:D35)</f>
        <v>1534007</v>
      </c>
      <c r="E20" s="32">
        <f t="shared" si="5"/>
        <v>363340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7040116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8937463</v>
      </c>
      <c r="O20" s="45">
        <f t="shared" si="1"/>
        <v>1310.6706261915238</v>
      </c>
      <c r="P20" s="10"/>
    </row>
    <row r="21" spans="1:16">
      <c r="A21" s="12"/>
      <c r="B21" s="25">
        <v>331.2</v>
      </c>
      <c r="C21" s="20" t="s">
        <v>22</v>
      </c>
      <c r="D21" s="46">
        <v>0</v>
      </c>
      <c r="E21" s="46">
        <v>52190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52190</v>
      </c>
      <c r="O21" s="47">
        <f t="shared" si="1"/>
        <v>7.6536148995453877</v>
      </c>
      <c r="P21" s="9"/>
    </row>
    <row r="22" spans="1:16">
      <c r="A22" s="12"/>
      <c r="B22" s="25">
        <v>331.49</v>
      </c>
      <c r="C22" s="20" t="s">
        <v>96</v>
      </c>
      <c r="D22" s="46">
        <v>71097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71097</v>
      </c>
      <c r="O22" s="47">
        <f t="shared" si="1"/>
        <v>10.426308842938848</v>
      </c>
      <c r="P22" s="9"/>
    </row>
    <row r="23" spans="1:16">
      <c r="A23" s="12"/>
      <c r="B23" s="25">
        <v>331.5</v>
      </c>
      <c r="C23" s="20" t="s">
        <v>135</v>
      </c>
      <c r="D23" s="46">
        <v>99920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99920</v>
      </c>
      <c r="O23" s="47">
        <f t="shared" si="1"/>
        <v>14.653174952339052</v>
      </c>
      <c r="P23" s="9"/>
    </row>
    <row r="24" spans="1:16">
      <c r="A24" s="12"/>
      <c r="B24" s="25">
        <v>334.1</v>
      </c>
      <c r="C24" s="20" t="s">
        <v>130</v>
      </c>
      <c r="D24" s="46">
        <v>0</v>
      </c>
      <c r="E24" s="46">
        <v>311150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311150</v>
      </c>
      <c r="O24" s="47">
        <f t="shared" si="1"/>
        <v>45.629857750403282</v>
      </c>
      <c r="P24" s="9"/>
    </row>
    <row r="25" spans="1:16">
      <c r="A25" s="12"/>
      <c r="B25" s="25">
        <v>334.31</v>
      </c>
      <c r="C25" s="20" t="s">
        <v>131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1939795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1939795</v>
      </c>
      <c r="O25" s="47">
        <f t="shared" si="1"/>
        <v>284.46913037102212</v>
      </c>
      <c r="P25" s="9"/>
    </row>
    <row r="26" spans="1:16">
      <c r="A26" s="12"/>
      <c r="B26" s="25">
        <v>334.35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5100321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5100321</v>
      </c>
      <c r="O26" s="47">
        <f t="shared" si="1"/>
        <v>747.9573251209855</v>
      </c>
      <c r="P26" s="9"/>
    </row>
    <row r="27" spans="1:16">
      <c r="A27" s="12"/>
      <c r="B27" s="25">
        <v>334.49</v>
      </c>
      <c r="C27" s="20" t="s">
        <v>88</v>
      </c>
      <c r="D27" s="46">
        <v>360364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360364</v>
      </c>
      <c r="O27" s="47">
        <f t="shared" si="1"/>
        <v>52.847045021264115</v>
      </c>
      <c r="P27" s="9"/>
    </row>
    <row r="28" spans="1:16">
      <c r="A28" s="12"/>
      <c r="B28" s="25">
        <v>334.5</v>
      </c>
      <c r="C28" s="20" t="s">
        <v>136</v>
      </c>
      <c r="D28" s="46">
        <v>193701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193701</v>
      </c>
      <c r="O28" s="47">
        <f t="shared" si="1"/>
        <v>28.406071271447427</v>
      </c>
      <c r="P28" s="9"/>
    </row>
    <row r="29" spans="1:16">
      <c r="A29" s="12"/>
      <c r="B29" s="25">
        <v>335.12</v>
      </c>
      <c r="C29" s="20" t="s">
        <v>109</v>
      </c>
      <c r="D29" s="46">
        <v>464443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464443</v>
      </c>
      <c r="O29" s="47">
        <f t="shared" si="1"/>
        <v>68.110133450652583</v>
      </c>
      <c r="P29" s="9"/>
    </row>
    <row r="30" spans="1:16">
      <c r="A30" s="12"/>
      <c r="B30" s="25">
        <v>335.14</v>
      </c>
      <c r="C30" s="20" t="s">
        <v>110</v>
      </c>
      <c r="D30" s="46">
        <v>3184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3184</v>
      </c>
      <c r="O30" s="47">
        <f t="shared" si="1"/>
        <v>0.46693063499046783</v>
      </c>
      <c r="P30" s="9"/>
    </row>
    <row r="31" spans="1:16">
      <c r="A31" s="12"/>
      <c r="B31" s="25">
        <v>335.15</v>
      </c>
      <c r="C31" s="20" t="s">
        <v>111</v>
      </c>
      <c r="D31" s="46">
        <v>4608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4608</v>
      </c>
      <c r="O31" s="47">
        <f t="shared" si="1"/>
        <v>0.67575890893092827</v>
      </c>
      <c r="P31" s="9"/>
    </row>
    <row r="32" spans="1:16">
      <c r="A32" s="12"/>
      <c r="B32" s="25">
        <v>335.18</v>
      </c>
      <c r="C32" s="20" t="s">
        <v>112</v>
      </c>
      <c r="D32" s="46">
        <v>304106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304106</v>
      </c>
      <c r="O32" s="47">
        <f t="shared" si="1"/>
        <v>44.596861709928142</v>
      </c>
      <c r="P32" s="9"/>
    </row>
    <row r="33" spans="1:16">
      <c r="A33" s="12"/>
      <c r="B33" s="25">
        <v>335.21</v>
      </c>
      <c r="C33" s="20" t="s">
        <v>113</v>
      </c>
      <c r="D33" s="46">
        <v>2640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2640</v>
      </c>
      <c r="O33" s="47">
        <f t="shared" si="1"/>
        <v>0.38715354157501097</v>
      </c>
      <c r="P33" s="9"/>
    </row>
    <row r="34" spans="1:16">
      <c r="A34" s="12"/>
      <c r="B34" s="25">
        <v>335.49</v>
      </c>
      <c r="C34" s="20" t="s">
        <v>30</v>
      </c>
      <c r="D34" s="46">
        <v>7069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7069</v>
      </c>
      <c r="O34" s="47">
        <f t="shared" si="1"/>
        <v>1.0366622671946033</v>
      </c>
      <c r="P34" s="9"/>
    </row>
    <row r="35" spans="1:16">
      <c r="A35" s="12"/>
      <c r="B35" s="25">
        <v>339</v>
      </c>
      <c r="C35" s="20" t="s">
        <v>76</v>
      </c>
      <c r="D35" s="46">
        <v>22875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22875</v>
      </c>
      <c r="O35" s="47">
        <f t="shared" si="1"/>
        <v>3.3545974483062033</v>
      </c>
      <c r="P35" s="9"/>
    </row>
    <row r="36" spans="1:16" ht="15.75">
      <c r="A36" s="29" t="s">
        <v>36</v>
      </c>
      <c r="B36" s="30"/>
      <c r="C36" s="31"/>
      <c r="D36" s="32">
        <f t="shared" ref="D36:M36" si="7">SUM(D37:D42)</f>
        <v>146552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4357177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4503729</v>
      </c>
      <c r="O36" s="45">
        <f t="shared" si="1"/>
        <v>660.46766388033438</v>
      </c>
      <c r="P36" s="10"/>
    </row>
    <row r="37" spans="1:16">
      <c r="A37" s="12"/>
      <c r="B37" s="25">
        <v>341.9</v>
      </c>
      <c r="C37" s="20" t="s">
        <v>114</v>
      </c>
      <c r="D37" s="46">
        <v>12555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8">SUM(D37:M37)</f>
        <v>12555</v>
      </c>
      <c r="O37" s="47">
        <f t="shared" ref="O37:O61" si="9">(N37/O$63)</f>
        <v>1.8411790585129784</v>
      </c>
      <c r="P37" s="9"/>
    </row>
    <row r="38" spans="1:16">
      <c r="A38" s="12"/>
      <c r="B38" s="25">
        <v>343.2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734282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734282</v>
      </c>
      <c r="O38" s="47">
        <f t="shared" si="9"/>
        <v>107.68177152075084</v>
      </c>
      <c r="P38" s="9"/>
    </row>
    <row r="39" spans="1:16">
      <c r="A39" s="12"/>
      <c r="B39" s="25">
        <v>343.4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1308216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1308216</v>
      </c>
      <c r="O39" s="47">
        <f t="shared" si="9"/>
        <v>191.84865816102067</v>
      </c>
      <c r="P39" s="9"/>
    </row>
    <row r="40" spans="1:16">
      <c r="A40" s="12"/>
      <c r="B40" s="25">
        <v>343.5</v>
      </c>
      <c r="C40" s="20" t="s">
        <v>79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2195750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2195750</v>
      </c>
      <c r="O40" s="47">
        <f t="shared" si="9"/>
        <v>322.0046927702009</v>
      </c>
      <c r="P40" s="9"/>
    </row>
    <row r="41" spans="1:16">
      <c r="A41" s="12"/>
      <c r="B41" s="25">
        <v>343.9</v>
      </c>
      <c r="C41" s="20" t="s">
        <v>44</v>
      </c>
      <c r="D41" s="46">
        <v>133707</v>
      </c>
      <c r="E41" s="46">
        <v>0</v>
      </c>
      <c r="F41" s="46">
        <v>0</v>
      </c>
      <c r="G41" s="46">
        <v>0</v>
      </c>
      <c r="H41" s="46">
        <v>0</v>
      </c>
      <c r="I41" s="46">
        <v>118929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252636</v>
      </c>
      <c r="O41" s="47">
        <f t="shared" si="9"/>
        <v>37.048834139903214</v>
      </c>
      <c r="P41" s="9"/>
    </row>
    <row r="42" spans="1:16">
      <c r="A42" s="12"/>
      <c r="B42" s="25">
        <v>346.4</v>
      </c>
      <c r="C42" s="20" t="s">
        <v>45</v>
      </c>
      <c r="D42" s="46">
        <v>290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290</v>
      </c>
      <c r="O42" s="47">
        <f t="shared" si="9"/>
        <v>4.2528229945739841E-2</v>
      </c>
      <c r="P42" s="9"/>
    </row>
    <row r="43" spans="1:16" ht="15.75">
      <c r="A43" s="29" t="s">
        <v>37</v>
      </c>
      <c r="B43" s="30"/>
      <c r="C43" s="31"/>
      <c r="D43" s="32">
        <f t="shared" ref="D43:M43" si="10">SUM(D44:D45)</f>
        <v>13502</v>
      </c>
      <c r="E43" s="32">
        <f t="shared" si="10"/>
        <v>459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13961</v>
      </c>
      <c r="O43" s="45">
        <f t="shared" si="9"/>
        <v>2.0473676492154276</v>
      </c>
      <c r="P43" s="10"/>
    </row>
    <row r="44" spans="1:16">
      <c r="A44" s="13"/>
      <c r="B44" s="39">
        <v>351.1</v>
      </c>
      <c r="C44" s="21" t="s">
        <v>48</v>
      </c>
      <c r="D44" s="46">
        <v>13502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13502</v>
      </c>
      <c r="O44" s="47">
        <f t="shared" si="9"/>
        <v>1.9800557266461358</v>
      </c>
      <c r="P44" s="9"/>
    </row>
    <row r="45" spans="1:16">
      <c r="A45" s="13"/>
      <c r="B45" s="39">
        <v>359</v>
      </c>
      <c r="C45" s="21" t="s">
        <v>49</v>
      </c>
      <c r="D45" s="46">
        <v>0</v>
      </c>
      <c r="E45" s="46">
        <v>459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459</v>
      </c>
      <c r="O45" s="47">
        <f t="shared" si="9"/>
        <v>6.7311922569291679E-2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SUM(D47:D56)</f>
        <v>76957</v>
      </c>
      <c r="E46" s="32">
        <f t="shared" si="11"/>
        <v>23519</v>
      </c>
      <c r="F46" s="32">
        <f t="shared" si="11"/>
        <v>0</v>
      </c>
      <c r="G46" s="32">
        <f t="shared" si="11"/>
        <v>5651</v>
      </c>
      <c r="H46" s="32">
        <f t="shared" si="11"/>
        <v>0</v>
      </c>
      <c r="I46" s="32">
        <f t="shared" si="11"/>
        <v>6070</v>
      </c>
      <c r="J46" s="32">
        <f t="shared" si="11"/>
        <v>0</v>
      </c>
      <c r="K46" s="32">
        <f t="shared" si="11"/>
        <v>171025</v>
      </c>
      <c r="L46" s="32">
        <f t="shared" si="11"/>
        <v>0</v>
      </c>
      <c r="M46" s="32">
        <f t="shared" si="11"/>
        <v>0</v>
      </c>
      <c r="N46" s="32">
        <f>SUM(D46:M46)</f>
        <v>283222</v>
      </c>
      <c r="O46" s="45">
        <f t="shared" si="9"/>
        <v>41.534242557559757</v>
      </c>
      <c r="P46" s="10"/>
    </row>
    <row r="47" spans="1:16">
      <c r="A47" s="12"/>
      <c r="B47" s="25">
        <v>361.1</v>
      </c>
      <c r="C47" s="20" t="s">
        <v>50</v>
      </c>
      <c r="D47" s="46">
        <v>329</v>
      </c>
      <c r="E47" s="46">
        <v>1596</v>
      </c>
      <c r="F47" s="46">
        <v>0</v>
      </c>
      <c r="G47" s="46">
        <v>5651</v>
      </c>
      <c r="H47" s="46">
        <v>0</v>
      </c>
      <c r="I47" s="46">
        <v>3167</v>
      </c>
      <c r="J47" s="46">
        <v>0</v>
      </c>
      <c r="K47" s="46">
        <v>13107</v>
      </c>
      <c r="L47" s="46">
        <v>0</v>
      </c>
      <c r="M47" s="46">
        <v>0</v>
      </c>
      <c r="N47" s="46">
        <f>SUM(D47:M47)</f>
        <v>23850</v>
      </c>
      <c r="O47" s="47">
        <f t="shared" si="9"/>
        <v>3.4975802903651561</v>
      </c>
      <c r="P47" s="9"/>
    </row>
    <row r="48" spans="1:16">
      <c r="A48" s="12"/>
      <c r="B48" s="25">
        <v>361.2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21876</v>
      </c>
      <c r="L48" s="46">
        <v>0</v>
      </c>
      <c r="M48" s="46">
        <v>0</v>
      </c>
      <c r="N48" s="46">
        <f t="shared" ref="N48:N56" si="12">SUM(D48:M48)</f>
        <v>21876</v>
      </c>
      <c r="O48" s="47">
        <f t="shared" si="9"/>
        <v>3.2080950285965684</v>
      </c>
      <c r="P48" s="9"/>
    </row>
    <row r="49" spans="1:119">
      <c r="A49" s="12"/>
      <c r="B49" s="25">
        <v>361.3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51822</v>
      </c>
      <c r="L49" s="46">
        <v>0</v>
      </c>
      <c r="M49" s="46">
        <v>0</v>
      </c>
      <c r="N49" s="46">
        <f t="shared" si="12"/>
        <v>51822</v>
      </c>
      <c r="O49" s="47">
        <f t="shared" si="9"/>
        <v>7.5996480422349322</v>
      </c>
      <c r="P49" s="9"/>
    </row>
    <row r="50" spans="1:119">
      <c r="A50" s="12"/>
      <c r="B50" s="25">
        <v>361.4</v>
      </c>
      <c r="C50" s="20" t="s">
        <v>116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41043</v>
      </c>
      <c r="L50" s="46">
        <v>0</v>
      </c>
      <c r="M50" s="46">
        <v>0</v>
      </c>
      <c r="N50" s="46">
        <f t="shared" si="12"/>
        <v>41043</v>
      </c>
      <c r="O50" s="47">
        <f t="shared" si="9"/>
        <v>6.018917729872415</v>
      </c>
      <c r="P50" s="9"/>
    </row>
    <row r="51" spans="1:119">
      <c r="A51" s="12"/>
      <c r="B51" s="25">
        <v>362</v>
      </c>
      <c r="C51" s="20" t="s">
        <v>54</v>
      </c>
      <c r="D51" s="46">
        <v>47956</v>
      </c>
      <c r="E51" s="46">
        <v>943</v>
      </c>
      <c r="F51" s="46">
        <v>0</v>
      </c>
      <c r="G51" s="46">
        <v>0</v>
      </c>
      <c r="H51" s="46">
        <v>0</v>
      </c>
      <c r="I51" s="46">
        <v>2500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51399</v>
      </c>
      <c r="O51" s="47">
        <f t="shared" si="9"/>
        <v>7.5376154861416627</v>
      </c>
      <c r="P51" s="9"/>
    </row>
    <row r="52" spans="1:119">
      <c r="A52" s="12"/>
      <c r="B52" s="25">
        <v>364</v>
      </c>
      <c r="C52" s="20" t="s">
        <v>117</v>
      </c>
      <c r="D52" s="46">
        <v>28078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28078</v>
      </c>
      <c r="O52" s="47">
        <f t="shared" si="9"/>
        <v>4.1176125531602876</v>
      </c>
      <c r="P52" s="9"/>
    </row>
    <row r="53" spans="1:119">
      <c r="A53" s="12"/>
      <c r="B53" s="25">
        <v>365</v>
      </c>
      <c r="C53" s="20" t="s">
        <v>118</v>
      </c>
      <c r="D53" s="46">
        <v>324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324</v>
      </c>
      <c r="O53" s="47">
        <f t="shared" si="9"/>
        <v>4.7514298284205898E-2</v>
      </c>
      <c r="P53" s="9"/>
    </row>
    <row r="54" spans="1:119">
      <c r="A54" s="12"/>
      <c r="B54" s="25">
        <v>366</v>
      </c>
      <c r="C54" s="20" t="s">
        <v>56</v>
      </c>
      <c r="D54" s="46">
        <v>0</v>
      </c>
      <c r="E54" s="46">
        <v>20980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20980</v>
      </c>
      <c r="O54" s="47">
        <f t="shared" si="9"/>
        <v>3.0766974629711101</v>
      </c>
      <c r="P54" s="9"/>
    </row>
    <row r="55" spans="1:119">
      <c r="A55" s="12"/>
      <c r="B55" s="25">
        <v>368</v>
      </c>
      <c r="C55" s="20" t="s">
        <v>57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43177</v>
      </c>
      <c r="L55" s="46">
        <v>0</v>
      </c>
      <c r="M55" s="46">
        <v>0</v>
      </c>
      <c r="N55" s="46">
        <f t="shared" si="12"/>
        <v>43177</v>
      </c>
      <c r="O55" s="47">
        <f t="shared" si="9"/>
        <v>6.3318668426455496</v>
      </c>
      <c r="P55" s="9"/>
    </row>
    <row r="56" spans="1:119">
      <c r="A56" s="12"/>
      <c r="B56" s="25">
        <v>369.9</v>
      </c>
      <c r="C56" s="20" t="s">
        <v>59</v>
      </c>
      <c r="D56" s="46">
        <v>270</v>
      </c>
      <c r="E56" s="46">
        <v>0</v>
      </c>
      <c r="F56" s="46">
        <v>0</v>
      </c>
      <c r="G56" s="46">
        <v>0</v>
      </c>
      <c r="H56" s="46">
        <v>0</v>
      </c>
      <c r="I56" s="46">
        <v>403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673</v>
      </c>
      <c r="O56" s="47">
        <f t="shared" si="9"/>
        <v>9.8694823287872116E-2</v>
      </c>
      <c r="P56" s="9"/>
    </row>
    <row r="57" spans="1:119" ht="15.75">
      <c r="A57" s="29" t="s">
        <v>38</v>
      </c>
      <c r="B57" s="30"/>
      <c r="C57" s="31"/>
      <c r="D57" s="32">
        <f t="shared" ref="D57:M57" si="13">SUM(D58:D60)</f>
        <v>2376559</v>
      </c>
      <c r="E57" s="32">
        <f t="shared" si="13"/>
        <v>235332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24416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2636307</v>
      </c>
      <c r="O57" s="45">
        <f t="shared" si="9"/>
        <v>386.61196656401233</v>
      </c>
      <c r="P57" s="9"/>
    </row>
    <row r="58" spans="1:119">
      <c r="A58" s="12"/>
      <c r="B58" s="25">
        <v>381</v>
      </c>
      <c r="C58" s="20" t="s">
        <v>60</v>
      </c>
      <c r="D58" s="46">
        <v>335085</v>
      </c>
      <c r="E58" s="46">
        <v>235332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570417</v>
      </c>
      <c r="O58" s="47">
        <f t="shared" si="9"/>
        <v>83.651121865376155</v>
      </c>
      <c r="P58" s="9"/>
    </row>
    <row r="59" spans="1:119">
      <c r="A59" s="12"/>
      <c r="B59" s="25">
        <v>382</v>
      </c>
      <c r="C59" s="20" t="s">
        <v>69</v>
      </c>
      <c r="D59" s="46">
        <v>2041474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2041474</v>
      </c>
      <c r="O59" s="47">
        <f t="shared" si="9"/>
        <v>299.38026103534241</v>
      </c>
      <c r="P59" s="9"/>
    </row>
    <row r="60" spans="1:119" ht="15.75" thickBot="1">
      <c r="A60" s="12"/>
      <c r="B60" s="25">
        <v>389.4</v>
      </c>
      <c r="C60" s="20" t="s">
        <v>127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24416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24416</v>
      </c>
      <c r="O60" s="47">
        <f t="shared" si="9"/>
        <v>3.580583663293738</v>
      </c>
      <c r="P60" s="9"/>
    </row>
    <row r="61" spans="1:119" ht="16.5" thickBot="1">
      <c r="A61" s="14" t="s">
        <v>46</v>
      </c>
      <c r="B61" s="23"/>
      <c r="C61" s="22"/>
      <c r="D61" s="15">
        <f t="shared" ref="D61:M61" si="14">SUM(D5,D14,D20,D36,D43,D46,D57)</f>
        <v>7154582</v>
      </c>
      <c r="E61" s="15">
        <f t="shared" si="14"/>
        <v>866733</v>
      </c>
      <c r="F61" s="15">
        <f t="shared" si="14"/>
        <v>0</v>
      </c>
      <c r="G61" s="15">
        <f t="shared" si="14"/>
        <v>984391</v>
      </c>
      <c r="H61" s="15">
        <f t="shared" si="14"/>
        <v>0</v>
      </c>
      <c r="I61" s="15">
        <f t="shared" si="14"/>
        <v>11638559</v>
      </c>
      <c r="J61" s="15">
        <f t="shared" si="14"/>
        <v>0</v>
      </c>
      <c r="K61" s="15">
        <f t="shared" si="14"/>
        <v>171025</v>
      </c>
      <c r="L61" s="15">
        <f t="shared" si="14"/>
        <v>0</v>
      </c>
      <c r="M61" s="15">
        <f t="shared" si="14"/>
        <v>0</v>
      </c>
      <c r="N61" s="15">
        <f>SUM(D61:M61)</f>
        <v>20815290</v>
      </c>
      <c r="O61" s="38">
        <f t="shared" si="9"/>
        <v>3052.5428948526178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0" t="s">
        <v>137</v>
      </c>
      <c r="M63" s="50"/>
      <c r="N63" s="50"/>
      <c r="O63" s="43">
        <v>6819</v>
      </c>
    </row>
    <row r="64" spans="1:119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3"/>
    </row>
    <row r="65" spans="1:15" ht="15.75" customHeight="1" thickBot="1">
      <c r="A65" s="54" t="s">
        <v>84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6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62</v>
      </c>
      <c r="B3" s="64"/>
      <c r="C3" s="65"/>
      <c r="D3" s="69" t="s">
        <v>32</v>
      </c>
      <c r="E3" s="70"/>
      <c r="F3" s="70"/>
      <c r="G3" s="70"/>
      <c r="H3" s="71"/>
      <c r="I3" s="69" t="s">
        <v>33</v>
      </c>
      <c r="J3" s="71"/>
      <c r="K3" s="69" t="s">
        <v>35</v>
      </c>
      <c r="L3" s="71"/>
      <c r="M3" s="36"/>
      <c r="N3" s="37"/>
      <c r="O3" s="72" t="s">
        <v>67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34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2459211</v>
      </c>
      <c r="E5" s="27">
        <f t="shared" si="0"/>
        <v>239050</v>
      </c>
      <c r="F5" s="27">
        <f t="shared" si="0"/>
        <v>0</v>
      </c>
      <c r="G5" s="27">
        <f t="shared" si="0"/>
        <v>939494</v>
      </c>
      <c r="H5" s="27">
        <f t="shared" si="0"/>
        <v>0</v>
      </c>
      <c r="I5" s="27">
        <f t="shared" si="0"/>
        <v>178566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3816321</v>
      </c>
      <c r="O5" s="33">
        <f t="shared" ref="O5:O36" si="1">(N5/O$64)</f>
        <v>556.88326280461115</v>
      </c>
      <c r="P5" s="6"/>
    </row>
    <row r="6" spans="1:133">
      <c r="A6" s="12"/>
      <c r="B6" s="25">
        <v>311</v>
      </c>
      <c r="C6" s="20" t="s">
        <v>2</v>
      </c>
      <c r="D6" s="46">
        <v>1488177</v>
      </c>
      <c r="E6" s="46">
        <v>239050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1727227</v>
      </c>
      <c r="O6" s="47">
        <f t="shared" si="1"/>
        <v>252.039544724938</v>
      </c>
      <c r="P6" s="9"/>
    </row>
    <row r="7" spans="1:133">
      <c r="A7" s="12"/>
      <c r="B7" s="25">
        <v>312.41000000000003</v>
      </c>
      <c r="C7" s="20" t="s">
        <v>72</v>
      </c>
      <c r="D7" s="46">
        <v>0</v>
      </c>
      <c r="E7" s="46">
        <v>0</v>
      </c>
      <c r="F7" s="46">
        <v>0</v>
      </c>
      <c r="G7" s="46">
        <v>352701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352701</v>
      </c>
      <c r="O7" s="47">
        <f t="shared" si="1"/>
        <v>51.466656938567048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586793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586793</v>
      </c>
      <c r="O8" s="47">
        <f t="shared" si="1"/>
        <v>85.625711367284396</v>
      </c>
      <c r="P8" s="9"/>
    </row>
    <row r="9" spans="1:133">
      <c r="A9" s="12"/>
      <c r="B9" s="25">
        <v>314.10000000000002</v>
      </c>
      <c r="C9" s="20" t="s">
        <v>12</v>
      </c>
      <c r="D9" s="46">
        <v>612646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612646</v>
      </c>
      <c r="O9" s="47">
        <f t="shared" si="1"/>
        <v>89.39821975777032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178566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178566</v>
      </c>
      <c r="O10" s="47">
        <f t="shared" si="1"/>
        <v>26.056617539763607</v>
      </c>
      <c r="P10" s="9"/>
    </row>
    <row r="11" spans="1:133">
      <c r="A11" s="12"/>
      <c r="B11" s="25">
        <v>314.8</v>
      </c>
      <c r="C11" s="20" t="s">
        <v>73</v>
      </c>
      <c r="D11" s="46">
        <v>29507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29507</v>
      </c>
      <c r="O11" s="47">
        <f t="shared" si="1"/>
        <v>4.3057055304246319</v>
      </c>
      <c r="P11" s="9"/>
    </row>
    <row r="12" spans="1:133">
      <c r="A12" s="12"/>
      <c r="B12" s="25">
        <v>315</v>
      </c>
      <c r="C12" s="20" t="s">
        <v>104</v>
      </c>
      <c r="D12" s="46">
        <v>225483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225483</v>
      </c>
      <c r="O12" s="47">
        <f t="shared" si="1"/>
        <v>32.902816284838757</v>
      </c>
      <c r="P12" s="9"/>
    </row>
    <row r="13" spans="1:133">
      <c r="A13" s="12"/>
      <c r="B13" s="25">
        <v>316</v>
      </c>
      <c r="C13" s="20" t="s">
        <v>105</v>
      </c>
      <c r="D13" s="46">
        <v>103398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103398</v>
      </c>
      <c r="O13" s="47">
        <f t="shared" si="1"/>
        <v>15.087990661024369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546790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21923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568713</v>
      </c>
      <c r="O14" s="45">
        <f t="shared" si="1"/>
        <v>82.9874507514957</v>
      </c>
      <c r="P14" s="10"/>
    </row>
    <row r="15" spans="1:133">
      <c r="A15" s="12"/>
      <c r="B15" s="25">
        <v>322</v>
      </c>
      <c r="C15" s="20" t="s">
        <v>0</v>
      </c>
      <c r="D15" s="46">
        <v>46537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46537</v>
      </c>
      <c r="O15" s="47">
        <f t="shared" si="1"/>
        <v>6.7907485772654308</v>
      </c>
      <c r="P15" s="9"/>
    </row>
    <row r="16" spans="1:133">
      <c r="A16" s="12"/>
      <c r="B16" s="25">
        <v>323.10000000000002</v>
      </c>
      <c r="C16" s="20" t="s">
        <v>18</v>
      </c>
      <c r="D16" s="46">
        <v>485253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485253</v>
      </c>
      <c r="O16" s="47">
        <f t="shared" si="1"/>
        <v>70.808842842550703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5063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5063</v>
      </c>
      <c r="O17" s="47">
        <f t="shared" si="1"/>
        <v>0.73880052531737928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16860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16860</v>
      </c>
      <c r="O18" s="47">
        <f t="shared" si="1"/>
        <v>2.4602363928206623</v>
      </c>
      <c r="P18" s="9"/>
    </row>
    <row r="19" spans="1:16">
      <c r="A19" s="12"/>
      <c r="B19" s="25">
        <v>329</v>
      </c>
      <c r="C19" s="20" t="s">
        <v>21</v>
      </c>
      <c r="D19" s="46">
        <v>15000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15000</v>
      </c>
      <c r="O19" s="47">
        <f t="shared" si="1"/>
        <v>2.1888224135415149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SUM(D21:D35)</f>
        <v>726822</v>
      </c>
      <c r="E20" s="32">
        <f t="shared" si="5"/>
        <v>83648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2441495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3251965</v>
      </c>
      <c r="O20" s="45">
        <f t="shared" si="1"/>
        <v>474.53159200350211</v>
      </c>
      <c r="P20" s="10"/>
    </row>
    <row r="21" spans="1:16">
      <c r="A21" s="12"/>
      <c r="B21" s="25">
        <v>331.2</v>
      </c>
      <c r="C21" s="20" t="s">
        <v>22</v>
      </c>
      <c r="D21" s="46">
        <v>0</v>
      </c>
      <c r="E21" s="46">
        <v>72698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72698</v>
      </c>
      <c r="O21" s="47">
        <f t="shared" si="1"/>
        <v>10.608200787976068</v>
      </c>
      <c r="P21" s="9"/>
    </row>
    <row r="22" spans="1:16">
      <c r="A22" s="12"/>
      <c r="B22" s="25">
        <v>331.31</v>
      </c>
      <c r="C22" s="20" t="s">
        <v>86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40225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40225</v>
      </c>
      <c r="O22" s="47">
        <f t="shared" si="1"/>
        <v>5.8696921056471618</v>
      </c>
      <c r="P22" s="9"/>
    </row>
    <row r="23" spans="1:16">
      <c r="A23" s="12"/>
      <c r="B23" s="25">
        <v>334.1</v>
      </c>
      <c r="C23" s="20" t="s">
        <v>130</v>
      </c>
      <c r="D23" s="46">
        <v>0</v>
      </c>
      <c r="E23" s="46">
        <v>10950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10950</v>
      </c>
      <c r="O23" s="47">
        <f t="shared" si="1"/>
        <v>1.5978403618853056</v>
      </c>
      <c r="P23" s="9"/>
    </row>
    <row r="24" spans="1:16">
      <c r="A24" s="12"/>
      <c r="B24" s="25">
        <v>334.31</v>
      </c>
      <c r="C24" s="20" t="s">
        <v>131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1917642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1917642</v>
      </c>
      <c r="O24" s="47">
        <f t="shared" si="1"/>
        <v>279.82518604990514</v>
      </c>
      <c r="P24" s="9"/>
    </row>
    <row r="25" spans="1:16">
      <c r="A25" s="12"/>
      <c r="B25" s="25">
        <v>334.35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455020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455020</v>
      </c>
      <c r="O25" s="47">
        <f t="shared" si="1"/>
        <v>66.39719830731066</v>
      </c>
      <c r="P25" s="9"/>
    </row>
    <row r="26" spans="1:16">
      <c r="A26" s="12"/>
      <c r="B26" s="25">
        <v>334.39</v>
      </c>
      <c r="C26" s="20" t="s">
        <v>108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28608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28608</v>
      </c>
      <c r="O26" s="47">
        <f t="shared" si="1"/>
        <v>4.1745221071063767</v>
      </c>
      <c r="P26" s="9"/>
    </row>
    <row r="27" spans="1:16">
      <c r="A27" s="12"/>
      <c r="B27" s="25">
        <v>334.49</v>
      </c>
      <c r="C27" s="20" t="s">
        <v>88</v>
      </c>
      <c r="D27" s="46">
        <v>20200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20200</v>
      </c>
      <c r="O27" s="47">
        <f t="shared" si="1"/>
        <v>2.9476141835692395</v>
      </c>
      <c r="P27" s="9"/>
    </row>
    <row r="28" spans="1:16">
      <c r="A28" s="12"/>
      <c r="B28" s="25">
        <v>334.7</v>
      </c>
      <c r="C28" s="20" t="s">
        <v>98</v>
      </c>
      <c r="D28" s="46">
        <v>50000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50000</v>
      </c>
      <c r="O28" s="47">
        <f t="shared" si="1"/>
        <v>7.2960747118050486</v>
      </c>
      <c r="P28" s="9"/>
    </row>
    <row r="29" spans="1:16">
      <c r="A29" s="12"/>
      <c r="B29" s="25">
        <v>335.12</v>
      </c>
      <c r="C29" s="20" t="s">
        <v>109</v>
      </c>
      <c r="D29" s="46">
        <v>339049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339049</v>
      </c>
      <c r="O29" s="47">
        <f t="shared" si="1"/>
        <v>49.4745366992558</v>
      </c>
      <c r="P29" s="9"/>
    </row>
    <row r="30" spans="1:16">
      <c r="A30" s="12"/>
      <c r="B30" s="25">
        <v>335.14</v>
      </c>
      <c r="C30" s="20" t="s">
        <v>110</v>
      </c>
      <c r="D30" s="46">
        <v>2696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2696</v>
      </c>
      <c r="O30" s="47">
        <f t="shared" si="1"/>
        <v>0.39340434846052824</v>
      </c>
      <c r="P30" s="9"/>
    </row>
    <row r="31" spans="1:16">
      <c r="A31" s="12"/>
      <c r="B31" s="25">
        <v>335.15</v>
      </c>
      <c r="C31" s="20" t="s">
        <v>111</v>
      </c>
      <c r="D31" s="46">
        <v>2762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2762</v>
      </c>
      <c r="O31" s="47">
        <f t="shared" si="1"/>
        <v>0.40303516708011089</v>
      </c>
      <c r="P31" s="9"/>
    </row>
    <row r="32" spans="1:16">
      <c r="A32" s="12"/>
      <c r="B32" s="25">
        <v>335.18</v>
      </c>
      <c r="C32" s="20" t="s">
        <v>112</v>
      </c>
      <c r="D32" s="46">
        <v>278183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278183</v>
      </c>
      <c r="O32" s="47">
        <f t="shared" si="1"/>
        <v>40.592879031081281</v>
      </c>
      <c r="P32" s="9"/>
    </row>
    <row r="33" spans="1:16">
      <c r="A33" s="12"/>
      <c r="B33" s="25">
        <v>335.21</v>
      </c>
      <c r="C33" s="20" t="s">
        <v>113</v>
      </c>
      <c r="D33" s="46">
        <v>2640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2640</v>
      </c>
      <c r="O33" s="47">
        <f t="shared" si="1"/>
        <v>0.3852327447833066</v>
      </c>
      <c r="P33" s="9"/>
    </row>
    <row r="34" spans="1:16">
      <c r="A34" s="12"/>
      <c r="B34" s="25">
        <v>335.49</v>
      </c>
      <c r="C34" s="20" t="s">
        <v>30</v>
      </c>
      <c r="D34" s="46">
        <v>7321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7321</v>
      </c>
      <c r="O34" s="47">
        <f t="shared" si="1"/>
        <v>1.0682912593024954</v>
      </c>
      <c r="P34" s="9"/>
    </row>
    <row r="35" spans="1:16">
      <c r="A35" s="12"/>
      <c r="B35" s="25">
        <v>339</v>
      </c>
      <c r="C35" s="20" t="s">
        <v>76</v>
      </c>
      <c r="D35" s="46">
        <v>23971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23971</v>
      </c>
      <c r="O35" s="47">
        <f t="shared" si="1"/>
        <v>3.4978841383335766</v>
      </c>
      <c r="P35" s="9"/>
    </row>
    <row r="36" spans="1:16" ht="15.75">
      <c r="A36" s="29" t="s">
        <v>36</v>
      </c>
      <c r="B36" s="30"/>
      <c r="C36" s="31"/>
      <c r="D36" s="32">
        <f t="shared" ref="D36:M36" si="7">SUM(D37:D44)</f>
        <v>128999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4531660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4660659</v>
      </c>
      <c r="O36" s="45">
        <f t="shared" si="1"/>
        <v>680.09032540493217</v>
      </c>
      <c r="P36" s="10"/>
    </row>
    <row r="37" spans="1:16">
      <c r="A37" s="12"/>
      <c r="B37" s="25">
        <v>341.9</v>
      </c>
      <c r="C37" s="20" t="s">
        <v>114</v>
      </c>
      <c r="D37" s="46">
        <v>10517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10517</v>
      </c>
      <c r="O37" s="47">
        <f t="shared" ref="O37:O62" si="9">(N37/O$64)</f>
        <v>1.5346563548810739</v>
      </c>
      <c r="P37" s="9"/>
    </row>
    <row r="38" spans="1:16">
      <c r="A38" s="12"/>
      <c r="B38" s="25">
        <v>342.5</v>
      </c>
      <c r="C38" s="20" t="s">
        <v>132</v>
      </c>
      <c r="D38" s="46">
        <v>746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746</v>
      </c>
      <c r="O38" s="47">
        <f t="shared" si="9"/>
        <v>0.10885743470013133</v>
      </c>
      <c r="P38" s="9"/>
    </row>
    <row r="39" spans="1:16">
      <c r="A39" s="12"/>
      <c r="B39" s="25">
        <v>343.2</v>
      </c>
      <c r="C39" s="20" t="s">
        <v>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918182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918182</v>
      </c>
      <c r="O39" s="47">
        <f t="shared" si="9"/>
        <v>133.98248942069168</v>
      </c>
      <c r="P39" s="9"/>
    </row>
    <row r="40" spans="1:16">
      <c r="A40" s="12"/>
      <c r="B40" s="25">
        <v>343.4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1312582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1312582</v>
      </c>
      <c r="O40" s="47">
        <f t="shared" si="9"/>
        <v>191.53392674740991</v>
      </c>
      <c r="P40" s="9"/>
    </row>
    <row r="41" spans="1:16">
      <c r="A41" s="12"/>
      <c r="B41" s="25">
        <v>343.5</v>
      </c>
      <c r="C41" s="20" t="s">
        <v>79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2184512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2184512</v>
      </c>
      <c r="O41" s="47">
        <f t="shared" si="9"/>
        <v>318.7672552166934</v>
      </c>
      <c r="P41" s="9"/>
    </row>
    <row r="42" spans="1:16">
      <c r="A42" s="12"/>
      <c r="B42" s="25">
        <v>343.9</v>
      </c>
      <c r="C42" s="20" t="s">
        <v>44</v>
      </c>
      <c r="D42" s="46">
        <v>117326</v>
      </c>
      <c r="E42" s="46">
        <v>0</v>
      </c>
      <c r="F42" s="46">
        <v>0</v>
      </c>
      <c r="G42" s="46">
        <v>0</v>
      </c>
      <c r="H42" s="46">
        <v>0</v>
      </c>
      <c r="I42" s="46">
        <v>116384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233710</v>
      </c>
      <c r="O42" s="47">
        <f t="shared" si="9"/>
        <v>34.103312417919156</v>
      </c>
      <c r="P42" s="9"/>
    </row>
    <row r="43" spans="1:16">
      <c r="A43" s="12"/>
      <c r="B43" s="25">
        <v>346.4</v>
      </c>
      <c r="C43" s="20" t="s">
        <v>45</v>
      </c>
      <c r="D43" s="46">
        <v>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95</v>
      </c>
      <c r="O43" s="47">
        <f t="shared" si="9"/>
        <v>1.3862541952429593E-2</v>
      </c>
      <c r="P43" s="9"/>
    </row>
    <row r="44" spans="1:16">
      <c r="A44" s="12"/>
      <c r="B44" s="25">
        <v>349</v>
      </c>
      <c r="C44" s="20" t="s">
        <v>115</v>
      </c>
      <c r="D44" s="46">
        <v>315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315</v>
      </c>
      <c r="O44" s="47">
        <f t="shared" si="9"/>
        <v>4.5965270684371805E-2</v>
      </c>
      <c r="P44" s="9"/>
    </row>
    <row r="45" spans="1:16" ht="15.75">
      <c r="A45" s="29" t="s">
        <v>37</v>
      </c>
      <c r="B45" s="30"/>
      <c r="C45" s="31"/>
      <c r="D45" s="32">
        <f t="shared" ref="D45:M45" si="10">SUM(D46:D47)</f>
        <v>16047</v>
      </c>
      <c r="E45" s="32">
        <f t="shared" si="10"/>
        <v>885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16932</v>
      </c>
      <c r="O45" s="45">
        <f t="shared" si="9"/>
        <v>2.4707427404056617</v>
      </c>
      <c r="P45" s="10"/>
    </row>
    <row r="46" spans="1:16">
      <c r="A46" s="13"/>
      <c r="B46" s="39">
        <v>351.1</v>
      </c>
      <c r="C46" s="21" t="s">
        <v>48</v>
      </c>
      <c r="D46" s="46">
        <v>16047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16047</v>
      </c>
      <c r="O46" s="47">
        <f t="shared" si="9"/>
        <v>2.3416022180067122</v>
      </c>
      <c r="P46" s="9"/>
    </row>
    <row r="47" spans="1:16">
      <c r="A47" s="13"/>
      <c r="B47" s="39">
        <v>359</v>
      </c>
      <c r="C47" s="21" t="s">
        <v>49</v>
      </c>
      <c r="D47" s="46">
        <v>0</v>
      </c>
      <c r="E47" s="46">
        <v>885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885</v>
      </c>
      <c r="O47" s="47">
        <f t="shared" si="9"/>
        <v>0.12914052239894935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SUM(D49:D57)</f>
        <v>89704</v>
      </c>
      <c r="E48" s="32">
        <f t="shared" si="11"/>
        <v>12403</v>
      </c>
      <c r="F48" s="32">
        <f t="shared" si="11"/>
        <v>0</v>
      </c>
      <c r="G48" s="32">
        <f t="shared" si="11"/>
        <v>3998</v>
      </c>
      <c r="H48" s="32">
        <f t="shared" si="11"/>
        <v>0</v>
      </c>
      <c r="I48" s="32">
        <f t="shared" si="11"/>
        <v>5351</v>
      </c>
      <c r="J48" s="32">
        <f t="shared" si="11"/>
        <v>0</v>
      </c>
      <c r="K48" s="32">
        <f t="shared" si="11"/>
        <v>-12031</v>
      </c>
      <c r="L48" s="32">
        <f t="shared" si="11"/>
        <v>0</v>
      </c>
      <c r="M48" s="32">
        <f t="shared" si="11"/>
        <v>0</v>
      </c>
      <c r="N48" s="32">
        <f>SUM(D48:M48)</f>
        <v>99425</v>
      </c>
      <c r="O48" s="45">
        <f t="shared" si="9"/>
        <v>14.50824456442434</v>
      </c>
      <c r="P48" s="10"/>
    </row>
    <row r="49" spans="1:119">
      <c r="A49" s="12"/>
      <c r="B49" s="25">
        <v>361.1</v>
      </c>
      <c r="C49" s="20" t="s">
        <v>50</v>
      </c>
      <c r="D49" s="46">
        <v>320</v>
      </c>
      <c r="E49" s="46">
        <v>785</v>
      </c>
      <c r="F49" s="46">
        <v>0</v>
      </c>
      <c r="G49" s="46">
        <v>3998</v>
      </c>
      <c r="H49" s="46">
        <v>0</v>
      </c>
      <c r="I49" s="46">
        <v>2458</v>
      </c>
      <c r="J49" s="46">
        <v>0</v>
      </c>
      <c r="K49" s="46">
        <v>10631</v>
      </c>
      <c r="L49" s="46">
        <v>0</v>
      </c>
      <c r="M49" s="46">
        <v>0</v>
      </c>
      <c r="N49" s="46">
        <f>SUM(D49:M49)</f>
        <v>18192</v>
      </c>
      <c r="O49" s="47">
        <f t="shared" si="9"/>
        <v>2.654603823143149</v>
      </c>
      <c r="P49" s="9"/>
    </row>
    <row r="50" spans="1:119">
      <c r="A50" s="12"/>
      <c r="B50" s="25">
        <v>361.2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23299</v>
      </c>
      <c r="L50" s="46">
        <v>0</v>
      </c>
      <c r="M50" s="46">
        <v>0</v>
      </c>
      <c r="N50" s="46">
        <f t="shared" ref="N50:N57" si="12">SUM(D50:M50)</f>
        <v>23299</v>
      </c>
      <c r="O50" s="47">
        <f t="shared" si="9"/>
        <v>3.3998248942069167</v>
      </c>
      <c r="P50" s="9"/>
    </row>
    <row r="51" spans="1:119">
      <c r="A51" s="12"/>
      <c r="B51" s="25">
        <v>361.3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-133207</v>
      </c>
      <c r="L51" s="46">
        <v>0</v>
      </c>
      <c r="M51" s="46">
        <v>0</v>
      </c>
      <c r="N51" s="46">
        <f t="shared" si="12"/>
        <v>-133207</v>
      </c>
      <c r="O51" s="47">
        <f t="shared" si="9"/>
        <v>-19.437764482708303</v>
      </c>
      <c r="P51" s="9"/>
    </row>
    <row r="52" spans="1:119">
      <c r="A52" s="12"/>
      <c r="B52" s="25">
        <v>361.4</v>
      </c>
      <c r="C52" s="20" t="s">
        <v>116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87246</v>
      </c>
      <c r="L52" s="46">
        <v>0</v>
      </c>
      <c r="M52" s="46">
        <v>0</v>
      </c>
      <c r="N52" s="46">
        <f t="shared" si="12"/>
        <v>87246</v>
      </c>
      <c r="O52" s="47">
        <f t="shared" si="9"/>
        <v>12.731066686122865</v>
      </c>
      <c r="P52" s="9"/>
    </row>
    <row r="53" spans="1:119">
      <c r="A53" s="12"/>
      <c r="B53" s="25">
        <v>362</v>
      </c>
      <c r="C53" s="20" t="s">
        <v>54</v>
      </c>
      <c r="D53" s="46">
        <v>46381</v>
      </c>
      <c r="E53" s="46">
        <v>2479</v>
      </c>
      <c r="F53" s="46">
        <v>0</v>
      </c>
      <c r="G53" s="46">
        <v>0</v>
      </c>
      <c r="H53" s="46">
        <v>0</v>
      </c>
      <c r="I53" s="46">
        <v>2500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51360</v>
      </c>
      <c r="O53" s="47">
        <f t="shared" si="9"/>
        <v>7.4945279439661459</v>
      </c>
      <c r="P53" s="9"/>
    </row>
    <row r="54" spans="1:119">
      <c r="A54" s="12"/>
      <c r="B54" s="25">
        <v>364</v>
      </c>
      <c r="C54" s="20" t="s">
        <v>117</v>
      </c>
      <c r="D54" s="46">
        <v>33109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33109</v>
      </c>
      <c r="O54" s="47">
        <f t="shared" si="9"/>
        <v>4.8313147526630669</v>
      </c>
      <c r="P54" s="9"/>
    </row>
    <row r="55" spans="1:119">
      <c r="A55" s="12"/>
      <c r="B55" s="25">
        <v>365</v>
      </c>
      <c r="C55" s="20" t="s">
        <v>118</v>
      </c>
      <c r="D55" s="46">
        <v>2737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2737</v>
      </c>
      <c r="O55" s="47">
        <f t="shared" si="9"/>
        <v>0.39938712972420837</v>
      </c>
      <c r="P55" s="9"/>
    </row>
    <row r="56" spans="1:119">
      <c r="A56" s="12"/>
      <c r="B56" s="25">
        <v>366</v>
      </c>
      <c r="C56" s="20" t="s">
        <v>56</v>
      </c>
      <c r="D56" s="46">
        <v>5000</v>
      </c>
      <c r="E56" s="46">
        <v>9139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14139</v>
      </c>
      <c r="O56" s="47">
        <f t="shared" si="9"/>
        <v>2.0631840070042315</v>
      </c>
      <c r="P56" s="9"/>
    </row>
    <row r="57" spans="1:119">
      <c r="A57" s="12"/>
      <c r="B57" s="25">
        <v>369.9</v>
      </c>
      <c r="C57" s="20" t="s">
        <v>59</v>
      </c>
      <c r="D57" s="46">
        <v>2157</v>
      </c>
      <c r="E57" s="46">
        <v>0</v>
      </c>
      <c r="F57" s="46">
        <v>0</v>
      </c>
      <c r="G57" s="46">
        <v>0</v>
      </c>
      <c r="H57" s="46">
        <v>0</v>
      </c>
      <c r="I57" s="46">
        <v>393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2550</v>
      </c>
      <c r="O57" s="47">
        <f t="shared" si="9"/>
        <v>0.37209981030205747</v>
      </c>
      <c r="P57" s="9"/>
    </row>
    <row r="58" spans="1:119" ht="15.75">
      <c r="A58" s="29" t="s">
        <v>38</v>
      </c>
      <c r="B58" s="30"/>
      <c r="C58" s="31"/>
      <c r="D58" s="32">
        <f t="shared" ref="D58:M58" si="13">SUM(D59:D61)</f>
        <v>3179886</v>
      </c>
      <c r="E58" s="32">
        <f t="shared" si="13"/>
        <v>180111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537653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3897650</v>
      </c>
      <c r="O58" s="45">
        <f t="shared" si="9"/>
        <v>568.750912009339</v>
      </c>
      <c r="P58" s="9"/>
    </row>
    <row r="59" spans="1:119">
      <c r="A59" s="12"/>
      <c r="B59" s="25">
        <v>381</v>
      </c>
      <c r="C59" s="20" t="s">
        <v>60</v>
      </c>
      <c r="D59" s="46">
        <v>953808</v>
      </c>
      <c r="E59" s="46">
        <v>180111</v>
      </c>
      <c r="F59" s="46">
        <v>0</v>
      </c>
      <c r="G59" s="46">
        <v>0</v>
      </c>
      <c r="H59" s="46">
        <v>0</v>
      </c>
      <c r="I59" s="46">
        <v>410000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1543919</v>
      </c>
      <c r="O59" s="47">
        <f t="shared" si="9"/>
        <v>225.29096745950679</v>
      </c>
      <c r="P59" s="9"/>
    </row>
    <row r="60" spans="1:119">
      <c r="A60" s="12"/>
      <c r="B60" s="25">
        <v>382</v>
      </c>
      <c r="C60" s="20" t="s">
        <v>69</v>
      </c>
      <c r="D60" s="46">
        <v>2226078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2226078</v>
      </c>
      <c r="O60" s="47">
        <f t="shared" si="9"/>
        <v>324.83262804611121</v>
      </c>
      <c r="P60" s="9"/>
    </row>
    <row r="61" spans="1:119" ht="15.75" thickBot="1">
      <c r="A61" s="12"/>
      <c r="B61" s="25">
        <v>389.4</v>
      </c>
      <c r="C61" s="20" t="s">
        <v>127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127653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127653</v>
      </c>
      <c r="O61" s="47">
        <f t="shared" si="9"/>
        <v>18.627316503720998</v>
      </c>
      <c r="P61" s="9"/>
    </row>
    <row r="62" spans="1:119" ht="16.5" thickBot="1">
      <c r="A62" s="14" t="s">
        <v>46</v>
      </c>
      <c r="B62" s="23"/>
      <c r="C62" s="22"/>
      <c r="D62" s="15">
        <f t="shared" ref="D62:M62" si="14">SUM(D5,D14,D20,D36,D45,D48,D58)</f>
        <v>7147459</v>
      </c>
      <c r="E62" s="15">
        <f t="shared" si="14"/>
        <v>516097</v>
      </c>
      <c r="F62" s="15">
        <f t="shared" si="14"/>
        <v>0</v>
      </c>
      <c r="G62" s="15">
        <f t="shared" si="14"/>
        <v>943492</v>
      </c>
      <c r="H62" s="15">
        <f t="shared" si="14"/>
        <v>0</v>
      </c>
      <c r="I62" s="15">
        <f t="shared" si="14"/>
        <v>7716648</v>
      </c>
      <c r="J62" s="15">
        <f t="shared" si="14"/>
        <v>0</v>
      </c>
      <c r="K62" s="15">
        <f t="shared" si="14"/>
        <v>-12031</v>
      </c>
      <c r="L62" s="15">
        <f t="shared" si="14"/>
        <v>0</v>
      </c>
      <c r="M62" s="15">
        <f t="shared" si="14"/>
        <v>0</v>
      </c>
      <c r="N62" s="15">
        <f>SUM(D62:M62)</f>
        <v>16311665</v>
      </c>
      <c r="O62" s="38">
        <f t="shared" si="9"/>
        <v>2380.2225302787101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50" t="s">
        <v>133</v>
      </c>
      <c r="M64" s="50"/>
      <c r="N64" s="50"/>
      <c r="O64" s="43">
        <v>6853</v>
      </c>
    </row>
    <row r="65" spans="1:15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3"/>
    </row>
    <row r="66" spans="1:15" ht="15.75" customHeight="1" thickBot="1">
      <c r="A66" s="54" t="s">
        <v>84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6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62</v>
      </c>
      <c r="B3" s="64"/>
      <c r="C3" s="65"/>
      <c r="D3" s="69" t="s">
        <v>32</v>
      </c>
      <c r="E3" s="70"/>
      <c r="F3" s="70"/>
      <c r="G3" s="70"/>
      <c r="H3" s="71"/>
      <c r="I3" s="69" t="s">
        <v>33</v>
      </c>
      <c r="J3" s="71"/>
      <c r="K3" s="69" t="s">
        <v>35</v>
      </c>
      <c r="L3" s="71"/>
      <c r="M3" s="36"/>
      <c r="N3" s="37"/>
      <c r="O3" s="72" t="s">
        <v>67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34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2427456</v>
      </c>
      <c r="E5" s="27">
        <f t="shared" si="0"/>
        <v>242706</v>
      </c>
      <c r="F5" s="27">
        <f t="shared" si="0"/>
        <v>0</v>
      </c>
      <c r="G5" s="27">
        <f t="shared" si="0"/>
        <v>968954</v>
      </c>
      <c r="H5" s="27">
        <f t="shared" si="0"/>
        <v>0</v>
      </c>
      <c r="I5" s="27">
        <f t="shared" si="0"/>
        <v>188820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3827936</v>
      </c>
      <c r="O5" s="33">
        <f t="shared" ref="O5:O36" si="1">(N5/O$63)</f>
        <v>558.82277372262774</v>
      </c>
      <c r="P5" s="6"/>
    </row>
    <row r="6" spans="1:133">
      <c r="A6" s="12"/>
      <c r="B6" s="25">
        <v>311</v>
      </c>
      <c r="C6" s="20" t="s">
        <v>2</v>
      </c>
      <c r="D6" s="46">
        <v>1481138</v>
      </c>
      <c r="E6" s="46">
        <v>242706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1723844</v>
      </c>
      <c r="O6" s="47">
        <f t="shared" si="1"/>
        <v>251.6560583941606</v>
      </c>
      <c r="P6" s="9"/>
    </row>
    <row r="7" spans="1:133">
      <c r="A7" s="12"/>
      <c r="B7" s="25">
        <v>312.41000000000003</v>
      </c>
      <c r="C7" s="20" t="s">
        <v>72</v>
      </c>
      <c r="D7" s="46">
        <v>0</v>
      </c>
      <c r="E7" s="46">
        <v>0</v>
      </c>
      <c r="F7" s="46">
        <v>0</v>
      </c>
      <c r="G7" s="46">
        <v>426353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426353</v>
      </c>
      <c r="O7" s="47">
        <f t="shared" si="1"/>
        <v>62.24131386861314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542601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542601</v>
      </c>
      <c r="O8" s="47">
        <f t="shared" si="1"/>
        <v>79.211824817518249</v>
      </c>
      <c r="P8" s="9"/>
    </row>
    <row r="9" spans="1:133">
      <c r="A9" s="12"/>
      <c r="B9" s="25">
        <v>314.10000000000002</v>
      </c>
      <c r="C9" s="20" t="s">
        <v>12</v>
      </c>
      <c r="D9" s="46">
        <v>589937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589937</v>
      </c>
      <c r="O9" s="47">
        <f t="shared" si="1"/>
        <v>86.122189781021902</v>
      </c>
      <c r="P9" s="9"/>
    </row>
    <row r="10" spans="1:133">
      <c r="A10" s="12"/>
      <c r="B10" s="25">
        <v>314.3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188820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188820</v>
      </c>
      <c r="O10" s="47">
        <f t="shared" si="1"/>
        <v>27.564963503649636</v>
      </c>
      <c r="P10" s="9"/>
    </row>
    <row r="11" spans="1:133">
      <c r="A11" s="12"/>
      <c r="B11" s="25">
        <v>314.8</v>
      </c>
      <c r="C11" s="20" t="s">
        <v>73</v>
      </c>
      <c r="D11" s="46">
        <v>31527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31527</v>
      </c>
      <c r="O11" s="47">
        <f t="shared" si="1"/>
        <v>4.6024817518248176</v>
      </c>
      <c r="P11" s="9"/>
    </row>
    <row r="12" spans="1:133">
      <c r="A12" s="12"/>
      <c r="B12" s="25">
        <v>315</v>
      </c>
      <c r="C12" s="20" t="s">
        <v>104</v>
      </c>
      <c r="D12" s="46">
        <v>217963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217963</v>
      </c>
      <c r="O12" s="47">
        <f t="shared" si="1"/>
        <v>31.819416058394161</v>
      </c>
      <c r="P12" s="9"/>
    </row>
    <row r="13" spans="1:133">
      <c r="A13" s="12"/>
      <c r="B13" s="25">
        <v>316</v>
      </c>
      <c r="C13" s="20" t="s">
        <v>105</v>
      </c>
      <c r="D13" s="46">
        <v>106891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106891</v>
      </c>
      <c r="O13" s="47">
        <f t="shared" si="1"/>
        <v>15.604525547445256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536376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8617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544993</v>
      </c>
      <c r="O14" s="45">
        <f t="shared" si="1"/>
        <v>79.561021897810221</v>
      </c>
      <c r="P14" s="10"/>
    </row>
    <row r="15" spans="1:133">
      <c r="A15" s="12"/>
      <c r="B15" s="25">
        <v>322</v>
      </c>
      <c r="C15" s="20" t="s">
        <v>0</v>
      </c>
      <c r="D15" s="46">
        <v>40715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40715</v>
      </c>
      <c r="O15" s="47">
        <f t="shared" si="1"/>
        <v>5.9437956204379558</v>
      </c>
      <c r="P15" s="9"/>
    </row>
    <row r="16" spans="1:133">
      <c r="A16" s="12"/>
      <c r="B16" s="25">
        <v>323.10000000000002</v>
      </c>
      <c r="C16" s="20" t="s">
        <v>18</v>
      </c>
      <c r="D16" s="46">
        <v>478941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478941</v>
      </c>
      <c r="O16" s="47">
        <f t="shared" si="1"/>
        <v>69.918394160583944</v>
      </c>
      <c r="P16" s="9"/>
    </row>
    <row r="17" spans="1:16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8617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8617</v>
      </c>
      <c r="O17" s="47">
        <f t="shared" si="1"/>
        <v>1.257956204379562</v>
      </c>
      <c r="P17" s="9"/>
    </row>
    <row r="18" spans="1:16">
      <c r="A18" s="12"/>
      <c r="B18" s="25">
        <v>329</v>
      </c>
      <c r="C18" s="20" t="s">
        <v>21</v>
      </c>
      <c r="D18" s="46">
        <v>16720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16720</v>
      </c>
      <c r="O18" s="47">
        <f t="shared" si="1"/>
        <v>2.4408759124087593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SUM(D20:D32)</f>
        <v>1048369</v>
      </c>
      <c r="E19" s="32">
        <f t="shared" si="5"/>
        <v>40869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722156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1811394</v>
      </c>
      <c r="O19" s="45">
        <f t="shared" si="1"/>
        <v>264.4370802919708</v>
      </c>
      <c r="P19" s="10"/>
    </row>
    <row r="20" spans="1:16">
      <c r="A20" s="12"/>
      <c r="B20" s="25">
        <v>331.2</v>
      </c>
      <c r="C20" s="20" t="s">
        <v>22</v>
      </c>
      <c r="D20" s="46">
        <v>0</v>
      </c>
      <c r="E20" s="46">
        <v>40869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40869</v>
      </c>
      <c r="O20" s="47">
        <f t="shared" si="1"/>
        <v>5.9662773722627733</v>
      </c>
      <c r="P20" s="9"/>
    </row>
    <row r="21" spans="1:16">
      <c r="A21" s="12"/>
      <c r="B21" s="25">
        <v>331.62</v>
      </c>
      <c r="C21" s="20" t="s">
        <v>97</v>
      </c>
      <c r="D21" s="46">
        <v>292863</v>
      </c>
      <c r="E21" s="46">
        <v>0</v>
      </c>
      <c r="F21" s="46">
        <v>0</v>
      </c>
      <c r="G21" s="46">
        <v>0</v>
      </c>
      <c r="H21" s="46">
        <v>0</v>
      </c>
      <c r="I21" s="46">
        <v>165763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458626</v>
      </c>
      <c r="O21" s="47">
        <f t="shared" si="1"/>
        <v>66.952700729927002</v>
      </c>
      <c r="P21" s="9"/>
    </row>
    <row r="22" spans="1:16">
      <c r="A22" s="12"/>
      <c r="B22" s="25">
        <v>334.35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455020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455020</v>
      </c>
      <c r="O22" s="47">
        <f t="shared" si="1"/>
        <v>66.426277372262774</v>
      </c>
      <c r="P22" s="9"/>
    </row>
    <row r="23" spans="1:16">
      <c r="A23" s="12"/>
      <c r="B23" s="25">
        <v>334.39</v>
      </c>
      <c r="C23" s="20" t="s">
        <v>108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50397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50397</v>
      </c>
      <c r="O23" s="47">
        <f t="shared" si="1"/>
        <v>7.3572262773722628</v>
      </c>
      <c r="P23" s="9"/>
    </row>
    <row r="24" spans="1:16">
      <c r="A24" s="12"/>
      <c r="B24" s="25">
        <v>334.9</v>
      </c>
      <c r="C24" s="20" t="s">
        <v>99</v>
      </c>
      <c r="D24" s="46">
        <v>48811</v>
      </c>
      <c r="E24" s="46">
        <v>0</v>
      </c>
      <c r="F24" s="46">
        <v>0</v>
      </c>
      <c r="G24" s="46">
        <v>0</v>
      </c>
      <c r="H24" s="46">
        <v>0</v>
      </c>
      <c r="I24" s="46">
        <v>50976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99787</v>
      </c>
      <c r="O24" s="47">
        <f t="shared" si="1"/>
        <v>14.567445255474453</v>
      </c>
      <c r="P24" s="9"/>
    </row>
    <row r="25" spans="1:16">
      <c r="A25" s="12"/>
      <c r="B25" s="25">
        <v>335.12</v>
      </c>
      <c r="C25" s="20" t="s">
        <v>109</v>
      </c>
      <c r="D25" s="46">
        <v>292492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292492</v>
      </c>
      <c r="O25" s="47">
        <f t="shared" si="1"/>
        <v>42.699562043795623</v>
      </c>
      <c r="P25" s="9"/>
    </row>
    <row r="26" spans="1:16">
      <c r="A26" s="12"/>
      <c r="B26" s="25">
        <v>335.14</v>
      </c>
      <c r="C26" s="20" t="s">
        <v>110</v>
      </c>
      <c r="D26" s="46">
        <v>2721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2721</v>
      </c>
      <c r="O26" s="47">
        <f t="shared" si="1"/>
        <v>0.39722627737226279</v>
      </c>
      <c r="P26" s="9"/>
    </row>
    <row r="27" spans="1:16">
      <c r="A27" s="12"/>
      <c r="B27" s="25">
        <v>335.15</v>
      </c>
      <c r="C27" s="20" t="s">
        <v>111</v>
      </c>
      <c r="D27" s="46">
        <v>5906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5906</v>
      </c>
      <c r="O27" s="47">
        <f t="shared" si="1"/>
        <v>0.86218978102189781</v>
      </c>
      <c r="P27" s="9"/>
    </row>
    <row r="28" spans="1:16">
      <c r="A28" s="12"/>
      <c r="B28" s="25">
        <v>335.18</v>
      </c>
      <c r="C28" s="20" t="s">
        <v>112</v>
      </c>
      <c r="D28" s="46">
        <v>258919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258919</v>
      </c>
      <c r="O28" s="47">
        <f t="shared" si="1"/>
        <v>37.798394160583939</v>
      </c>
      <c r="P28" s="9"/>
    </row>
    <row r="29" spans="1:16">
      <c r="A29" s="12"/>
      <c r="B29" s="25">
        <v>335.21</v>
      </c>
      <c r="C29" s="20" t="s">
        <v>113</v>
      </c>
      <c r="D29" s="46">
        <v>2640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2640</v>
      </c>
      <c r="O29" s="47">
        <f t="shared" si="1"/>
        <v>0.38540145985401458</v>
      </c>
      <c r="P29" s="9"/>
    </row>
    <row r="30" spans="1:16">
      <c r="A30" s="12"/>
      <c r="B30" s="25">
        <v>335.49</v>
      </c>
      <c r="C30" s="20" t="s">
        <v>30</v>
      </c>
      <c r="D30" s="46">
        <v>7517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7517</v>
      </c>
      <c r="O30" s="47">
        <f t="shared" si="1"/>
        <v>1.0973722627737226</v>
      </c>
      <c r="P30" s="9"/>
    </row>
    <row r="31" spans="1:16">
      <c r="A31" s="12"/>
      <c r="B31" s="25">
        <v>337.4</v>
      </c>
      <c r="C31" s="20" t="s">
        <v>100</v>
      </c>
      <c r="D31" s="46">
        <v>115278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115278</v>
      </c>
      <c r="O31" s="47">
        <f t="shared" si="1"/>
        <v>16.82890510948905</v>
      </c>
      <c r="P31" s="9"/>
    </row>
    <row r="32" spans="1:16">
      <c r="A32" s="12"/>
      <c r="B32" s="25">
        <v>337.9</v>
      </c>
      <c r="C32" s="20" t="s">
        <v>90</v>
      </c>
      <c r="D32" s="46">
        <v>21222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21222</v>
      </c>
      <c r="O32" s="47">
        <f t="shared" si="1"/>
        <v>3.0981021897810219</v>
      </c>
      <c r="P32" s="9"/>
    </row>
    <row r="33" spans="1:16" ht="15.75">
      <c r="A33" s="29" t="s">
        <v>36</v>
      </c>
      <c r="B33" s="30"/>
      <c r="C33" s="31"/>
      <c r="D33" s="32">
        <f t="shared" ref="D33:M33" si="7">SUM(D34:D41)</f>
        <v>13587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6578674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6592261</v>
      </c>
      <c r="O33" s="45">
        <f t="shared" si="1"/>
        <v>962.37386861313871</v>
      </c>
      <c r="P33" s="10"/>
    </row>
    <row r="34" spans="1:16">
      <c r="A34" s="12"/>
      <c r="B34" s="25">
        <v>341.9</v>
      </c>
      <c r="C34" s="20" t="s">
        <v>114</v>
      </c>
      <c r="D34" s="46">
        <v>13402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13402</v>
      </c>
      <c r="O34" s="47">
        <f t="shared" si="1"/>
        <v>1.9564963503649635</v>
      </c>
      <c r="P34" s="9"/>
    </row>
    <row r="35" spans="1:16">
      <c r="A35" s="12"/>
      <c r="B35" s="25">
        <v>343.2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1028810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1028810</v>
      </c>
      <c r="O35" s="47">
        <f t="shared" si="1"/>
        <v>150.1912408759124</v>
      </c>
      <c r="P35" s="9"/>
    </row>
    <row r="36" spans="1:16">
      <c r="A36" s="12"/>
      <c r="B36" s="25">
        <v>343.3</v>
      </c>
      <c r="C36" s="20" t="s">
        <v>78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1935453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1935453</v>
      </c>
      <c r="O36" s="47">
        <f t="shared" si="1"/>
        <v>282.54788321167882</v>
      </c>
      <c r="P36" s="9"/>
    </row>
    <row r="37" spans="1:16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1314144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1314144</v>
      </c>
      <c r="O37" s="47">
        <f t="shared" ref="O37:O61" si="9">(N37/O$63)</f>
        <v>191.8458394160584</v>
      </c>
      <c r="P37" s="9"/>
    </row>
    <row r="38" spans="1:16">
      <c r="A38" s="12"/>
      <c r="B38" s="25">
        <v>343.5</v>
      </c>
      <c r="C38" s="20" t="s">
        <v>79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2185304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2185304</v>
      </c>
      <c r="O38" s="47">
        <f t="shared" si="9"/>
        <v>319.02248175182484</v>
      </c>
      <c r="P38" s="9"/>
    </row>
    <row r="39" spans="1:16">
      <c r="A39" s="12"/>
      <c r="B39" s="25">
        <v>343.9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114963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114963</v>
      </c>
      <c r="O39" s="47">
        <f t="shared" si="9"/>
        <v>16.782919708029198</v>
      </c>
      <c r="P39" s="9"/>
    </row>
    <row r="40" spans="1:16">
      <c r="A40" s="12"/>
      <c r="B40" s="25">
        <v>346.4</v>
      </c>
      <c r="C40" s="20" t="s">
        <v>45</v>
      </c>
      <c r="D40" s="46">
        <v>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</v>
      </c>
      <c r="O40" s="47">
        <f t="shared" si="9"/>
        <v>4.3795620437956208E-3</v>
      </c>
      <c r="P40" s="9"/>
    </row>
    <row r="41" spans="1:16">
      <c r="A41" s="12"/>
      <c r="B41" s="25">
        <v>349</v>
      </c>
      <c r="C41" s="20" t="s">
        <v>115</v>
      </c>
      <c r="D41" s="46">
        <v>155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155</v>
      </c>
      <c r="O41" s="47">
        <f t="shared" si="9"/>
        <v>2.2627737226277374E-2</v>
      </c>
      <c r="P41" s="9"/>
    </row>
    <row r="42" spans="1:16" ht="15.75">
      <c r="A42" s="29" t="s">
        <v>37</v>
      </c>
      <c r="B42" s="30"/>
      <c r="C42" s="31"/>
      <c r="D42" s="32">
        <f t="shared" ref="D42:M42" si="10">SUM(D43:D44)</f>
        <v>13281</v>
      </c>
      <c r="E42" s="32">
        <f t="shared" si="10"/>
        <v>3155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16436</v>
      </c>
      <c r="O42" s="45">
        <f t="shared" si="9"/>
        <v>2.3994160583941606</v>
      </c>
      <c r="P42" s="10"/>
    </row>
    <row r="43" spans="1:16">
      <c r="A43" s="13"/>
      <c r="B43" s="39">
        <v>351.1</v>
      </c>
      <c r="C43" s="21" t="s">
        <v>48</v>
      </c>
      <c r="D43" s="46">
        <v>13281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13281</v>
      </c>
      <c r="O43" s="47">
        <f t="shared" si="9"/>
        <v>1.9388321167883211</v>
      </c>
      <c r="P43" s="9"/>
    </row>
    <row r="44" spans="1:16">
      <c r="A44" s="13"/>
      <c r="B44" s="39">
        <v>359</v>
      </c>
      <c r="C44" s="21" t="s">
        <v>49</v>
      </c>
      <c r="D44" s="46">
        <v>0</v>
      </c>
      <c r="E44" s="46">
        <v>3155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3155</v>
      </c>
      <c r="O44" s="47">
        <f t="shared" si="9"/>
        <v>0.46058394160583943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SUM(D46:D55)</f>
        <v>115242</v>
      </c>
      <c r="E45" s="32">
        <f t="shared" si="11"/>
        <v>9300</v>
      </c>
      <c r="F45" s="32">
        <f t="shared" si="11"/>
        <v>0</v>
      </c>
      <c r="G45" s="32">
        <f t="shared" si="11"/>
        <v>4439</v>
      </c>
      <c r="H45" s="32">
        <f t="shared" si="11"/>
        <v>0</v>
      </c>
      <c r="I45" s="32">
        <f t="shared" si="11"/>
        <v>3973</v>
      </c>
      <c r="J45" s="32">
        <f t="shared" si="11"/>
        <v>0</v>
      </c>
      <c r="K45" s="32">
        <f t="shared" si="11"/>
        <v>236212</v>
      </c>
      <c r="L45" s="32">
        <f t="shared" si="11"/>
        <v>0</v>
      </c>
      <c r="M45" s="32">
        <f t="shared" si="11"/>
        <v>0</v>
      </c>
      <c r="N45" s="32">
        <f>SUM(D45:M45)</f>
        <v>369166</v>
      </c>
      <c r="O45" s="45">
        <f t="shared" si="9"/>
        <v>53.892846715328467</v>
      </c>
      <c r="P45" s="10"/>
    </row>
    <row r="46" spans="1:16">
      <c r="A46" s="12"/>
      <c r="B46" s="25">
        <v>361.1</v>
      </c>
      <c r="C46" s="20" t="s">
        <v>50</v>
      </c>
      <c r="D46" s="46">
        <v>288</v>
      </c>
      <c r="E46" s="46">
        <v>1641</v>
      </c>
      <c r="F46" s="46">
        <v>0</v>
      </c>
      <c r="G46" s="46">
        <v>4439</v>
      </c>
      <c r="H46" s="46">
        <v>0</v>
      </c>
      <c r="I46" s="46">
        <v>0</v>
      </c>
      <c r="J46" s="46">
        <v>0</v>
      </c>
      <c r="K46" s="46">
        <v>27595</v>
      </c>
      <c r="L46" s="46">
        <v>0</v>
      </c>
      <c r="M46" s="46">
        <v>0</v>
      </c>
      <c r="N46" s="46">
        <f>SUM(D46:M46)</f>
        <v>33963</v>
      </c>
      <c r="O46" s="47">
        <f t="shared" si="9"/>
        <v>4.9581021897810222</v>
      </c>
      <c r="P46" s="9"/>
    </row>
    <row r="47" spans="1:16">
      <c r="A47" s="12"/>
      <c r="B47" s="25">
        <v>361.2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23799</v>
      </c>
      <c r="L47" s="46">
        <v>0</v>
      </c>
      <c r="M47" s="46">
        <v>0</v>
      </c>
      <c r="N47" s="46">
        <f t="shared" ref="N47:N55" si="12">SUM(D47:M47)</f>
        <v>23799</v>
      </c>
      <c r="O47" s="47">
        <f t="shared" si="9"/>
        <v>3.4743065693430655</v>
      </c>
      <c r="P47" s="9"/>
    </row>
    <row r="48" spans="1:16">
      <c r="A48" s="12"/>
      <c r="B48" s="25">
        <v>361.3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13997</v>
      </c>
      <c r="L48" s="46">
        <v>0</v>
      </c>
      <c r="M48" s="46">
        <v>0</v>
      </c>
      <c r="N48" s="46">
        <f t="shared" si="12"/>
        <v>13997</v>
      </c>
      <c r="O48" s="47">
        <f t="shared" si="9"/>
        <v>2.0433576642335765</v>
      </c>
      <c r="P48" s="9"/>
    </row>
    <row r="49" spans="1:119">
      <c r="A49" s="12"/>
      <c r="B49" s="25">
        <v>361.4</v>
      </c>
      <c r="C49" s="20" t="s">
        <v>116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118253</v>
      </c>
      <c r="L49" s="46">
        <v>0</v>
      </c>
      <c r="M49" s="46">
        <v>0</v>
      </c>
      <c r="N49" s="46">
        <f t="shared" si="12"/>
        <v>118253</v>
      </c>
      <c r="O49" s="47">
        <f t="shared" si="9"/>
        <v>17.263211678832118</v>
      </c>
      <c r="P49" s="9"/>
    </row>
    <row r="50" spans="1:119">
      <c r="A50" s="12"/>
      <c r="B50" s="25">
        <v>362</v>
      </c>
      <c r="C50" s="20" t="s">
        <v>54</v>
      </c>
      <c r="D50" s="46">
        <v>83945</v>
      </c>
      <c r="E50" s="46">
        <v>0</v>
      </c>
      <c r="F50" s="46">
        <v>0</v>
      </c>
      <c r="G50" s="46">
        <v>0</v>
      </c>
      <c r="H50" s="46">
        <v>0</v>
      </c>
      <c r="I50" s="46">
        <v>2500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86445</v>
      </c>
      <c r="O50" s="47">
        <f t="shared" si="9"/>
        <v>12.61970802919708</v>
      </c>
      <c r="P50" s="9"/>
    </row>
    <row r="51" spans="1:119">
      <c r="A51" s="12"/>
      <c r="B51" s="25">
        <v>364</v>
      </c>
      <c r="C51" s="20" t="s">
        <v>117</v>
      </c>
      <c r="D51" s="46">
        <v>26300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26300</v>
      </c>
      <c r="O51" s="47">
        <f t="shared" si="9"/>
        <v>3.8394160583941606</v>
      </c>
      <c r="P51" s="9"/>
    </row>
    <row r="52" spans="1:119">
      <c r="A52" s="12"/>
      <c r="B52" s="25">
        <v>365</v>
      </c>
      <c r="C52" s="20" t="s">
        <v>118</v>
      </c>
      <c r="D52" s="46">
        <v>2624</v>
      </c>
      <c r="E52" s="46">
        <v>0</v>
      </c>
      <c r="F52" s="46">
        <v>0</v>
      </c>
      <c r="G52" s="46">
        <v>0</v>
      </c>
      <c r="H52" s="46">
        <v>0</v>
      </c>
      <c r="I52" s="46">
        <v>1126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3750</v>
      </c>
      <c r="O52" s="47">
        <f t="shared" si="9"/>
        <v>0.54744525547445255</v>
      </c>
      <c r="P52" s="9"/>
    </row>
    <row r="53" spans="1:119">
      <c r="A53" s="12"/>
      <c r="B53" s="25">
        <v>366</v>
      </c>
      <c r="C53" s="20" t="s">
        <v>56</v>
      </c>
      <c r="D53" s="46">
        <v>25</v>
      </c>
      <c r="E53" s="46">
        <v>7659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7684</v>
      </c>
      <c r="O53" s="47">
        <f t="shared" si="9"/>
        <v>1.1217518248175182</v>
      </c>
      <c r="P53" s="9"/>
    </row>
    <row r="54" spans="1:119">
      <c r="A54" s="12"/>
      <c r="B54" s="25">
        <v>368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52568</v>
      </c>
      <c r="L54" s="46">
        <v>0</v>
      </c>
      <c r="M54" s="46">
        <v>0</v>
      </c>
      <c r="N54" s="46">
        <f t="shared" si="12"/>
        <v>52568</v>
      </c>
      <c r="O54" s="47">
        <f t="shared" si="9"/>
        <v>7.6741605839416058</v>
      </c>
      <c r="P54" s="9"/>
    </row>
    <row r="55" spans="1:119">
      <c r="A55" s="12"/>
      <c r="B55" s="25">
        <v>369.9</v>
      </c>
      <c r="C55" s="20" t="s">
        <v>59</v>
      </c>
      <c r="D55" s="46">
        <v>2060</v>
      </c>
      <c r="E55" s="46">
        <v>0</v>
      </c>
      <c r="F55" s="46">
        <v>0</v>
      </c>
      <c r="G55" s="46">
        <v>0</v>
      </c>
      <c r="H55" s="46">
        <v>0</v>
      </c>
      <c r="I55" s="46">
        <v>347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2407</v>
      </c>
      <c r="O55" s="47">
        <f t="shared" si="9"/>
        <v>0.35138686131386859</v>
      </c>
      <c r="P55" s="9"/>
    </row>
    <row r="56" spans="1:119" ht="15.75">
      <c r="A56" s="29" t="s">
        <v>38</v>
      </c>
      <c r="B56" s="30"/>
      <c r="C56" s="31"/>
      <c r="D56" s="32">
        <f t="shared" ref="D56:M56" si="13">SUM(D57:D60)</f>
        <v>2619147</v>
      </c>
      <c r="E56" s="32">
        <f t="shared" si="13"/>
        <v>180034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805509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ref="N56:N61" si="14">SUM(D56:M56)</f>
        <v>3604690</v>
      </c>
      <c r="O56" s="45">
        <f t="shared" si="9"/>
        <v>526.23211678832115</v>
      </c>
      <c r="P56" s="9"/>
    </row>
    <row r="57" spans="1:119">
      <c r="A57" s="12"/>
      <c r="B57" s="25">
        <v>381</v>
      </c>
      <c r="C57" s="20" t="s">
        <v>60</v>
      </c>
      <c r="D57" s="46">
        <v>484280</v>
      </c>
      <c r="E57" s="46">
        <v>180034</v>
      </c>
      <c r="F57" s="46">
        <v>0</v>
      </c>
      <c r="G57" s="46">
        <v>0</v>
      </c>
      <c r="H57" s="46">
        <v>0</v>
      </c>
      <c r="I57" s="46">
        <v>765000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1429314</v>
      </c>
      <c r="O57" s="47">
        <f t="shared" si="9"/>
        <v>208.65897810218979</v>
      </c>
      <c r="P57" s="9"/>
    </row>
    <row r="58" spans="1:119">
      <c r="A58" s="12"/>
      <c r="B58" s="25">
        <v>382</v>
      </c>
      <c r="C58" s="20" t="s">
        <v>69</v>
      </c>
      <c r="D58" s="46">
        <v>2134867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2134867</v>
      </c>
      <c r="O58" s="47">
        <f t="shared" si="9"/>
        <v>311.65941605839419</v>
      </c>
      <c r="P58" s="9"/>
    </row>
    <row r="59" spans="1:119">
      <c r="A59" s="12"/>
      <c r="B59" s="25">
        <v>389.1</v>
      </c>
      <c r="C59" s="20" t="s">
        <v>119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3893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3893</v>
      </c>
      <c r="O59" s="47">
        <f t="shared" si="9"/>
        <v>0.56832116788321163</v>
      </c>
      <c r="P59" s="9"/>
    </row>
    <row r="60" spans="1:119" ht="15.75" thickBot="1">
      <c r="A60" s="12"/>
      <c r="B60" s="25">
        <v>389.4</v>
      </c>
      <c r="C60" s="20" t="s">
        <v>127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36616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36616</v>
      </c>
      <c r="O60" s="47">
        <f t="shared" si="9"/>
        <v>5.3454014598540143</v>
      </c>
      <c r="P60" s="9"/>
    </row>
    <row r="61" spans="1:119" ht="16.5" thickBot="1">
      <c r="A61" s="14" t="s">
        <v>46</v>
      </c>
      <c r="B61" s="23"/>
      <c r="C61" s="22"/>
      <c r="D61" s="15">
        <f t="shared" ref="D61:M61" si="15">SUM(D5,D14,D19,D33,D42,D45,D56)</f>
        <v>6773458</v>
      </c>
      <c r="E61" s="15">
        <f t="shared" si="15"/>
        <v>476064</v>
      </c>
      <c r="F61" s="15">
        <f t="shared" si="15"/>
        <v>0</v>
      </c>
      <c r="G61" s="15">
        <f t="shared" si="15"/>
        <v>973393</v>
      </c>
      <c r="H61" s="15">
        <f t="shared" si="15"/>
        <v>0</v>
      </c>
      <c r="I61" s="15">
        <f t="shared" si="15"/>
        <v>8307749</v>
      </c>
      <c r="J61" s="15">
        <f t="shared" si="15"/>
        <v>0</v>
      </c>
      <c r="K61" s="15">
        <f t="shared" si="15"/>
        <v>236212</v>
      </c>
      <c r="L61" s="15">
        <f t="shared" si="15"/>
        <v>0</v>
      </c>
      <c r="M61" s="15">
        <f t="shared" si="15"/>
        <v>0</v>
      </c>
      <c r="N61" s="15">
        <f t="shared" si="14"/>
        <v>16766876</v>
      </c>
      <c r="O61" s="38">
        <f t="shared" si="9"/>
        <v>2447.7191240875914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0" t="s">
        <v>128</v>
      </c>
      <c r="M63" s="50"/>
      <c r="N63" s="50"/>
      <c r="O63" s="43">
        <v>6850</v>
      </c>
    </row>
    <row r="64" spans="1:119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3"/>
    </row>
    <row r="65" spans="1:15" ht="15.75" customHeight="1" thickBot="1">
      <c r="A65" s="54" t="s">
        <v>84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6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2024-01-04T15:01:04Z</cp:lastPrinted>
  <dcterms:created xsi:type="dcterms:W3CDTF">2000-08-31T21:26:31Z</dcterms:created>
  <dcterms:modified xsi:type="dcterms:W3CDTF">2024-01-04T15:01:11Z</dcterms:modified>
</cp:coreProperties>
</file>