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'2009'!$A$1:$O$31</definedName>
    <definedName name="_xlnm.Print_Area" localSheetId="11">'2010'!$A$1:$O$30</definedName>
    <definedName name="_xlnm.Print_Area" localSheetId="10">'2011'!$A$1:$O$30</definedName>
    <definedName name="_xlnm.Print_Area" localSheetId="9">'2012'!$A$1:$O$33</definedName>
    <definedName name="_xlnm.Print_Area" localSheetId="8">'2013'!$A$1:$O$34</definedName>
    <definedName name="_xlnm.Print_Area" localSheetId="7">'2014'!$A$1:$O$35</definedName>
    <definedName name="_xlnm.Print_Area" localSheetId="6">'2015'!$A$1:$O$34</definedName>
    <definedName name="_xlnm.Print_Area" localSheetId="5">'2016'!$A$1:$O$34</definedName>
    <definedName name="_xlnm.Print_Area" localSheetId="4">'2017'!$A$1:$O$37</definedName>
    <definedName name="_xlnm.Print_Area" localSheetId="3">'2018'!$A$1:$O$287</definedName>
    <definedName name="_xlnm.Print_Area" localSheetId="2">'2019'!$A$1:$O$37</definedName>
    <definedName name="_xlnm.Print_Area" localSheetId="1">'2020'!$A$1:$O$40</definedName>
    <definedName name="_xlnm.Print_Area" localSheetId="0">'2021'!$A$1:$P$42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<sst xmlns="http://schemas.openxmlformats.org/spreadsheetml/2006/main" count="901" uniqueCount="343">
  <si>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</si>
  <si>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</si>
  <si>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</si>
  <si>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</si>
  <si>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</si>
  <si>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</si>
  <si>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</si>
  <si>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</si>
  <si>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</si>
  <si>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</si>
  <si>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</si>
  <si>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</si>
  <si>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Communications Services Taxes</t>
  </si>
  <si>
    <t>Permits, Fees, and Special Assessments</t>
  </si>
  <si>
    <t>Franchise Fee - Electricity</t>
  </si>
  <si>
    <t>Franchise Fee - Water</t>
  </si>
  <si>
    <t>Franchise Fee - Gas</t>
  </si>
  <si>
    <t>Intergovernmental Revenue</t>
  </si>
  <si>
    <t>State Shared Revenues - General Gov't - Revenue Sharing Proceeds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</si>
  <si>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</si>
  <si>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</si>
  <si>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</si>
  <si>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</si>
  <si>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</si>
  <si>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</si>
  <si>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</si>
  <si>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</si>
  <si>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Other General Gov't Charges and Fees</t>
  </si>
  <si>
    <t>Physical Environment - Garbage / Solid Waste</t>
  </si>
  <si>
    <t>Total - All Account Codes</t>
  </si>
  <si>
    <t>Local Fiscal Year Ended September 30, 2009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</si>
  <si>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</si>
  <si>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</si>
  <si>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</si>
  <si>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</si>
  <si>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</si>
  <si>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</si>
  <si>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</si>
  <si>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</si>
  <si>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</si>
  <si>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</si>
  <si>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Loxahatchee Groves Revenues Reported by Account Code and Fund Type</t>
  </si>
  <si>
    <t>Local Fiscal Year Ended September 30, 2010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</si>
  <si>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</si>
  <si>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</si>
  <si>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</si>
  <si>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</si>
  <si>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</si>
  <si>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Interest</t>
  </si>
  <si>
    <t>2011 Municipal Population:</t>
  </si>
  <si>
    <t>Local Fiscal Year Ended September 30, 2012</t>
  </si>
  <si>
    <t>Other Permits, Fees, and Special Assessments</t>
  </si>
  <si>
    <t>Fines - Local Ordinance Violations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</si>
  <si>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</si>
  <si>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</si>
  <si>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</si>
  <si>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</si>
  <si>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</si>
  <si>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</si>
  <si>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</si>
  <si>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Franchise Fee - Solid Waste</t>
  </si>
  <si>
    <t>State Shared Revenues - General Government - Revenue Sharing Proceeds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</si>
  <si>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</si>
  <si>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</si>
  <si>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</si>
  <si>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</si>
  <si>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Grants from Other Local Units - Physical Environment</t>
  </si>
  <si>
    <t>2014 Municipal Population:</t>
  </si>
  <si>
    <t>Local Fiscal Year Ended September 30, 2015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</si>
  <si>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</si>
  <si>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</si>
  <si>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</si>
  <si>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</si>
  <si>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</si>
  <si>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Discretionary Sales Surtaxes</t>
  </si>
  <si>
    <t>Utility Service Tax - Propane</t>
  </si>
  <si>
    <t>Federal Grant - Physical Environment - Garbage / Solid Waste</t>
  </si>
  <si>
    <t>2017 Municipal Population:</t>
  </si>
  <si>
    <t>Local Fiscal Year Ended September 30, 2018</t>
  </si>
  <si>
    <t>Local Business Tax (Chapter 205, F.S.)</t>
  </si>
  <si>
    <t>Special Assessments - Capital Improvement</t>
  </si>
  <si>
    <t>State Shared Revenues - General Government - Alcoholic Beverage License Tax</t>
  </si>
  <si>
    <t>Proceeds of General Capital Asset Dispositions - Sales</t>
  </si>
  <si>
    <t>2018 Municipal Population:</t>
  </si>
  <si>
    <t>Local Fiscal Year Ended September 30, 2019</t>
  </si>
  <si>
    <t>Building Permits</t>
  </si>
  <si>
    <t>Federal Grant - Transportation - Other Transportation</t>
  </si>
  <si>
    <t>General Government - Administrative Service Fees</t>
  </si>
  <si>
    <t>2019 Municipal Population:</t>
  </si>
  <si>
    <t>Local Fiscal Year Ended September 30, 2020</t>
  </si>
  <si>
    <t>State Grant - Economic Environment</t>
  </si>
  <si>
    <t>2020 Municipal Population:</t>
  </si>
  <si>
    <t>Local Fiscal Year Ended September 30, 2021</t>
  </si>
  <si>
    <t>County Ninth-Cent Voted Fuel Tax</t>
  </si>
  <si>
    <t>Insurance Premium Tax for Firefighters' Pension</t>
  </si>
  <si>
    <t>Insurance Premium Tax for Police Officers' Retirement</t>
  </si>
  <si>
    <t>Utility Service Tax - Water</t>
  </si>
  <si>
    <t>Utility Service Tax - Gas</t>
  </si>
  <si>
    <t>Utility Service Tax - Fuel Oil</t>
  </si>
  <si>
    <t>Utility Service Tax - Other</t>
  </si>
  <si>
    <t>Other General Taxes</t>
  </si>
  <si>
    <t>Franchise Fee - Telecommunications</t>
  </si>
  <si>
    <t>Franchise Fee - Cable Television</t>
  </si>
  <si>
    <t>Franchise Fee - Sewer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</si>
  <si>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</si>
  <si>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</si>
  <si>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</si>
  <si>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</si>
  <si>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</si>
  <si>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</si>
  <si>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</si>
  <si>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</si>
  <si>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</si>
  <si>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</si>
  <si>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</si>
  <si>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</si>
  <si>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</si>
  <si>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</si>
  <si>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</si>
  <si>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Charges for Public Services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</si>
  <si>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</si>
  <si>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</si>
  <si>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</si>
  <si>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</si>
  <si>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</si>
  <si>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</si>
  <si>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</si>
  <si>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</si>
  <si>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</si>
  <si>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</si>
  <si>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</si>
  <si>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</si>
  <si>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</si>
  <si>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</si>
  <si>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</si>
  <si>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</si>
  <si>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</si>
  <si>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</si>
  <si>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</si>
  <si>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</si>
  <si>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</si>
  <si>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</si>
  <si>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</si>
  <si>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</si>
  <si>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</si>
  <si>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</si>
  <si>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</si>
  <si>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</si>
  <si>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</si>
  <si>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</si>
  <si>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</si>
  <si>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</si>
  <si>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</si>
  <si>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</si>
  <si>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</si>
  <si>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</si>
  <si>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</si>
  <si>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</si>
  <si>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</si>
  <si>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</si>
  <si>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</si>
  <si>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</si>
  <si>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Mobile Home License Tax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</si>
  <si>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</si>
  <si>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</si>
  <si>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</si>
  <si>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</si>
  <si>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</si>
  <si>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</si>
  <si>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</si>
  <si>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</si>
  <si>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</si>
  <si>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</si>
  <si>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</si>
  <si>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</si>
  <si>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</si>
  <si>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</si>
  <si>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</si>
  <si>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</si>
  <si>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</si>
  <si>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</si>
  <si>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</si>
  <si>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</si>
  <si>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</si>
  <si>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</si>
  <si>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</si>
  <si>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</si>
  <si>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</si>
  <si>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</si>
  <si>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</si>
  <si>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</si>
  <si>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</si>
  <si>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</si>
  <si>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</si>
  <si>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</si>
  <si>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</si>
  <si>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</si>
  <si>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</si>
  <si>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</si>
  <si>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</si>
  <si>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</si>
  <si>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</si>
  <si>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</si>
  <si>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</si>
  <si>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</si>
  <si>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</si>
  <si>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</si>
  <si>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</si>
  <si>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</si>
  <si>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</si>
  <si>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</si>
  <si>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</si>
  <si>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</si>
  <si>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</si>
  <si>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</si>
  <si>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</si>
  <si>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</si>
  <si>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</si>
  <si>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</si>
  <si>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</si>
  <si>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</si>
  <si>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</si>
  <si>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</si>
  <si>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</si>
  <si>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</si>
  <si>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</si>
  <si>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</si>
  <si>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</si>
  <si>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</si>
  <si>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</si>
  <si>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</si>
  <si>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</si>
  <si>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</si>
  <si>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</si>
  <si>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</si>
  <si>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</si>
  <si>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</si>
  <si>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</si>
  <si>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</si>
  <si>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</si>
  <si>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</si>
  <si>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</si>
  <si>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</si>
  <si>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</si>
  <si>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</si>
  <si>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</si>
  <si>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</si>
  <si>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</si>
  <si>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</si>
  <si>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</si>
  <si>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</si>
  <si>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</si>
  <si>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</si>
  <si>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</si>
  <si>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</si>
  <si>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</si>
  <si>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</si>
  <si>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</si>
  <si>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</si>
  <si>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</si>
  <si>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</si>
  <si>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</si>
  <si>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</si>
  <si>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</si>
  <si>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</si>
  <si>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</si>
  <si>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</si>
  <si>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</si>
  <si>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</si>
  <si>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</si>
  <si>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</si>
  <si>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</si>
  <si>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</si>
  <si>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</si>
  <si>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</si>
  <si>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</si>
  <si>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</si>
  <si>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</si>
  <si>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</si>
  <si>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</si>
  <si>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</si>
  <si>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</si>
  <si>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</si>
  <si>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</si>
  <si>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</si>
  <si>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</si>
  <si>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</si>
  <si>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</si>
  <si>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</si>
  <si>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</si>
  <si>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</si>
  <si>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</si>
  <si>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</si>
  <si>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</si>
  <si>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</si>
  <si>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</si>
  <si>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</si>
  <si>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Licenses</t>
  </si>
  <si>
    <t>Pension Fund Contributions</t>
  </si>
  <si>
    <t>Other Miscellaneous Revenues - Settlements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</si>
  <si>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</si>
  <si>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</si>
  <si>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</si>
  <si>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</si>
  <si>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</si>
  <si>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Compensation for Loss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</si>
  <si>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</si>
  <si>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</si>
  <si>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</si>
  <si>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</si>
  <si>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</si>
  <si>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</si>
  <si>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</si>
  <si>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</si>
  <si>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</si>
  <si>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</si>
  <si>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</si>
  <si>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</si>
  <si>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Option Taxes</t>
  </si>
  <si>
    <t>State Grant - Court-Related Grants - Article V Clerk of Court Trust Fund</t>
  </si>
  <si>
    <t>State Shared Revenues - General Government - Sales and Uses Taxes to Counties</t>
  </si>
  <si>
    <t>State Shared Revenues - Clerk Allotment from Justice Administrative Commission</t>
  </si>
  <si>
    <t>Court-Related Revenues - County Court Civil - Non-Local Fines and Forfeitures</t>
  </si>
  <si>
    <t>Court-Related Revenues - Circuit Court Civil - Non-Local Fines and Forfeitures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</si>
  <si>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</si>
  <si>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</si>
  <si>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</si>
  <si>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</si>
  <si>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Other Charges for Services</t>
  </si>
  <si>
    <t>Court-Ordered Judgments and Fines - Other Court-Ordered</t>
  </si>
  <si>
    <t>Other Miscellaneous Revenues - Slot Machine Proceeds</t>
  </si>
  <si>
    <t>Clerk of Court Trust Fund Revenue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</si>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</sst>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1"/>
      <c r="M3" s="72"/>
      <c r="N3" s="36"/>
      <c r="O3" s="37"/>
      <c r="P3" s="73" t="s">
        <v>307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308</v>
      </c>
      <c r="N4" s="35" t="s">
        <v>8</v>
      </c>
      <c r="O4" s="35" t="s">
        <v>309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310</v>
      </c>
      <c r="B5" s="26"/>
      <c r="C5" s="26"/>
      <c r="D5" s="27">
        <f>SUM(D6:D12)</f>
        <v>1590495</v>
      </c>
      <c r="E5" s="27">
        <f>SUM(E6:E12)</f>
        <v>377737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1968232</v>
      </c>
      <c r="P5" s="33">
        <f>(O5/P$40)</f>
        <v>582.4894939331163</v>
      </c>
      <c r="Q5" s="6"/>
    </row>
    <row r="6" spans="1:17" ht="15">
      <c r="A6" s="12"/>
      <c r="B6" s="25">
        <v>311</v>
      </c>
      <c r="C6" s="20" t="s">
        <v>1</v>
      </c>
      <c r="D6" s="46">
        <v>1042008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1042008</v>
      </c>
      <c r="P6" s="47">
        <f>(O6/P$40)</f>
        <v>308.3776265167209</v>
      </c>
      <c r="Q6" s="9"/>
    </row>
    <row r="7" spans="1:17" ht="15">
      <c r="A7" s="12"/>
      <c r="B7" s="25">
        <v>312.41</v>
      </c>
      <c r="C7" s="20" t="s">
        <v>311</v>
      </c>
      <c r="D7" s="46">
        <v>0</v>
      </c>
      <c r="E7" s="46">
        <v>118189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118189</v>
      </c>
      <c r="P7" s="47">
        <f>(O7/P$40)</f>
        <v>34.977508138502515</v>
      </c>
      <c r="Q7" s="9"/>
    </row>
    <row r="8" spans="1:17" ht="15">
      <c r="A8" s="12"/>
      <c r="B8" s="25">
        <v>312.43</v>
      </c>
      <c r="C8" s="20" t="s">
        <v>312</v>
      </c>
      <c r="D8" s="46">
        <v>0</v>
      </c>
      <c r="E8" s="46">
        <v>259548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259548</v>
      </c>
      <c r="P8" s="47">
        <f>(O8/P$40)</f>
        <v>76.8120745782776</v>
      </c>
      <c r="Q8" s="9"/>
    </row>
    <row r="9" spans="1:17" ht="15">
      <c r="A9" s="12"/>
      <c r="B9" s="25">
        <v>314.1</v>
      </c>
      <c r="C9" s="20" t="s">
        <v>11</v>
      </c>
      <c r="D9" s="46">
        <v>338252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338252</v>
      </c>
      <c r="P9" s="47">
        <f>(O9/P$40)</f>
        <v>100.10417283219887</v>
      </c>
      <c r="Q9" s="9"/>
    </row>
    <row r="10" spans="1:17" ht="15">
      <c r="A10" s="12"/>
      <c r="B10" s="25">
        <v>314.8</v>
      </c>
      <c r="C10" s="20" t="s">
        <v>75</v>
      </c>
      <c r="D10" s="46">
        <v>6569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6569</v>
      </c>
      <c r="P10" s="47">
        <f>(O10/P$40)</f>
        <v>1.9440662918023084</v>
      </c>
      <c r="Q10" s="9"/>
    </row>
    <row r="11" spans="1:17" ht="15">
      <c r="A11" s="12"/>
      <c r="B11" s="25">
        <v>315.2</v>
      </c>
      <c r="C11" s="20" t="s">
        <v>313</v>
      </c>
      <c r="D11" s="46">
        <v>98050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98050</v>
      </c>
      <c r="P11" s="47">
        <f>(O11/P$40)</f>
        <v>29.017460787215153</v>
      </c>
      <c r="Q11" s="9"/>
    </row>
    <row r="12" spans="1:17" ht="15">
      <c r="A12" s="12"/>
      <c r="B12" s="25">
        <v>316</v>
      </c>
      <c r="C12" s="20" t="s">
        <v>79</v>
      </c>
      <c r="D12" s="46">
        <v>105616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105616</v>
      </c>
      <c r="P12" s="47">
        <f>(O12/P$40)</f>
        <v>31.256584788398936</v>
      </c>
      <c r="Q12" s="9"/>
    </row>
    <row r="13" spans="1:17" ht="15.75">
      <c r="A13" s="29" t="s">
        <v>13</v>
      </c>
      <c r="B13" s="30"/>
      <c r="C13" s="31"/>
      <c r="D13" s="32">
        <f>SUM(D14:D20)</f>
        <v>401256</v>
      </c>
      <c r="E13" s="32">
        <f>SUM(E14:E20)</f>
        <v>1762917</v>
      </c>
      <c r="F13" s="32">
        <f>SUM(F14:F20)</f>
        <v>0</v>
      </c>
      <c r="G13" s="32">
        <f>SUM(G14:G20)</f>
        <v>0</v>
      </c>
      <c r="H13" s="32">
        <f>SUM(H14:H20)</f>
        <v>0</v>
      </c>
      <c r="I13" s="32">
        <f>SUM(I14:I20)</f>
        <v>652310</v>
      </c>
      <c r="J13" s="32">
        <f>SUM(J14:J20)</f>
        <v>0</v>
      </c>
      <c r="K13" s="32">
        <f>SUM(K14:K20)</f>
        <v>0</v>
      </c>
      <c r="L13" s="32">
        <f>SUM(L14:L20)</f>
        <v>0</v>
      </c>
      <c r="M13" s="32">
        <f>SUM(M14:M20)</f>
        <v>0</v>
      </c>
      <c r="N13" s="32">
        <f>SUM(N14:N20)</f>
        <v>0</v>
      </c>
      <c r="O13" s="44">
        <f>SUM(D13:N13)</f>
        <v>2816483</v>
      </c>
      <c r="P13" s="45">
        <f>(O13/P$40)</f>
        <v>833.5255992897307</v>
      </c>
      <c r="Q13" s="10"/>
    </row>
    <row r="14" spans="1:17" ht="15">
      <c r="A14" s="12"/>
      <c r="B14" s="25">
        <v>322</v>
      </c>
      <c r="C14" s="20" t="s">
        <v>314</v>
      </c>
      <c r="D14" s="46">
        <v>63263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63263</v>
      </c>
      <c r="P14" s="47">
        <f>(O14/P$40)</f>
        <v>18.72240307783368</v>
      </c>
      <c r="Q14" s="9"/>
    </row>
    <row r="15" spans="1:17" ht="15">
      <c r="A15" s="12"/>
      <c r="B15" s="25">
        <v>323.1</v>
      </c>
      <c r="C15" s="20" t="s">
        <v>14</v>
      </c>
      <c r="D15" s="46">
        <v>260979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0">SUM(D15:N15)</f>
        <v>260979</v>
      </c>
      <c r="P15" s="47">
        <f>(O15/P$40)</f>
        <v>77.23557265463155</v>
      </c>
      <c r="Q15" s="9"/>
    </row>
    <row r="16" spans="1:17" ht="15">
      <c r="A16" s="12"/>
      <c r="B16" s="25">
        <v>323.3</v>
      </c>
      <c r="C16" s="20" t="s">
        <v>15</v>
      </c>
      <c r="D16" s="46">
        <v>29209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29209</v>
      </c>
      <c r="P16" s="47">
        <f>(O16/P$40)</f>
        <v>8.644273453684523</v>
      </c>
      <c r="Q16" s="9"/>
    </row>
    <row r="17" spans="1:17" ht="15">
      <c r="A17" s="12"/>
      <c r="B17" s="25">
        <v>323.6</v>
      </c>
      <c r="C17" s="20" t="s">
        <v>103</v>
      </c>
      <c r="D17" s="46">
        <v>11844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11844</v>
      </c>
      <c r="P17" s="47">
        <f>(O17/P$40)</f>
        <v>3.505179047055342</v>
      </c>
      <c r="Q17" s="9"/>
    </row>
    <row r="18" spans="1:17" ht="15">
      <c r="A18" s="12"/>
      <c r="B18" s="25">
        <v>323.7</v>
      </c>
      <c r="C18" s="20" t="s">
        <v>60</v>
      </c>
      <c r="D18" s="46">
        <v>35961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35961</v>
      </c>
      <c r="P18" s="47">
        <f>(O18/P$40)</f>
        <v>10.642497780408405</v>
      </c>
      <c r="Q18" s="9"/>
    </row>
    <row r="19" spans="1:17" ht="15">
      <c r="A19" s="12"/>
      <c r="B19" s="25">
        <v>325.1</v>
      </c>
      <c r="C19" s="20" t="s">
        <v>80</v>
      </c>
      <c r="D19" s="46">
        <v>0</v>
      </c>
      <c r="E19" s="46">
        <v>266441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266441</v>
      </c>
      <c r="P19" s="47">
        <f>(O19/P$40)</f>
        <v>78.85202722699023</v>
      </c>
      <c r="Q19" s="9"/>
    </row>
    <row r="20" spans="1:17" ht="15">
      <c r="A20" s="12"/>
      <c r="B20" s="25">
        <v>325.2</v>
      </c>
      <c r="C20" s="20" t="s">
        <v>119</v>
      </c>
      <c r="D20" s="46">
        <v>0</v>
      </c>
      <c r="E20" s="46">
        <v>1496476</v>
      </c>
      <c r="F20" s="46">
        <v>0</v>
      </c>
      <c r="G20" s="46">
        <v>0</v>
      </c>
      <c r="H20" s="46">
        <v>0</v>
      </c>
      <c r="I20" s="46">
        <v>652310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2148786</v>
      </c>
      <c r="P20" s="47">
        <f>(O20/P$40)</f>
        <v>635.923646049127</v>
      </c>
      <c r="Q20" s="9"/>
    </row>
    <row r="21" spans="1:17" ht="15.75">
      <c r="A21" s="29" t="s">
        <v>315</v>
      </c>
      <c r="B21" s="30"/>
      <c r="C21" s="31"/>
      <c r="D21" s="32">
        <f>SUM(D22:D27)</f>
        <v>421566</v>
      </c>
      <c r="E21" s="32">
        <f>SUM(E22:E27)</f>
        <v>272580</v>
      </c>
      <c r="F21" s="32">
        <f>SUM(F22:F27)</f>
        <v>0</v>
      </c>
      <c r="G21" s="32">
        <f>SUM(G22:G27)</f>
        <v>0</v>
      </c>
      <c r="H21" s="32">
        <f>SUM(H22:H27)</f>
        <v>0</v>
      </c>
      <c r="I21" s="32">
        <f>SUM(I22:I27)</f>
        <v>50272</v>
      </c>
      <c r="J21" s="32">
        <f>SUM(J22:J27)</f>
        <v>0</v>
      </c>
      <c r="K21" s="32">
        <f>SUM(K22:K27)</f>
        <v>0</v>
      </c>
      <c r="L21" s="32">
        <f>SUM(L22:L27)</f>
        <v>0</v>
      </c>
      <c r="M21" s="32">
        <f>SUM(M22:M27)</f>
        <v>0</v>
      </c>
      <c r="N21" s="32">
        <f>SUM(N22:N27)</f>
        <v>0</v>
      </c>
      <c r="O21" s="44">
        <f>SUM(D21:N21)</f>
        <v>744418</v>
      </c>
      <c r="P21" s="45">
        <f>(O21/P$40)</f>
        <v>220.30719147676828</v>
      </c>
      <c r="Q21" s="10"/>
    </row>
    <row r="22" spans="1:17" ht="15">
      <c r="A22" s="12"/>
      <c r="B22" s="25">
        <v>331.5</v>
      </c>
      <c r="C22" s="20" t="s">
        <v>129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50272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50272</v>
      </c>
      <c r="P22" s="47">
        <f>(O22/P$40)</f>
        <v>14.877774489493934</v>
      </c>
      <c r="Q22" s="9"/>
    </row>
    <row r="23" spans="1:17" ht="15">
      <c r="A23" s="12"/>
      <c r="B23" s="25">
        <v>331.9</v>
      </c>
      <c r="C23" s="20" t="s">
        <v>139</v>
      </c>
      <c r="D23" s="46">
        <v>40141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40141</v>
      </c>
      <c r="P23" s="47">
        <f>(O23/P$40)</f>
        <v>11.87955016277005</v>
      </c>
      <c r="Q23" s="9"/>
    </row>
    <row r="24" spans="1:17" ht="15">
      <c r="A24" s="12"/>
      <c r="B24" s="25">
        <v>335.125</v>
      </c>
      <c r="C24" s="20" t="s">
        <v>316</v>
      </c>
      <c r="D24" s="46">
        <v>82728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82728</v>
      </c>
      <c r="P24" s="47">
        <f>(O24/P$40)</f>
        <v>24.482983131103875</v>
      </c>
      <c r="Q24" s="9"/>
    </row>
    <row r="25" spans="1:17" ht="15">
      <c r="A25" s="12"/>
      <c r="B25" s="25">
        <v>335.15</v>
      </c>
      <c r="C25" s="20" t="s">
        <v>81</v>
      </c>
      <c r="D25" s="46">
        <v>1274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1274</v>
      </c>
      <c r="P25" s="47">
        <f>(O25/P$40)</f>
        <v>0.3770346256288843</v>
      </c>
      <c r="Q25" s="9"/>
    </row>
    <row r="26" spans="1:17" ht="15">
      <c r="A26" s="12"/>
      <c r="B26" s="25">
        <v>335.18</v>
      </c>
      <c r="C26" s="20" t="s">
        <v>317</v>
      </c>
      <c r="D26" s="46">
        <v>297423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297423</v>
      </c>
      <c r="P26" s="47">
        <f>(O26/P$40)</f>
        <v>88.02101213376739</v>
      </c>
      <c r="Q26" s="9"/>
    </row>
    <row r="27" spans="1:17" ht="15">
      <c r="A27" s="12"/>
      <c r="B27" s="25">
        <v>338</v>
      </c>
      <c r="C27" s="20" t="s">
        <v>20</v>
      </c>
      <c r="D27" s="46">
        <v>0</v>
      </c>
      <c r="E27" s="46">
        <v>272580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272580</v>
      </c>
      <c r="P27" s="47">
        <f>(O27/P$40)</f>
        <v>80.66883693400415</v>
      </c>
      <c r="Q27" s="9"/>
    </row>
    <row r="28" spans="1:17" ht="15.75">
      <c r="A28" s="29" t="s">
        <v>25</v>
      </c>
      <c r="B28" s="30"/>
      <c r="C28" s="31"/>
      <c r="D28" s="32">
        <f>SUM(D29:D31)</f>
        <v>479185</v>
      </c>
      <c r="E28" s="32">
        <f>SUM(E29:E31)</f>
        <v>0</v>
      </c>
      <c r="F28" s="32">
        <f>SUM(F29:F31)</f>
        <v>0</v>
      </c>
      <c r="G28" s="32">
        <f>SUM(G29:G31)</f>
        <v>0</v>
      </c>
      <c r="H28" s="32">
        <f>SUM(H29:H31)</f>
        <v>0</v>
      </c>
      <c r="I28" s="32">
        <f>SUM(I29:I31)</f>
        <v>0</v>
      </c>
      <c r="J28" s="32">
        <f>SUM(J29:J31)</f>
        <v>0</v>
      </c>
      <c r="K28" s="32">
        <f>SUM(K29:K31)</f>
        <v>0</v>
      </c>
      <c r="L28" s="32">
        <f>SUM(L29:L31)</f>
        <v>0</v>
      </c>
      <c r="M28" s="32">
        <f>SUM(M29:M31)</f>
        <v>0</v>
      </c>
      <c r="N28" s="32">
        <f>SUM(N29:N31)</f>
        <v>0</v>
      </c>
      <c r="O28" s="32">
        <f>SUM(D28:N28)</f>
        <v>479185</v>
      </c>
      <c r="P28" s="45">
        <f>(O28/P$40)</f>
        <v>141.81266646936965</v>
      </c>
      <c r="Q28" s="10"/>
    </row>
    <row r="29" spans="1:17" ht="15">
      <c r="A29" s="12"/>
      <c r="B29" s="25">
        <v>341.3</v>
      </c>
      <c r="C29" s="20" t="s">
        <v>87</v>
      </c>
      <c r="D29" s="46">
        <v>170000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170000</v>
      </c>
      <c r="P29" s="47">
        <f>(O29/P$40)</f>
        <v>50.31074282332051</v>
      </c>
      <c r="Q29" s="9"/>
    </row>
    <row r="30" spans="1:17" ht="15">
      <c r="A30" s="12"/>
      <c r="B30" s="25">
        <v>341.9</v>
      </c>
      <c r="C30" s="20" t="s">
        <v>63</v>
      </c>
      <c r="D30" s="46">
        <v>7127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7127</v>
      </c>
      <c r="P30" s="47">
        <f>(O30/P$40)</f>
        <v>2.1092039064812074</v>
      </c>
      <c r="Q30" s="9"/>
    </row>
    <row r="31" spans="1:17" ht="15">
      <c r="A31" s="12"/>
      <c r="B31" s="25">
        <v>343.9</v>
      </c>
      <c r="C31" s="20" t="s">
        <v>218</v>
      </c>
      <c r="D31" s="46">
        <v>302058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302058</v>
      </c>
      <c r="P31" s="47">
        <f>(O31/P$40)</f>
        <v>89.39271973956792</v>
      </c>
      <c r="Q31" s="9"/>
    </row>
    <row r="32" spans="1:17" ht="15.75">
      <c r="A32" s="29" t="s">
        <v>2</v>
      </c>
      <c r="B32" s="30"/>
      <c r="C32" s="31"/>
      <c r="D32" s="32">
        <f>SUM(D33:D35)</f>
        <v>31513</v>
      </c>
      <c r="E32" s="32">
        <f>SUM(E33:E35)</f>
        <v>60975</v>
      </c>
      <c r="F32" s="32">
        <f>SUM(F33:F35)</f>
        <v>0</v>
      </c>
      <c r="G32" s="32">
        <f>SUM(G33:G35)</f>
        <v>27</v>
      </c>
      <c r="H32" s="32">
        <f>SUM(H33:H35)</f>
        <v>0</v>
      </c>
      <c r="I32" s="32">
        <f>SUM(I33:I35)</f>
        <v>1356</v>
      </c>
      <c r="J32" s="32">
        <f>SUM(J33:J35)</f>
        <v>0</v>
      </c>
      <c r="K32" s="32">
        <f>SUM(K33:K35)</f>
        <v>0</v>
      </c>
      <c r="L32" s="32">
        <f>SUM(L33:L35)</f>
        <v>0</v>
      </c>
      <c r="M32" s="32">
        <f>SUM(M33:M35)</f>
        <v>0</v>
      </c>
      <c r="N32" s="32">
        <f>SUM(N33:N35)</f>
        <v>0</v>
      </c>
      <c r="O32" s="32">
        <f>SUM(D32:N32)</f>
        <v>93871</v>
      </c>
      <c r="P32" s="45">
        <f>(O32/P$40)</f>
        <v>27.780704350399528</v>
      </c>
      <c r="Q32" s="10"/>
    </row>
    <row r="33" spans="1:17" ht="15">
      <c r="A33" s="12"/>
      <c r="B33" s="25">
        <v>361.1</v>
      </c>
      <c r="C33" s="20" t="s">
        <v>32</v>
      </c>
      <c r="D33" s="46">
        <v>493</v>
      </c>
      <c r="E33" s="46">
        <v>3817</v>
      </c>
      <c r="F33" s="46">
        <v>0</v>
      </c>
      <c r="G33" s="46">
        <v>27</v>
      </c>
      <c r="H33" s="46">
        <v>0</v>
      </c>
      <c r="I33" s="46">
        <v>1356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5693</v>
      </c>
      <c r="P33" s="47">
        <f>(O33/P$40)</f>
        <v>1.684817993489198</v>
      </c>
      <c r="Q33" s="9"/>
    </row>
    <row r="34" spans="1:17" ht="15">
      <c r="A34" s="12"/>
      <c r="B34" s="25">
        <v>366</v>
      </c>
      <c r="C34" s="20" t="s">
        <v>71</v>
      </c>
      <c r="D34" s="46">
        <v>13686</v>
      </c>
      <c r="E34" s="46">
        <v>57158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70844</v>
      </c>
      <c r="P34" s="47">
        <f>(O34/P$40)</f>
        <v>20.965966262207754</v>
      </c>
      <c r="Q34" s="9"/>
    </row>
    <row r="35" spans="1:17" ht="15">
      <c r="A35" s="12"/>
      <c r="B35" s="25">
        <v>369.9</v>
      </c>
      <c r="C35" s="20" t="s">
        <v>33</v>
      </c>
      <c r="D35" s="46">
        <v>17334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17334</v>
      </c>
      <c r="P35" s="47">
        <f>(O35/P$40)</f>
        <v>5.129920094702575</v>
      </c>
      <c r="Q35" s="9"/>
    </row>
    <row r="36" spans="1:17" ht="15.75">
      <c r="A36" s="29" t="s">
        <v>43</v>
      </c>
      <c r="B36" s="30"/>
      <c r="C36" s="31"/>
      <c r="D36" s="32">
        <f>SUM(D37:D37)</f>
        <v>0</v>
      </c>
      <c r="E36" s="32">
        <f>SUM(E37:E37)</f>
        <v>210000</v>
      </c>
      <c r="F36" s="32">
        <f>SUM(F37:F37)</f>
        <v>0</v>
      </c>
      <c r="G36" s="32">
        <f>SUM(G37:G37)</f>
        <v>1631695</v>
      </c>
      <c r="H36" s="32">
        <f>SUM(H37:H37)</f>
        <v>0</v>
      </c>
      <c r="I36" s="32">
        <f>SUM(I37:I37)</f>
        <v>77950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1919645</v>
      </c>
      <c r="P36" s="45">
        <f>(O36/P$40)</f>
        <v>568.1103876886652</v>
      </c>
      <c r="Q36" s="9"/>
    </row>
    <row r="37" spans="1:17" ht="15.75" thickBot="1">
      <c r="A37" s="12"/>
      <c r="B37" s="25">
        <v>381</v>
      </c>
      <c r="C37" s="20" t="s">
        <v>44</v>
      </c>
      <c r="D37" s="46">
        <v>0</v>
      </c>
      <c r="E37" s="46">
        <v>210000</v>
      </c>
      <c r="F37" s="46">
        <v>0</v>
      </c>
      <c r="G37" s="46">
        <v>1631695</v>
      </c>
      <c r="H37" s="46">
        <v>0</v>
      </c>
      <c r="I37" s="46">
        <v>77950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1919645</v>
      </c>
      <c r="P37" s="47">
        <f>(O37/P$40)</f>
        <v>568.1103876886652</v>
      </c>
      <c r="Q37" s="9"/>
    </row>
    <row r="38" spans="1:120" ht="16.5" thickBot="1">
      <c r="A38" s="14" t="s">
        <v>29</v>
      </c>
      <c r="B38" s="23"/>
      <c r="C38" s="22"/>
      <c r="D38" s="15">
        <f>SUM(D5,D13,D21,D28,D32,D36)</f>
        <v>2924015</v>
      </c>
      <c r="E38" s="15">
        <f aca="true" t="shared" si="2" ref="E38:N38">SUM(E5,E13,E21,E28,E32,E36)</f>
        <v>2684209</v>
      </c>
      <c r="F38" s="15">
        <f t="shared" si="2"/>
        <v>0</v>
      </c>
      <c r="G38" s="15">
        <f t="shared" si="2"/>
        <v>1631722</v>
      </c>
      <c r="H38" s="15">
        <f t="shared" si="2"/>
        <v>0</v>
      </c>
      <c r="I38" s="15">
        <f t="shared" si="2"/>
        <v>781888</v>
      </c>
      <c r="J38" s="15">
        <f t="shared" si="2"/>
        <v>0</v>
      </c>
      <c r="K38" s="15">
        <f t="shared" si="2"/>
        <v>0</v>
      </c>
      <c r="L38" s="15">
        <f t="shared" si="2"/>
        <v>0</v>
      </c>
      <c r="M38" s="15">
        <f t="shared" si="2"/>
        <v>0</v>
      </c>
      <c r="N38" s="15">
        <f t="shared" si="2"/>
        <v>0</v>
      </c>
      <c r="O38" s="15">
        <f>SUM(D38:N38)</f>
        <v>8021834</v>
      </c>
      <c r="P38" s="38">
        <f>(O38/P$40)</f>
        <v>2374.02604320805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51" t="s">
        <v>306</v>
      </c>
      <c r="N40" s="51"/>
      <c r="O40" s="51"/>
      <c r="P40" s="43">
        <v>3379</v>
      </c>
    </row>
    <row r="41" spans="1:16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ht="15.75" customHeight="1" thickBot="1">
      <c r="A42" s="55" t="s">
        <v>46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556241</v>
      </c>
      <c r="E5" s="27">
        <f t="shared" si="0"/>
        <v>362938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919179</v>
      </c>
      <c r="O5" s="33">
        <f aca="true" t="shared" si="2" ref="O5:O29">(N5/O$31)</f>
        <v>289.6876772770249</v>
      </c>
      <c r="P5" s="6"/>
    </row>
    <row r="6" spans="1:16" ht="15">
      <c r="A6" s="12"/>
      <c r="B6" s="25">
        <v>311</v>
      </c>
      <c r="C6" s="20" t="s">
        <v>1</v>
      </c>
      <c r="D6" s="46">
        <v>214645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214645</v>
      </c>
      <c r="O6" s="47">
        <f t="shared" si="2"/>
        <v>67.6473369051371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236760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236760</v>
      </c>
      <c r="O7" s="47">
        <f t="shared" si="2"/>
        <v>74.61708162622124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126178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126178</v>
      </c>
      <c r="O8" s="47">
        <f t="shared" si="2"/>
        <v>39.76615190671289</v>
      </c>
      <c r="P8" s="9"/>
    </row>
    <row r="9" spans="1:16" ht="15">
      <c r="A9" s="12"/>
      <c r="B9" s="25">
        <v>314.1</v>
      </c>
      <c r="C9" s="20" t="s">
        <v>11</v>
      </c>
      <c r="D9" s="46">
        <v>203118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203118</v>
      </c>
      <c r="O9" s="47">
        <f t="shared" si="2"/>
        <v>64.01449732114718</v>
      </c>
      <c r="P9" s="9"/>
    </row>
    <row r="10" spans="1:16" ht="15">
      <c r="A10" s="12"/>
      <c r="B10" s="25">
        <v>315</v>
      </c>
      <c r="C10" s="20" t="s">
        <v>12</v>
      </c>
      <c r="D10" s="46">
        <v>138478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138478</v>
      </c>
      <c r="O10" s="47">
        <f t="shared" si="2"/>
        <v>43.64260951780649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247218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247218</v>
      </c>
      <c r="O11" s="45">
        <f t="shared" si="2"/>
        <v>77.91301607311692</v>
      </c>
      <c r="P11" s="10"/>
    </row>
    <row r="12" spans="1:16" ht="15">
      <c r="A12" s="12"/>
      <c r="B12" s="25">
        <v>323.1</v>
      </c>
      <c r="C12" s="20" t="s">
        <v>14</v>
      </c>
      <c r="D12" s="46">
        <v>188222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188222</v>
      </c>
      <c r="O12" s="47">
        <f t="shared" si="2"/>
        <v>59.31988654270407</v>
      </c>
      <c r="P12" s="9"/>
    </row>
    <row r="13" spans="1:16" ht="15">
      <c r="A13" s="12"/>
      <c r="B13" s="25">
        <v>323.3</v>
      </c>
      <c r="C13" s="20" t="s">
        <v>15</v>
      </c>
      <c r="D13" s="46">
        <v>5048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5048</v>
      </c>
      <c r="O13" s="47">
        <f t="shared" si="2"/>
        <v>1.5909234163252441</v>
      </c>
      <c r="P13" s="9"/>
    </row>
    <row r="14" spans="1:16" ht="15">
      <c r="A14" s="12"/>
      <c r="B14" s="25">
        <v>329</v>
      </c>
      <c r="C14" s="20" t="s">
        <v>51</v>
      </c>
      <c r="D14" s="46">
        <v>53948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53948</v>
      </c>
      <c r="O14" s="47">
        <f t="shared" si="2"/>
        <v>17.002206114087613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SUM(D16:D18)</f>
        <v>296418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296418</v>
      </c>
      <c r="O15" s="45">
        <f t="shared" si="2"/>
        <v>93.41884651749133</v>
      </c>
      <c r="P15" s="10"/>
    </row>
    <row r="16" spans="1:16" ht="15">
      <c r="A16" s="12"/>
      <c r="B16" s="25">
        <v>335.12</v>
      </c>
      <c r="C16" s="20" t="s">
        <v>18</v>
      </c>
      <c r="D16" s="46">
        <v>77999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77999</v>
      </c>
      <c r="O16" s="47">
        <f t="shared" si="2"/>
        <v>24.582098959974786</v>
      </c>
      <c r="P16" s="9"/>
    </row>
    <row r="17" spans="1:16" ht="15">
      <c r="A17" s="12"/>
      <c r="B17" s="25">
        <v>335.18</v>
      </c>
      <c r="C17" s="20" t="s">
        <v>19</v>
      </c>
      <c r="D17" s="46">
        <v>207901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207901</v>
      </c>
      <c r="O17" s="47">
        <f t="shared" si="2"/>
        <v>65.52190356129846</v>
      </c>
      <c r="P17" s="9"/>
    </row>
    <row r="18" spans="1:16" ht="15">
      <c r="A18" s="12"/>
      <c r="B18" s="25">
        <v>338</v>
      </c>
      <c r="C18" s="20" t="s">
        <v>20</v>
      </c>
      <c r="D18" s="46">
        <v>10518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10518</v>
      </c>
      <c r="O18" s="47">
        <f t="shared" si="2"/>
        <v>3.31484399621809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7702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464987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472689</v>
      </c>
      <c r="O19" s="45">
        <f t="shared" si="2"/>
        <v>148.97226599432713</v>
      </c>
      <c r="P19" s="10"/>
    </row>
    <row r="20" spans="1:16" ht="15">
      <c r="A20" s="12"/>
      <c r="B20" s="25">
        <v>341.9</v>
      </c>
      <c r="C20" s="20" t="s">
        <v>27</v>
      </c>
      <c r="D20" s="46">
        <v>7702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7702</v>
      </c>
      <c r="O20" s="47">
        <f t="shared" si="2"/>
        <v>2.4273558146864165</v>
      </c>
      <c r="P20" s="9"/>
    </row>
    <row r="21" spans="1:16" ht="15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464987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464987</v>
      </c>
      <c r="O21" s="47">
        <f t="shared" si="2"/>
        <v>146.5449101796407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35727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35727</v>
      </c>
      <c r="O22" s="45">
        <f t="shared" si="2"/>
        <v>11.259691144027734</v>
      </c>
      <c r="P22" s="10"/>
    </row>
    <row r="23" spans="1:16" ht="15">
      <c r="A23" s="13"/>
      <c r="B23" s="39">
        <v>354</v>
      </c>
      <c r="C23" s="21" t="s">
        <v>52</v>
      </c>
      <c r="D23" s="46">
        <v>35727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35727</v>
      </c>
      <c r="O23" s="47">
        <f t="shared" si="2"/>
        <v>11.259691144027734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SUM(D25:D26)</f>
        <v>51004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51004</v>
      </c>
      <c r="O24" s="45">
        <f t="shared" si="2"/>
        <v>16.074377560668136</v>
      </c>
      <c r="P24" s="10"/>
    </row>
    <row r="25" spans="1:16" ht="15">
      <c r="A25" s="12"/>
      <c r="B25" s="25">
        <v>361.1</v>
      </c>
      <c r="C25" s="20" t="s">
        <v>32</v>
      </c>
      <c r="D25" s="46">
        <v>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355</v>
      </c>
      <c r="O25" s="47">
        <f t="shared" si="2"/>
        <v>0.11188150015757958</v>
      </c>
      <c r="P25" s="9"/>
    </row>
    <row r="26" spans="1:16" ht="15">
      <c r="A26" s="12"/>
      <c r="B26" s="25">
        <v>369.9</v>
      </c>
      <c r="C26" s="20" t="s">
        <v>33</v>
      </c>
      <c r="D26" s="46">
        <v>50649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50649</v>
      </c>
      <c r="O26" s="47">
        <f t="shared" si="2"/>
        <v>15.962496060510558</v>
      </c>
      <c r="P26" s="9"/>
    </row>
    <row r="27" spans="1:16" ht="15.75">
      <c r="A27" s="29" t="s">
        <v>43</v>
      </c>
      <c r="B27" s="30"/>
      <c r="C27" s="31"/>
      <c r="D27" s="32">
        <f aca="true" t="shared" si="8" ref="D27:M27">SUM(D28:D28)</f>
        <v>0</v>
      </c>
      <c r="E27" s="32">
        <f t="shared" si="8"/>
        <v>48913</v>
      </c>
      <c r="F27" s="32">
        <f t="shared" si="8"/>
        <v>0</v>
      </c>
      <c r="G27" s="32">
        <f t="shared" si="8"/>
        <v>1000000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1048913</v>
      </c>
      <c r="O27" s="45">
        <f t="shared" si="2"/>
        <v>330.5745351402458</v>
      </c>
      <c r="P27" s="9"/>
    </row>
    <row r="28" spans="1:16" ht="15.75" thickBot="1">
      <c r="A28" s="12"/>
      <c r="B28" s="25">
        <v>381</v>
      </c>
      <c r="C28" s="20" t="s">
        <v>44</v>
      </c>
      <c r="D28" s="46">
        <v>0</v>
      </c>
      <c r="E28" s="46">
        <v>48913</v>
      </c>
      <c r="F28" s="46">
        <v>0</v>
      </c>
      <c r="G28" s="46">
        <v>1000000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1048913</v>
      </c>
      <c r="O28" s="47">
        <f t="shared" si="2"/>
        <v>330.5745351402458</v>
      </c>
      <c r="P28" s="9"/>
    </row>
    <row r="29" spans="1:119" ht="16.5" thickBot="1">
      <c r="A29" s="14" t="s">
        <v>29</v>
      </c>
      <c r="B29" s="23"/>
      <c r="C29" s="22"/>
      <c r="D29" s="15">
        <f aca="true" t="shared" si="9" ref="D29:M29">SUM(D5,D11,D15,D19,D22,D24,D27)</f>
        <v>1194310</v>
      </c>
      <c r="E29" s="15">
        <f t="shared" si="9"/>
        <v>411851</v>
      </c>
      <c r="F29" s="15">
        <f t="shared" si="9"/>
        <v>0</v>
      </c>
      <c r="G29" s="15">
        <f t="shared" si="9"/>
        <v>1000000</v>
      </c>
      <c r="H29" s="15">
        <f t="shared" si="9"/>
        <v>0</v>
      </c>
      <c r="I29" s="15">
        <f t="shared" si="9"/>
        <v>464987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3071148</v>
      </c>
      <c r="O29" s="38">
        <f t="shared" si="2"/>
        <v>967.900409706902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1" t="s">
        <v>53</v>
      </c>
      <c r="M31" s="51"/>
      <c r="N31" s="51"/>
      <c r="O31" s="43">
        <v>3173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46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608325</v>
      </c>
      <c r="E5" s="27">
        <f t="shared" si="0"/>
        <v>353519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961844</v>
      </c>
      <c r="O5" s="33">
        <f aca="true" t="shared" si="2" ref="O5:O26">(N5/O$28)</f>
        <v>304.1884882985452</v>
      </c>
      <c r="P5" s="6"/>
    </row>
    <row r="6" spans="1:16" ht="15">
      <c r="A6" s="12"/>
      <c r="B6" s="25">
        <v>311</v>
      </c>
      <c r="C6" s="20" t="s">
        <v>1</v>
      </c>
      <c r="D6" s="46">
        <v>263170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263170</v>
      </c>
      <c r="O6" s="47">
        <f t="shared" si="2"/>
        <v>83.22896900695763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240917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240917</v>
      </c>
      <c r="O7" s="47">
        <f t="shared" si="2"/>
        <v>76.19133459835547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112602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112602</v>
      </c>
      <c r="O8" s="47">
        <f t="shared" si="2"/>
        <v>35.61100569259962</v>
      </c>
      <c r="P8" s="9"/>
    </row>
    <row r="9" spans="1:16" ht="15">
      <c r="A9" s="12"/>
      <c r="B9" s="25">
        <v>314.1</v>
      </c>
      <c r="C9" s="20" t="s">
        <v>11</v>
      </c>
      <c r="D9" s="46">
        <v>203523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203523</v>
      </c>
      <c r="O9" s="47">
        <f t="shared" si="2"/>
        <v>64.36527514231499</v>
      </c>
      <c r="P9" s="9"/>
    </row>
    <row r="10" spans="1:16" ht="15">
      <c r="A10" s="12"/>
      <c r="B10" s="25">
        <v>315</v>
      </c>
      <c r="C10" s="20" t="s">
        <v>12</v>
      </c>
      <c r="D10" s="46">
        <v>141632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141632</v>
      </c>
      <c r="O10" s="47">
        <f t="shared" si="2"/>
        <v>44.79190385831752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207153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207153</v>
      </c>
      <c r="O11" s="45">
        <f t="shared" si="2"/>
        <v>65.51328273244782</v>
      </c>
      <c r="P11" s="10"/>
    </row>
    <row r="12" spans="1:16" ht="15">
      <c r="A12" s="12"/>
      <c r="B12" s="25">
        <v>323.1</v>
      </c>
      <c r="C12" s="20" t="s">
        <v>14</v>
      </c>
      <c r="D12" s="46">
        <v>196426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196426</v>
      </c>
      <c r="O12" s="47">
        <f t="shared" si="2"/>
        <v>62.120809614168245</v>
      </c>
      <c r="P12" s="9"/>
    </row>
    <row r="13" spans="1:16" ht="15">
      <c r="A13" s="12"/>
      <c r="B13" s="25">
        <v>323.3</v>
      </c>
      <c r="C13" s="20" t="s">
        <v>15</v>
      </c>
      <c r="D13" s="46">
        <v>10727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10727</v>
      </c>
      <c r="O13" s="47">
        <f t="shared" si="2"/>
        <v>3.39247311827957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SUM(D15:D17)</f>
        <v>291542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291542</v>
      </c>
      <c r="O14" s="45">
        <f t="shared" si="2"/>
        <v>92.20177103099304</v>
      </c>
      <c r="P14" s="10"/>
    </row>
    <row r="15" spans="1:16" ht="15">
      <c r="A15" s="12"/>
      <c r="B15" s="25">
        <v>335.12</v>
      </c>
      <c r="C15" s="20" t="s">
        <v>18</v>
      </c>
      <c r="D15" s="46">
        <v>75405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75405</v>
      </c>
      <c r="O15" s="47">
        <f t="shared" si="2"/>
        <v>23.847248576850095</v>
      </c>
      <c r="P15" s="9"/>
    </row>
    <row r="16" spans="1:16" ht="15">
      <c r="A16" s="12"/>
      <c r="B16" s="25">
        <v>335.18</v>
      </c>
      <c r="C16" s="20" t="s">
        <v>19</v>
      </c>
      <c r="D16" s="46">
        <v>206541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206541</v>
      </c>
      <c r="O16" s="47">
        <f t="shared" si="2"/>
        <v>65.31973434535104</v>
      </c>
      <c r="P16" s="9"/>
    </row>
    <row r="17" spans="1:16" ht="15">
      <c r="A17" s="12"/>
      <c r="B17" s="25">
        <v>338</v>
      </c>
      <c r="C17" s="20" t="s">
        <v>20</v>
      </c>
      <c r="D17" s="46">
        <v>9596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9596</v>
      </c>
      <c r="O17" s="47">
        <f t="shared" si="2"/>
        <v>3.0347881087919037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2352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464023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466375</v>
      </c>
      <c r="O18" s="45">
        <f t="shared" si="2"/>
        <v>147.49367488931057</v>
      </c>
      <c r="P18" s="10"/>
    </row>
    <row r="19" spans="1:16" ht="15">
      <c r="A19" s="12"/>
      <c r="B19" s="25">
        <v>341.9</v>
      </c>
      <c r="C19" s="20" t="s">
        <v>27</v>
      </c>
      <c r="D19" s="46">
        <v>2352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2352</v>
      </c>
      <c r="O19" s="47">
        <f t="shared" si="2"/>
        <v>0.7438330170777988</v>
      </c>
      <c r="P19" s="9"/>
    </row>
    <row r="20" spans="1:16" ht="15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464023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464023</v>
      </c>
      <c r="O20" s="47">
        <f t="shared" si="2"/>
        <v>146.74984187223276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20064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20064</v>
      </c>
      <c r="O21" s="45">
        <f t="shared" si="2"/>
        <v>6.345351043643264</v>
      </c>
      <c r="P21" s="10"/>
    </row>
    <row r="22" spans="1:16" ht="15">
      <c r="A22" s="12"/>
      <c r="B22" s="25">
        <v>361.1</v>
      </c>
      <c r="C22" s="20" t="s">
        <v>32</v>
      </c>
      <c r="D22" s="46">
        <v>3346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3346</v>
      </c>
      <c r="O22" s="47">
        <f t="shared" si="2"/>
        <v>1.058191018342821</v>
      </c>
      <c r="P22" s="9"/>
    </row>
    <row r="23" spans="1:16" ht="15">
      <c r="A23" s="12"/>
      <c r="B23" s="25">
        <v>369.9</v>
      </c>
      <c r="C23" s="20" t="s">
        <v>33</v>
      </c>
      <c r="D23" s="46">
        <v>16718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16718</v>
      </c>
      <c r="O23" s="47">
        <f t="shared" si="2"/>
        <v>5.287160025300443</v>
      </c>
      <c r="P23" s="9"/>
    </row>
    <row r="24" spans="1:16" ht="15.75">
      <c r="A24" s="29" t="s">
        <v>43</v>
      </c>
      <c r="B24" s="30"/>
      <c r="C24" s="31"/>
      <c r="D24" s="32">
        <f aca="true" t="shared" si="7" ref="D24:M24">SUM(D25:D25)</f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1636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1636</v>
      </c>
      <c r="O24" s="45">
        <f t="shared" si="2"/>
        <v>0.5173940543959519</v>
      </c>
      <c r="P24" s="9"/>
    </row>
    <row r="25" spans="1:16" ht="15.75" thickBot="1">
      <c r="A25" s="12"/>
      <c r="B25" s="25">
        <v>389.1</v>
      </c>
      <c r="C25" s="20" t="s">
        <v>48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1636</v>
      </c>
      <c r="O25" s="47">
        <f t="shared" si="2"/>
        <v>0.5173940543959519</v>
      </c>
      <c r="P25" s="9"/>
    </row>
    <row r="26" spans="1:119" ht="16.5" thickBot="1">
      <c r="A26" s="14" t="s">
        <v>29</v>
      </c>
      <c r="B26" s="23"/>
      <c r="C26" s="22"/>
      <c r="D26" s="15">
        <f>SUM(D5,D11,D14,D18,D21,D24)</f>
        <v>1129436</v>
      </c>
      <c r="E26" s="15">
        <f aca="true" t="shared" si="8" ref="E26:M26">SUM(E5,E11,E14,E18,E21,E24)</f>
        <v>353519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465659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1948614</v>
      </c>
      <c r="O26" s="38">
        <f t="shared" si="2"/>
        <v>616.2599620493359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49</v>
      </c>
      <c r="M28" s="51"/>
      <c r="N28" s="51"/>
      <c r="O28" s="43">
        <v>3162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803622</v>
      </c>
      <c r="E5" s="27">
        <f t="shared" si="0"/>
        <v>367332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1170954</v>
      </c>
      <c r="O5" s="33">
        <f aca="true" t="shared" si="2" ref="O5:O26">(N5/O$28)</f>
        <v>368.2245283018868</v>
      </c>
      <c r="P5" s="6"/>
    </row>
    <row r="6" spans="1:16" ht="15">
      <c r="A6" s="12"/>
      <c r="B6" s="25">
        <v>311</v>
      </c>
      <c r="C6" s="20" t="s">
        <v>1</v>
      </c>
      <c r="D6" s="46">
        <v>321912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321912</v>
      </c>
      <c r="O6" s="47">
        <f t="shared" si="2"/>
        <v>101.23018867924529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250684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250684</v>
      </c>
      <c r="O7" s="47">
        <f t="shared" si="2"/>
        <v>78.8314465408805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116648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116648</v>
      </c>
      <c r="O8" s="47">
        <f t="shared" si="2"/>
        <v>36.68176100628931</v>
      </c>
      <c r="P8" s="9"/>
    </row>
    <row r="9" spans="1:16" ht="15">
      <c r="A9" s="12"/>
      <c r="B9" s="25">
        <v>314.1</v>
      </c>
      <c r="C9" s="20" t="s">
        <v>11</v>
      </c>
      <c r="D9" s="46">
        <v>209777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209777</v>
      </c>
      <c r="O9" s="47">
        <f t="shared" si="2"/>
        <v>65.96761006289309</v>
      </c>
      <c r="P9" s="9"/>
    </row>
    <row r="10" spans="1:16" ht="15">
      <c r="A10" s="12"/>
      <c r="B10" s="25">
        <v>315</v>
      </c>
      <c r="C10" s="20" t="s">
        <v>12</v>
      </c>
      <c r="D10" s="46">
        <v>271933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271933</v>
      </c>
      <c r="O10" s="47">
        <f t="shared" si="2"/>
        <v>85.51352201257862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SUM(D12:D13)</f>
        <v>208158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208158</v>
      </c>
      <c r="O11" s="45">
        <f t="shared" si="2"/>
        <v>65.45849056603774</v>
      </c>
      <c r="P11" s="10"/>
    </row>
    <row r="12" spans="1:16" ht="15">
      <c r="A12" s="12"/>
      <c r="B12" s="25">
        <v>323.1</v>
      </c>
      <c r="C12" s="20" t="s">
        <v>14</v>
      </c>
      <c r="D12" s="46">
        <v>203552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203552</v>
      </c>
      <c r="O12" s="47">
        <f t="shared" si="2"/>
        <v>64.01006289308177</v>
      </c>
      <c r="P12" s="9"/>
    </row>
    <row r="13" spans="1:16" ht="15">
      <c r="A13" s="12"/>
      <c r="B13" s="25">
        <v>323.3</v>
      </c>
      <c r="C13" s="20" t="s">
        <v>15</v>
      </c>
      <c r="D13" s="46">
        <v>4606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4606</v>
      </c>
      <c r="O13" s="47">
        <f t="shared" si="2"/>
        <v>1.4484276729559749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SUM(D15:D17)</f>
        <v>276571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276571</v>
      </c>
      <c r="O14" s="45">
        <f t="shared" si="2"/>
        <v>86.97201257861636</v>
      </c>
      <c r="P14" s="10"/>
    </row>
    <row r="15" spans="1:16" ht="15">
      <c r="A15" s="12"/>
      <c r="B15" s="25">
        <v>335.12</v>
      </c>
      <c r="C15" s="20" t="s">
        <v>18</v>
      </c>
      <c r="D15" s="46">
        <v>67416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67416</v>
      </c>
      <c r="O15" s="47">
        <f t="shared" si="2"/>
        <v>21.2</v>
      </c>
      <c r="P15" s="9"/>
    </row>
    <row r="16" spans="1:16" ht="15">
      <c r="A16" s="12"/>
      <c r="B16" s="25">
        <v>335.18</v>
      </c>
      <c r="C16" s="20" t="s">
        <v>19</v>
      </c>
      <c r="D16" s="46">
        <v>198423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198423</v>
      </c>
      <c r="O16" s="47">
        <f t="shared" si="2"/>
        <v>62.39716981132076</v>
      </c>
      <c r="P16" s="9"/>
    </row>
    <row r="17" spans="1:16" ht="15">
      <c r="A17" s="12"/>
      <c r="B17" s="25">
        <v>338</v>
      </c>
      <c r="C17" s="20" t="s">
        <v>20</v>
      </c>
      <c r="D17" s="46">
        <v>10732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10732</v>
      </c>
      <c r="O17" s="47">
        <f t="shared" si="2"/>
        <v>3.3748427672955974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447379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447379</v>
      </c>
      <c r="O18" s="45">
        <f t="shared" si="2"/>
        <v>140.68522012578617</v>
      </c>
      <c r="P18" s="10"/>
    </row>
    <row r="19" spans="1:16" ht="15">
      <c r="A19" s="12"/>
      <c r="B19" s="25">
        <v>341.9</v>
      </c>
      <c r="C19" s="20" t="s">
        <v>27</v>
      </c>
      <c r="D19" s="46">
        <v>2011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2011</v>
      </c>
      <c r="O19" s="47">
        <f t="shared" si="2"/>
        <v>0.6323899371069183</v>
      </c>
      <c r="P19" s="9"/>
    </row>
    <row r="20" spans="1:16" ht="15">
      <c r="A20" s="12"/>
      <c r="B20" s="25">
        <v>343.4</v>
      </c>
      <c r="C20" s="20" t="s">
        <v>28</v>
      </c>
      <c r="D20" s="46">
        <v>445368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445368</v>
      </c>
      <c r="O20" s="47">
        <f t="shared" si="2"/>
        <v>140.05283018867925</v>
      </c>
      <c r="P20" s="9"/>
    </row>
    <row r="21" spans="1:16" ht="15.75">
      <c r="A21" s="29" t="s">
        <v>2</v>
      </c>
      <c r="B21" s="30"/>
      <c r="C21" s="31"/>
      <c r="D21" s="32">
        <f aca="true" t="shared" si="6" ref="D21:M21">SUM(D22:D23)</f>
        <v>6775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6775</v>
      </c>
      <c r="O21" s="45">
        <f t="shared" si="2"/>
        <v>2.130503144654088</v>
      </c>
      <c r="P21" s="10"/>
    </row>
    <row r="22" spans="1:16" ht="15">
      <c r="A22" s="12"/>
      <c r="B22" s="25">
        <v>361.1</v>
      </c>
      <c r="C22" s="20" t="s">
        <v>32</v>
      </c>
      <c r="D22" s="46">
        <v>5615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5615</v>
      </c>
      <c r="O22" s="47">
        <f t="shared" si="2"/>
        <v>1.7657232704402517</v>
      </c>
      <c r="P22" s="9"/>
    </row>
    <row r="23" spans="1:16" ht="15">
      <c r="A23" s="12"/>
      <c r="B23" s="25">
        <v>369.9</v>
      </c>
      <c r="C23" s="20" t="s">
        <v>33</v>
      </c>
      <c r="D23" s="46">
        <v>1160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1160</v>
      </c>
      <c r="O23" s="47">
        <f t="shared" si="2"/>
        <v>0.36477987421383645</v>
      </c>
      <c r="P23" s="9"/>
    </row>
    <row r="24" spans="1:16" ht="15.75">
      <c r="A24" s="29" t="s">
        <v>43</v>
      </c>
      <c r="B24" s="30"/>
      <c r="C24" s="31"/>
      <c r="D24" s="32">
        <f aca="true" t="shared" si="7" ref="D24:M24">SUM(D25:D25)</f>
        <v>0</v>
      </c>
      <c r="E24" s="32">
        <f t="shared" si="7"/>
        <v>315885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315885</v>
      </c>
      <c r="O24" s="45">
        <f t="shared" si="2"/>
        <v>99.33490566037736</v>
      </c>
      <c r="P24" s="9"/>
    </row>
    <row r="25" spans="1:16" ht="15.75" thickBot="1">
      <c r="A25" s="12"/>
      <c r="B25" s="25">
        <v>381</v>
      </c>
      <c r="C25" s="20" t="s">
        <v>44</v>
      </c>
      <c r="D25" s="46">
        <v>0</v>
      </c>
      <c r="E25" s="46">
        <v>315885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315885</v>
      </c>
      <c r="O25" s="47">
        <f t="shared" si="2"/>
        <v>99.33490566037736</v>
      </c>
      <c r="P25" s="9"/>
    </row>
    <row r="26" spans="1:119" ht="16.5" thickBot="1">
      <c r="A26" s="14" t="s">
        <v>29</v>
      </c>
      <c r="B26" s="23"/>
      <c r="C26" s="22"/>
      <c r="D26" s="15">
        <f>SUM(D5,D11,D14,D18,D21,D24)</f>
        <v>1742505</v>
      </c>
      <c r="E26" s="15">
        <f aca="true" t="shared" si="8" ref="E26:M26">SUM(E5,E11,E14,E18,E21,E24)</f>
        <v>683217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2425722</v>
      </c>
      <c r="O26" s="38">
        <f t="shared" si="2"/>
        <v>762.8056603773584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1" t="s">
        <v>45</v>
      </c>
      <c r="M28" s="51"/>
      <c r="N28" s="51"/>
      <c r="O28" s="43">
        <v>3180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thickBot="1">
      <c r="A30" s="55" t="s">
        <v>46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1076855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1076855</v>
      </c>
      <c r="O5" s="33">
        <f aca="true" t="shared" si="2" ref="O5:O27">(N5/O$29)</f>
        <v>333.49489005884175</v>
      </c>
      <c r="P5" s="6"/>
    </row>
    <row r="6" spans="1:16" ht="15">
      <c r="A6" s="12"/>
      <c r="B6" s="25">
        <v>311</v>
      </c>
      <c r="C6" s="20" t="s">
        <v>1</v>
      </c>
      <c r="D6" s="46">
        <v>446294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446294</v>
      </c>
      <c r="O6" s="47">
        <f t="shared" si="2"/>
        <v>138.21430783524312</v>
      </c>
      <c r="P6" s="9"/>
    </row>
    <row r="7" spans="1:16" ht="15">
      <c r="A7" s="12"/>
      <c r="B7" s="25">
        <v>312.41</v>
      </c>
      <c r="C7" s="20" t="s">
        <v>10</v>
      </c>
      <c r="D7" s="46">
        <v>245543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245543</v>
      </c>
      <c r="O7" s="47">
        <f t="shared" si="2"/>
        <v>76.04304738309074</v>
      </c>
      <c r="P7" s="9"/>
    </row>
    <row r="8" spans="1:16" ht="15">
      <c r="A8" s="12"/>
      <c r="B8" s="25">
        <v>312.42</v>
      </c>
      <c r="C8" s="20" t="s">
        <v>9</v>
      </c>
      <c r="D8" s="46">
        <v>116270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116270</v>
      </c>
      <c r="O8" s="47">
        <f t="shared" si="2"/>
        <v>36.0080520284918</v>
      </c>
      <c r="P8" s="9"/>
    </row>
    <row r="9" spans="1:16" ht="15">
      <c r="A9" s="12"/>
      <c r="B9" s="25">
        <v>314.1</v>
      </c>
      <c r="C9" s="20" t="s">
        <v>11</v>
      </c>
      <c r="D9" s="46">
        <v>196004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196004</v>
      </c>
      <c r="O9" s="47">
        <f t="shared" si="2"/>
        <v>60.70114586559306</v>
      </c>
      <c r="P9" s="9"/>
    </row>
    <row r="10" spans="1:16" ht="15">
      <c r="A10" s="12"/>
      <c r="B10" s="25">
        <v>315</v>
      </c>
      <c r="C10" s="20" t="s">
        <v>12</v>
      </c>
      <c r="D10" s="46">
        <v>72744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72744</v>
      </c>
      <c r="O10" s="47">
        <f t="shared" si="2"/>
        <v>22.528336946423043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SUM(D12:D14)</f>
        <v>232172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232172</v>
      </c>
      <c r="O11" s="45">
        <f t="shared" si="2"/>
        <v>71.90213688448436</v>
      </c>
      <c r="P11" s="10"/>
    </row>
    <row r="12" spans="1:16" ht="15">
      <c r="A12" s="12"/>
      <c r="B12" s="25">
        <v>323.1</v>
      </c>
      <c r="C12" s="20" t="s">
        <v>14</v>
      </c>
      <c r="D12" s="46">
        <v>224342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224342</v>
      </c>
      <c r="O12" s="47">
        <f t="shared" si="2"/>
        <v>69.47723753484051</v>
      </c>
      <c r="P12" s="9"/>
    </row>
    <row r="13" spans="1:16" ht="15">
      <c r="A13" s="12"/>
      <c r="B13" s="25">
        <v>323.3</v>
      </c>
      <c r="C13" s="20" t="s">
        <v>15</v>
      </c>
      <c r="D13" s="46">
        <v>7799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7799</v>
      </c>
      <c r="O13" s="47">
        <f t="shared" si="2"/>
        <v>2.415298854134407</v>
      </c>
      <c r="P13" s="9"/>
    </row>
    <row r="14" spans="1:16" ht="15">
      <c r="A14" s="12"/>
      <c r="B14" s="25">
        <v>323.4</v>
      </c>
      <c r="C14" s="20" t="s">
        <v>16</v>
      </c>
      <c r="D14" s="46">
        <v>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</v>
      </c>
      <c r="O14" s="47">
        <f t="shared" si="2"/>
        <v>0.00960049550944565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SUM(D16:D18)</f>
        <v>274525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274525</v>
      </c>
      <c r="O15" s="45">
        <f t="shared" si="2"/>
        <v>85.01858160421183</v>
      </c>
      <c r="P15" s="10"/>
    </row>
    <row r="16" spans="1:16" ht="15">
      <c r="A16" s="12"/>
      <c r="B16" s="25">
        <v>335.12</v>
      </c>
      <c r="C16" s="20" t="s">
        <v>18</v>
      </c>
      <c r="D16" s="46">
        <v>66342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66342</v>
      </c>
      <c r="O16" s="47">
        <f t="shared" si="2"/>
        <v>20.545679777020748</v>
      </c>
      <c r="P16" s="9"/>
    </row>
    <row r="17" spans="1:16" ht="15">
      <c r="A17" s="12"/>
      <c r="B17" s="25">
        <v>335.18</v>
      </c>
      <c r="C17" s="20" t="s">
        <v>19</v>
      </c>
      <c r="D17" s="46">
        <v>197462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197462</v>
      </c>
      <c r="O17" s="47">
        <f t="shared" si="2"/>
        <v>61.152678847940535</v>
      </c>
      <c r="P17" s="9"/>
    </row>
    <row r="18" spans="1:16" ht="15">
      <c r="A18" s="12"/>
      <c r="B18" s="25">
        <v>338</v>
      </c>
      <c r="C18" s="20" t="s">
        <v>20</v>
      </c>
      <c r="D18" s="46">
        <v>10721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10721</v>
      </c>
      <c r="O18" s="47">
        <f t="shared" si="2"/>
        <v>3.3202229792505418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502035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502035</v>
      </c>
      <c r="O19" s="45">
        <f t="shared" si="2"/>
        <v>155.47692784143698</v>
      </c>
      <c r="P19" s="10"/>
    </row>
    <row r="20" spans="1:16" ht="15">
      <c r="A20" s="12"/>
      <c r="B20" s="25">
        <v>341.9</v>
      </c>
      <c r="C20" s="20" t="s">
        <v>27</v>
      </c>
      <c r="D20" s="46">
        <v>1775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1775</v>
      </c>
      <c r="O20" s="47">
        <f t="shared" si="2"/>
        <v>0.549705791266646</v>
      </c>
      <c r="P20" s="9"/>
    </row>
    <row r="21" spans="1:16" ht="15">
      <c r="A21" s="12"/>
      <c r="B21" s="25">
        <v>343.4</v>
      </c>
      <c r="C21" s="20" t="s">
        <v>28</v>
      </c>
      <c r="D21" s="46">
        <v>500260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500260</v>
      </c>
      <c r="O21" s="47">
        <f t="shared" si="2"/>
        <v>154.92722205017034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12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</v>
      </c>
      <c r="O22" s="45">
        <f t="shared" si="2"/>
        <v>0.0037163208423660575</v>
      </c>
      <c r="P22" s="10"/>
    </row>
    <row r="23" spans="1:16" ht="15">
      <c r="A23" s="13"/>
      <c r="B23" s="39">
        <v>359</v>
      </c>
      <c r="C23" s="21" t="s">
        <v>31</v>
      </c>
      <c r="D23" s="46">
        <v>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</v>
      </c>
      <c r="O23" s="47">
        <f t="shared" si="2"/>
        <v>0.0037163208423660575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SUM(D25:D26)</f>
        <v>9016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9016</v>
      </c>
      <c r="O24" s="45">
        <f t="shared" si="2"/>
        <v>2.7921957262310313</v>
      </c>
      <c r="P24" s="10"/>
    </row>
    <row r="25" spans="1:16" ht="15">
      <c r="A25" s="12"/>
      <c r="B25" s="25">
        <v>361.1</v>
      </c>
      <c r="C25" s="20" t="s">
        <v>32</v>
      </c>
      <c r="D25" s="46">
        <v>8586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8586</v>
      </c>
      <c r="O25" s="47">
        <f t="shared" si="2"/>
        <v>2.659027562712914</v>
      </c>
      <c r="P25" s="9"/>
    </row>
    <row r="26" spans="1:16" ht="15.75" thickBot="1">
      <c r="A26" s="12"/>
      <c r="B26" s="25">
        <v>369.9</v>
      </c>
      <c r="C26" s="20" t="s">
        <v>33</v>
      </c>
      <c r="D26" s="46">
        <v>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430</v>
      </c>
      <c r="O26" s="47">
        <f t="shared" si="2"/>
        <v>0.13316816351811706</v>
      </c>
      <c r="P26" s="9"/>
    </row>
    <row r="27" spans="1:119" ht="16.5" thickBot="1">
      <c r="A27" s="14" t="s">
        <v>29</v>
      </c>
      <c r="B27" s="23"/>
      <c r="C27" s="22"/>
      <c r="D27" s="15">
        <f>SUM(D5,D11,D15,D19,D22,D24)</f>
        <v>2094615</v>
      </c>
      <c r="E27" s="15">
        <f aca="true" t="shared" si="8" ref="E27:M27">SUM(E5,E11,E15,E19,E22,E24)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2094615</v>
      </c>
      <c r="O27" s="38">
        <f t="shared" si="2"/>
        <v>648.6884484360484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1" t="s">
        <v>40</v>
      </c>
      <c r="M29" s="51"/>
      <c r="N29" s="51"/>
      <c r="O29" s="43">
        <v>3229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thickBot="1">
      <c r="A31" s="55" t="s">
        <v>46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768414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768414</v>
      </c>
      <c r="O5" s="33">
        <f aca="true" t="shared" si="2" ref="O5:O24">(N5/O$26)</f>
        <v>237.75185643564356</v>
      </c>
      <c r="P5" s="6"/>
    </row>
    <row r="6" spans="1:16" ht="15">
      <c r="A6" s="12"/>
      <c r="B6" s="25">
        <v>311</v>
      </c>
      <c r="C6" s="20" t="s">
        <v>1</v>
      </c>
      <c r="D6" s="46">
        <v>508845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508845</v>
      </c>
      <c r="O6" s="47">
        <f t="shared" si="2"/>
        <v>157.43966584158414</v>
      </c>
      <c r="P6" s="9"/>
    </row>
    <row r="7" spans="1:16" ht="15">
      <c r="A7" s="12"/>
      <c r="B7" s="25">
        <v>312.41</v>
      </c>
      <c r="C7" s="20" t="s">
        <v>10</v>
      </c>
      <c r="D7" s="46">
        <v>49060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49060</v>
      </c>
      <c r="O7" s="47">
        <f t="shared" si="2"/>
        <v>15.179455445544555</v>
      </c>
      <c r="P7" s="9"/>
    </row>
    <row r="8" spans="1:16" ht="15">
      <c r="A8" s="12"/>
      <c r="B8" s="25">
        <v>312.42</v>
      </c>
      <c r="C8" s="20" t="s">
        <v>9</v>
      </c>
      <c r="D8" s="46">
        <v>22925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22925</v>
      </c>
      <c r="O8" s="47">
        <f t="shared" si="2"/>
        <v>7.093131188118812</v>
      </c>
      <c r="P8" s="9"/>
    </row>
    <row r="9" spans="1:16" ht="15">
      <c r="A9" s="12"/>
      <c r="B9" s="25">
        <v>314.1</v>
      </c>
      <c r="C9" s="20" t="s">
        <v>11</v>
      </c>
      <c r="D9" s="46">
        <v>114600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114600</v>
      </c>
      <c r="O9" s="47">
        <f t="shared" si="2"/>
        <v>35.45792079207921</v>
      </c>
      <c r="P9" s="9"/>
    </row>
    <row r="10" spans="1:16" ht="15">
      <c r="A10" s="12"/>
      <c r="B10" s="25">
        <v>315</v>
      </c>
      <c r="C10" s="20" t="s">
        <v>12</v>
      </c>
      <c r="D10" s="46">
        <v>72984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72984</v>
      </c>
      <c r="O10" s="47">
        <f t="shared" si="2"/>
        <v>22.581683168316832</v>
      </c>
      <c r="P10" s="9"/>
    </row>
    <row r="11" spans="1:16" ht="15.75">
      <c r="A11" s="29" t="s">
        <v>55</v>
      </c>
      <c r="B11" s="30"/>
      <c r="C11" s="31"/>
      <c r="D11" s="32">
        <f aca="true" t="shared" si="3" ref="D11:M11">SUM(D12:D13)</f>
        <v>226355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226355</v>
      </c>
      <c r="O11" s="45">
        <f t="shared" si="2"/>
        <v>70.03558168316832</v>
      </c>
      <c r="P11" s="10"/>
    </row>
    <row r="12" spans="1:16" ht="15">
      <c r="A12" s="12"/>
      <c r="B12" s="25">
        <v>323.1</v>
      </c>
      <c r="C12" s="20" t="s">
        <v>14</v>
      </c>
      <c r="D12" s="46">
        <v>218236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218236</v>
      </c>
      <c r="O12" s="47">
        <f t="shared" si="2"/>
        <v>67.52351485148515</v>
      </c>
      <c r="P12" s="9"/>
    </row>
    <row r="13" spans="1:16" ht="15">
      <c r="A13" s="12"/>
      <c r="B13" s="25">
        <v>329</v>
      </c>
      <c r="C13" s="20" t="s">
        <v>56</v>
      </c>
      <c r="D13" s="46">
        <v>8119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8119</v>
      </c>
      <c r="O13" s="47">
        <f t="shared" si="2"/>
        <v>2.5120668316831685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SUM(D15:D16)</f>
        <v>289911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289911</v>
      </c>
      <c r="O14" s="45">
        <f t="shared" si="2"/>
        <v>89.70018564356435</v>
      </c>
      <c r="P14" s="10"/>
    </row>
    <row r="15" spans="1:16" ht="15">
      <c r="A15" s="12"/>
      <c r="B15" s="25">
        <v>335.12</v>
      </c>
      <c r="C15" s="20" t="s">
        <v>18</v>
      </c>
      <c r="D15" s="46">
        <v>70139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70139</v>
      </c>
      <c r="O15" s="47">
        <f t="shared" si="2"/>
        <v>21.70142326732673</v>
      </c>
      <c r="P15" s="9"/>
    </row>
    <row r="16" spans="1:16" ht="15">
      <c r="A16" s="12"/>
      <c r="B16" s="25">
        <v>335.18</v>
      </c>
      <c r="C16" s="20" t="s">
        <v>19</v>
      </c>
      <c r="D16" s="46">
        <v>219772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219772</v>
      </c>
      <c r="O16" s="47">
        <f t="shared" si="2"/>
        <v>67.99876237623762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330238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330238</v>
      </c>
      <c r="O17" s="45">
        <f t="shared" si="2"/>
        <v>102.17759900990099</v>
      </c>
      <c r="P17" s="10"/>
    </row>
    <row r="18" spans="1:16" ht="15">
      <c r="A18" s="12"/>
      <c r="B18" s="25">
        <v>343.4</v>
      </c>
      <c r="C18" s="20" t="s">
        <v>28</v>
      </c>
      <c r="D18" s="46">
        <v>330238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330238</v>
      </c>
      <c r="O18" s="47">
        <f t="shared" si="2"/>
        <v>102.17759900990099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1500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1500</v>
      </c>
      <c r="O19" s="45">
        <f t="shared" si="2"/>
        <v>0.46410891089108913</v>
      </c>
      <c r="P19" s="10"/>
    </row>
    <row r="20" spans="1:16" ht="15">
      <c r="A20" s="13"/>
      <c r="B20" s="39">
        <v>359</v>
      </c>
      <c r="C20" s="21" t="s">
        <v>31</v>
      </c>
      <c r="D20" s="46">
        <v>1500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1500</v>
      </c>
      <c r="O20" s="47">
        <f t="shared" si="2"/>
        <v>0.46410891089108913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18859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18859</v>
      </c>
      <c r="O21" s="45">
        <f t="shared" si="2"/>
        <v>5.835086633663367</v>
      </c>
      <c r="P21" s="10"/>
    </row>
    <row r="22" spans="1:16" ht="15">
      <c r="A22" s="12"/>
      <c r="B22" s="25">
        <v>361.1</v>
      </c>
      <c r="C22" s="20" t="s">
        <v>32</v>
      </c>
      <c r="D22" s="46">
        <v>15349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15349</v>
      </c>
      <c r="O22" s="47">
        <f t="shared" si="2"/>
        <v>4.749071782178218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3510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3510</v>
      </c>
      <c r="O23" s="47">
        <f t="shared" si="2"/>
        <v>1.0860148514851484</v>
      </c>
      <c r="P23" s="9"/>
    </row>
    <row r="24" spans="1:119" ht="16.5" thickBot="1">
      <c r="A24" s="14" t="s">
        <v>29</v>
      </c>
      <c r="B24" s="23"/>
      <c r="C24" s="22"/>
      <c r="D24" s="15">
        <f>SUM(D5,D11,D14,D17,D19,D21)</f>
        <v>1635277</v>
      </c>
      <c r="E24" s="15">
        <f aca="true" t="shared" si="8" ref="E24:M24">SUM(E5,E11,E14,E17,E19,E21)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1635277</v>
      </c>
      <c r="O24" s="38">
        <f t="shared" si="2"/>
        <v>505.9644183168317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1" t="s">
        <v>57</v>
      </c>
      <c r="M26" s="51"/>
      <c r="N26" s="51"/>
      <c r="O26" s="43">
        <v>3232</v>
      </c>
    </row>
    <row r="27" spans="1:15" ht="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15.75" customHeight="1" thickBot="1">
      <c r="A28" s="55" t="s">
        <v>46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1482819</v>
      </c>
      <c r="E5" s="27">
        <f t="shared" si="0"/>
        <v>597617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2080436</v>
      </c>
      <c r="O5" s="33">
        <f aca="true" t="shared" si="1" ref="O5:O36">(N5/O$38)</f>
        <v>607.2492702860478</v>
      </c>
      <c r="P5" s="6"/>
    </row>
    <row r="6" spans="1:16" ht="15">
      <c r="A6" s="12"/>
      <c r="B6" s="25">
        <v>311</v>
      </c>
      <c r="C6" s="20" t="s">
        <v>1</v>
      </c>
      <c r="D6" s="46">
        <v>972399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972399</v>
      </c>
      <c r="O6" s="47">
        <f t="shared" si="1"/>
        <v>283.8292469352014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249238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249238</v>
      </c>
      <c r="O7" s="47">
        <f t="shared" si="1"/>
        <v>72.74897840046701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114604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114604</v>
      </c>
      <c r="O8" s="47">
        <f t="shared" si="1"/>
        <v>33.45125510799767</v>
      </c>
      <c r="P8" s="9"/>
    </row>
    <row r="9" spans="1:16" ht="15">
      <c r="A9" s="12"/>
      <c r="B9" s="25">
        <v>312.6</v>
      </c>
      <c r="C9" s="20" t="s">
        <v>74</v>
      </c>
      <c r="D9" s="46">
        <v>0</v>
      </c>
      <c r="E9" s="46">
        <v>233775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233775</v>
      </c>
      <c r="O9" s="47">
        <f t="shared" si="1"/>
        <v>68.23555166374781</v>
      </c>
      <c r="P9" s="9"/>
    </row>
    <row r="10" spans="1:16" ht="15">
      <c r="A10" s="12"/>
      <c r="B10" s="25">
        <v>314.1</v>
      </c>
      <c r="C10" s="20" t="s">
        <v>11</v>
      </c>
      <c r="D10" s="46">
        <v>327363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327363</v>
      </c>
      <c r="O10" s="47">
        <f t="shared" si="1"/>
        <v>95.55253940455341</v>
      </c>
      <c r="P10" s="9"/>
    </row>
    <row r="11" spans="1:16" ht="15">
      <c r="A11" s="12"/>
      <c r="B11" s="25">
        <v>314.8</v>
      </c>
      <c r="C11" s="20" t="s">
        <v>75</v>
      </c>
      <c r="D11" s="46">
        <v>5255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5255</v>
      </c>
      <c r="O11" s="47">
        <f t="shared" si="1"/>
        <v>1.5338587273788675</v>
      </c>
      <c r="P11" s="9"/>
    </row>
    <row r="12" spans="1:16" ht="15">
      <c r="A12" s="12"/>
      <c r="B12" s="25">
        <v>315</v>
      </c>
      <c r="C12" s="20" t="s">
        <v>59</v>
      </c>
      <c r="D12" s="46">
        <v>110066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110066</v>
      </c>
      <c r="O12" s="47">
        <f t="shared" si="1"/>
        <v>32.1266783420899</v>
      </c>
      <c r="P12" s="9"/>
    </row>
    <row r="13" spans="1:16" ht="15">
      <c r="A13" s="12"/>
      <c r="B13" s="25">
        <v>316</v>
      </c>
      <c r="C13" s="20" t="s">
        <v>79</v>
      </c>
      <c r="D13" s="46">
        <v>67736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67736</v>
      </c>
      <c r="O13" s="47">
        <f t="shared" si="1"/>
        <v>19.771161704611792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SUM(D15:D19)</f>
        <v>350269</v>
      </c>
      <c r="E14" s="32">
        <f t="shared" si="3"/>
        <v>1825737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2176006</v>
      </c>
      <c r="O14" s="45">
        <f t="shared" si="1"/>
        <v>635.1447752481027</v>
      </c>
      <c r="P14" s="10"/>
    </row>
    <row r="15" spans="1:16" ht="15">
      <c r="A15" s="12"/>
      <c r="B15" s="25">
        <v>322</v>
      </c>
      <c r="C15" s="20" t="s">
        <v>85</v>
      </c>
      <c r="D15" s="46">
        <v>28596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28596</v>
      </c>
      <c r="O15" s="47">
        <f t="shared" si="1"/>
        <v>8.34676007005254</v>
      </c>
      <c r="P15" s="9"/>
    </row>
    <row r="16" spans="1:16" ht="15">
      <c r="A16" s="12"/>
      <c r="B16" s="25">
        <v>323.1</v>
      </c>
      <c r="C16" s="20" t="s">
        <v>14</v>
      </c>
      <c r="D16" s="46">
        <v>250834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250834</v>
      </c>
      <c r="O16" s="47">
        <f t="shared" si="1"/>
        <v>73.2148277875073</v>
      </c>
      <c r="P16" s="9"/>
    </row>
    <row r="17" spans="1:16" ht="15">
      <c r="A17" s="12"/>
      <c r="B17" s="25">
        <v>323.3</v>
      </c>
      <c r="C17" s="20" t="s">
        <v>15</v>
      </c>
      <c r="D17" s="46">
        <v>29067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29067</v>
      </c>
      <c r="O17" s="47">
        <f t="shared" si="1"/>
        <v>8.484238178633975</v>
      </c>
      <c r="P17" s="9"/>
    </row>
    <row r="18" spans="1:16" ht="15">
      <c r="A18" s="12"/>
      <c r="B18" s="25">
        <v>323.7</v>
      </c>
      <c r="C18" s="20" t="s">
        <v>60</v>
      </c>
      <c r="D18" s="46">
        <v>41772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41772</v>
      </c>
      <c r="O18" s="47">
        <f t="shared" si="1"/>
        <v>12.192644483362521</v>
      </c>
      <c r="P18" s="9"/>
    </row>
    <row r="19" spans="1:16" ht="15">
      <c r="A19" s="12"/>
      <c r="B19" s="25">
        <v>325.1</v>
      </c>
      <c r="C19" s="20" t="s">
        <v>80</v>
      </c>
      <c r="D19" s="46">
        <v>0</v>
      </c>
      <c r="E19" s="46">
        <v>1825737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1825737</v>
      </c>
      <c r="O19" s="47">
        <f t="shared" si="1"/>
        <v>532.9063047285464</v>
      </c>
      <c r="P19" s="9"/>
    </row>
    <row r="20" spans="1:16" ht="15.75">
      <c r="A20" s="29" t="s">
        <v>17</v>
      </c>
      <c r="B20" s="30"/>
      <c r="C20" s="31"/>
      <c r="D20" s="32">
        <f aca="true" t="shared" si="5" ref="D20:M20">SUM(D21:D25)</f>
        <v>373785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103893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477678</v>
      </c>
      <c r="O20" s="45">
        <f t="shared" si="1"/>
        <v>139.42732049036778</v>
      </c>
      <c r="P20" s="10"/>
    </row>
    <row r="21" spans="1:16" ht="15">
      <c r="A21" s="12"/>
      <c r="B21" s="25">
        <v>331.34</v>
      </c>
      <c r="C21" s="20" t="s">
        <v>76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103893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103893</v>
      </c>
      <c r="O21" s="47">
        <f t="shared" si="1"/>
        <v>30.324868651488618</v>
      </c>
      <c r="P21" s="9"/>
    </row>
    <row r="22" spans="1:16" ht="15">
      <c r="A22" s="12"/>
      <c r="B22" s="25">
        <v>334.5</v>
      </c>
      <c r="C22" s="20" t="s">
        <v>90</v>
      </c>
      <c r="D22" s="46">
        <v>40000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40000</v>
      </c>
      <c r="O22" s="47">
        <f t="shared" si="1"/>
        <v>11.675423234092236</v>
      </c>
      <c r="P22" s="9"/>
    </row>
    <row r="23" spans="1:16" ht="15">
      <c r="A23" s="12"/>
      <c r="B23" s="25">
        <v>335.12</v>
      </c>
      <c r="C23" s="20" t="s">
        <v>61</v>
      </c>
      <c r="D23" s="46">
        <v>78127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78127</v>
      </c>
      <c r="O23" s="47">
        <f t="shared" si="1"/>
        <v>22.8041447752481</v>
      </c>
      <c r="P23" s="9"/>
    </row>
    <row r="24" spans="1:16" ht="15">
      <c r="A24" s="12"/>
      <c r="B24" s="25">
        <v>335.15</v>
      </c>
      <c r="C24" s="20" t="s">
        <v>81</v>
      </c>
      <c r="D24" s="46">
        <v>1575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1575</v>
      </c>
      <c r="O24" s="47">
        <f t="shared" si="1"/>
        <v>0.45971978984238177</v>
      </c>
      <c r="P24" s="9"/>
    </row>
    <row r="25" spans="1:16" ht="15">
      <c r="A25" s="12"/>
      <c r="B25" s="25">
        <v>335.18</v>
      </c>
      <c r="C25" s="20" t="s">
        <v>62</v>
      </c>
      <c r="D25" s="46">
        <v>254083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254083</v>
      </c>
      <c r="O25" s="47">
        <f t="shared" si="1"/>
        <v>74.16316403969644</v>
      </c>
      <c r="P25" s="9"/>
    </row>
    <row r="26" spans="1:16" ht="15.75">
      <c r="A26" s="29" t="s">
        <v>25</v>
      </c>
      <c r="B26" s="30"/>
      <c r="C26" s="31"/>
      <c r="D26" s="32">
        <f aca="true" t="shared" si="6" ref="D26:M26">SUM(D27:D28)</f>
        <v>322544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645523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968067</v>
      </c>
      <c r="O26" s="45">
        <f t="shared" si="1"/>
        <v>282.5647985989492</v>
      </c>
      <c r="P26" s="10"/>
    </row>
    <row r="27" spans="1:16" ht="15">
      <c r="A27" s="12"/>
      <c r="B27" s="25">
        <v>341.3</v>
      </c>
      <c r="C27" s="20" t="s">
        <v>87</v>
      </c>
      <c r="D27" s="46">
        <v>322544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322544</v>
      </c>
      <c r="O27" s="47">
        <f t="shared" si="1"/>
        <v>94.14594279042615</v>
      </c>
      <c r="P27" s="9"/>
    </row>
    <row r="28" spans="1:16" ht="15">
      <c r="A28" s="12"/>
      <c r="B28" s="25">
        <v>343.4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645523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645523</v>
      </c>
      <c r="O28" s="47">
        <f t="shared" si="1"/>
        <v>188.41885580852306</v>
      </c>
      <c r="P28" s="9"/>
    </row>
    <row r="29" spans="1:16" ht="15.75">
      <c r="A29" s="29" t="s">
        <v>26</v>
      </c>
      <c r="B29" s="30"/>
      <c r="C29" s="31"/>
      <c r="D29" s="32">
        <f aca="true" t="shared" si="7" ref="D29:M29">SUM(D30:D30)</f>
        <v>500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500</v>
      </c>
      <c r="O29" s="45">
        <f t="shared" si="1"/>
        <v>0.14594279042615294</v>
      </c>
      <c r="P29" s="10"/>
    </row>
    <row r="30" spans="1:16" ht="15">
      <c r="A30" s="13"/>
      <c r="B30" s="39">
        <v>354</v>
      </c>
      <c r="C30" s="21" t="s">
        <v>52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500</v>
      </c>
      <c r="O30" s="47">
        <f t="shared" si="1"/>
        <v>0.14594279042615294</v>
      </c>
      <c r="P30" s="9"/>
    </row>
    <row r="31" spans="1:16" ht="15.75">
      <c r="A31" s="29" t="s">
        <v>2</v>
      </c>
      <c r="B31" s="30"/>
      <c r="C31" s="31"/>
      <c r="D31" s="32">
        <f aca="true" t="shared" si="8" ref="D31:M31">SUM(D32:D33)</f>
        <v>34618</v>
      </c>
      <c r="E31" s="32">
        <f t="shared" si="8"/>
        <v>36023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70641</v>
      </c>
      <c r="O31" s="45">
        <f t="shared" si="1"/>
        <v>20.61908931698774</v>
      </c>
      <c r="P31" s="10"/>
    </row>
    <row r="32" spans="1:16" ht="15">
      <c r="A32" s="12"/>
      <c r="B32" s="25">
        <v>361.1</v>
      </c>
      <c r="C32" s="20" t="s">
        <v>32</v>
      </c>
      <c r="D32" s="46">
        <v>6710</v>
      </c>
      <c r="E32" s="46">
        <v>16023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22733</v>
      </c>
      <c r="O32" s="47">
        <f t="shared" si="1"/>
        <v>6.63543490951547</v>
      </c>
      <c r="P32" s="9"/>
    </row>
    <row r="33" spans="1:16" ht="15">
      <c r="A33" s="12"/>
      <c r="B33" s="25">
        <v>366</v>
      </c>
      <c r="C33" s="20" t="s">
        <v>71</v>
      </c>
      <c r="D33" s="46">
        <v>27908</v>
      </c>
      <c r="E33" s="46">
        <v>20000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47908</v>
      </c>
      <c r="O33" s="47">
        <f t="shared" si="1"/>
        <v>13.98365440747227</v>
      </c>
      <c r="P33" s="9"/>
    </row>
    <row r="34" spans="1:16" ht="15.75">
      <c r="A34" s="29" t="s">
        <v>43</v>
      </c>
      <c r="B34" s="30"/>
      <c r="C34" s="31"/>
      <c r="D34" s="32">
        <f aca="true" t="shared" si="9" ref="D34:M34">SUM(D35:D35)</f>
        <v>0</v>
      </c>
      <c r="E34" s="32">
        <f t="shared" si="9"/>
        <v>200000</v>
      </c>
      <c r="F34" s="32">
        <f t="shared" si="9"/>
        <v>0</v>
      </c>
      <c r="G34" s="32">
        <f t="shared" si="9"/>
        <v>290683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490683</v>
      </c>
      <c r="O34" s="45">
        <f t="shared" si="1"/>
        <v>143.223292469352</v>
      </c>
      <c r="P34" s="9"/>
    </row>
    <row r="35" spans="1:16" ht="15.75" thickBot="1">
      <c r="A35" s="12"/>
      <c r="B35" s="25">
        <v>381</v>
      </c>
      <c r="C35" s="20" t="s">
        <v>44</v>
      </c>
      <c r="D35" s="46">
        <v>0</v>
      </c>
      <c r="E35" s="46">
        <v>200000</v>
      </c>
      <c r="F35" s="46">
        <v>0</v>
      </c>
      <c r="G35" s="46">
        <v>290683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490683</v>
      </c>
      <c r="O35" s="47">
        <f t="shared" si="1"/>
        <v>143.223292469352</v>
      </c>
      <c r="P35" s="9"/>
    </row>
    <row r="36" spans="1:119" ht="16.5" thickBot="1">
      <c r="A36" s="14" t="s">
        <v>29</v>
      </c>
      <c r="B36" s="23"/>
      <c r="C36" s="22"/>
      <c r="D36" s="15">
        <f aca="true" t="shared" si="10" ref="D36:M36">SUM(D5,D14,D20,D26,D29,D31,D34)</f>
        <v>2564535</v>
      </c>
      <c r="E36" s="15">
        <f t="shared" si="10"/>
        <v>2659377</v>
      </c>
      <c r="F36" s="15">
        <f t="shared" si="10"/>
        <v>0</v>
      </c>
      <c r="G36" s="15">
        <f t="shared" si="10"/>
        <v>290683</v>
      </c>
      <c r="H36" s="15">
        <f t="shared" si="10"/>
        <v>0</v>
      </c>
      <c r="I36" s="15">
        <f t="shared" si="10"/>
        <v>749416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6264011</v>
      </c>
      <c r="O36" s="38">
        <f t="shared" si="1"/>
        <v>1828.3744892002335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51" t="s">
        <v>91</v>
      </c>
      <c r="M38" s="51"/>
      <c r="N38" s="51"/>
      <c r="O38" s="43">
        <v>3426</v>
      </c>
    </row>
    <row r="39" spans="1:15" ht="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5.75" customHeight="1" thickBot="1">
      <c r="A40" s="55" t="s">
        <v>46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1387961</v>
      </c>
      <c r="E5" s="27">
        <f t="shared" si="0"/>
        <v>650962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2038923</v>
      </c>
      <c r="O5" s="33">
        <f aca="true" t="shared" si="1" ref="O5:O33">(N5/O$35)</f>
        <v>598.9785546415981</v>
      </c>
      <c r="P5" s="6"/>
    </row>
    <row r="6" spans="1:16" ht="15">
      <c r="A6" s="12"/>
      <c r="B6" s="25">
        <v>311</v>
      </c>
      <c r="C6" s="20" t="s">
        <v>1</v>
      </c>
      <c r="D6" s="46">
        <v>913925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913925</v>
      </c>
      <c r="O6" s="47">
        <f t="shared" si="1"/>
        <v>268.48560517038777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277899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277899</v>
      </c>
      <c r="O7" s="47">
        <f t="shared" si="1"/>
        <v>81.63895417156287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128921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128921</v>
      </c>
      <c r="O8" s="47">
        <f t="shared" si="1"/>
        <v>37.87338425381903</v>
      </c>
      <c r="P8" s="9"/>
    </row>
    <row r="9" spans="1:16" ht="15">
      <c r="A9" s="12"/>
      <c r="B9" s="25">
        <v>312.6</v>
      </c>
      <c r="C9" s="20" t="s">
        <v>74</v>
      </c>
      <c r="D9" s="46">
        <v>0</v>
      </c>
      <c r="E9" s="46">
        <v>244142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244142</v>
      </c>
      <c r="O9" s="47">
        <f t="shared" si="1"/>
        <v>71.72209165687427</v>
      </c>
      <c r="P9" s="9"/>
    </row>
    <row r="10" spans="1:16" ht="15">
      <c r="A10" s="12"/>
      <c r="B10" s="25">
        <v>314.1</v>
      </c>
      <c r="C10" s="20" t="s">
        <v>11</v>
      </c>
      <c r="D10" s="46">
        <v>313020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313020</v>
      </c>
      <c r="O10" s="47">
        <f t="shared" si="1"/>
        <v>91.95652173913044</v>
      </c>
      <c r="P10" s="9"/>
    </row>
    <row r="11" spans="1:16" ht="15">
      <c r="A11" s="12"/>
      <c r="B11" s="25">
        <v>314.8</v>
      </c>
      <c r="C11" s="20" t="s">
        <v>75</v>
      </c>
      <c r="D11" s="46">
        <v>6764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6764</v>
      </c>
      <c r="O11" s="47">
        <f t="shared" si="1"/>
        <v>1.9870740305522914</v>
      </c>
      <c r="P11" s="9"/>
    </row>
    <row r="12" spans="1:16" ht="15">
      <c r="A12" s="12"/>
      <c r="B12" s="25">
        <v>315</v>
      </c>
      <c r="C12" s="20" t="s">
        <v>59</v>
      </c>
      <c r="D12" s="46">
        <v>103433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103433</v>
      </c>
      <c r="O12" s="47">
        <f t="shared" si="1"/>
        <v>30.38572267920094</v>
      </c>
      <c r="P12" s="9"/>
    </row>
    <row r="13" spans="1:16" ht="15">
      <c r="A13" s="12"/>
      <c r="B13" s="25">
        <v>316</v>
      </c>
      <c r="C13" s="20" t="s">
        <v>79</v>
      </c>
      <c r="D13" s="46">
        <v>50819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50819</v>
      </c>
      <c r="O13" s="47">
        <f t="shared" si="1"/>
        <v>14.929200940070505</v>
      </c>
      <c r="P13" s="9"/>
    </row>
    <row r="14" spans="1:16" ht="15.75">
      <c r="A14" s="29" t="s">
        <v>13</v>
      </c>
      <c r="B14" s="30"/>
      <c r="C14" s="31"/>
      <c r="D14" s="32">
        <f aca="true" t="shared" si="3" ref="D14:M14">SUM(D15:D19)</f>
        <v>360422</v>
      </c>
      <c r="E14" s="32">
        <f t="shared" si="3"/>
        <v>1814093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3">SUM(D14:M14)</f>
        <v>2174515</v>
      </c>
      <c r="O14" s="45">
        <f t="shared" si="1"/>
        <v>638.8116921269095</v>
      </c>
      <c r="P14" s="10"/>
    </row>
    <row r="15" spans="1:16" ht="15">
      <c r="A15" s="12"/>
      <c r="B15" s="25">
        <v>322</v>
      </c>
      <c r="C15" s="20" t="s">
        <v>85</v>
      </c>
      <c r="D15" s="46">
        <v>39208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39208</v>
      </c>
      <c r="O15" s="47">
        <f t="shared" si="1"/>
        <v>11.518213866039954</v>
      </c>
      <c r="P15" s="9"/>
    </row>
    <row r="16" spans="1:16" ht="15">
      <c r="A16" s="12"/>
      <c r="B16" s="25">
        <v>323.1</v>
      </c>
      <c r="C16" s="20" t="s">
        <v>14</v>
      </c>
      <c r="D16" s="46">
        <v>252891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252891</v>
      </c>
      <c r="O16" s="47">
        <f t="shared" si="1"/>
        <v>74.29230317273796</v>
      </c>
      <c r="P16" s="9"/>
    </row>
    <row r="17" spans="1:16" ht="15">
      <c r="A17" s="12"/>
      <c r="B17" s="25">
        <v>323.3</v>
      </c>
      <c r="C17" s="20" t="s">
        <v>15</v>
      </c>
      <c r="D17" s="46">
        <v>25519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25519</v>
      </c>
      <c r="O17" s="47">
        <f t="shared" si="1"/>
        <v>7.496768507638073</v>
      </c>
      <c r="P17" s="9"/>
    </row>
    <row r="18" spans="1:16" ht="15">
      <c r="A18" s="12"/>
      <c r="B18" s="25">
        <v>323.7</v>
      </c>
      <c r="C18" s="20" t="s">
        <v>60</v>
      </c>
      <c r="D18" s="46">
        <v>42804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42804</v>
      </c>
      <c r="O18" s="47">
        <f t="shared" si="1"/>
        <v>12.574618096357227</v>
      </c>
      <c r="P18" s="9"/>
    </row>
    <row r="19" spans="1:16" ht="15">
      <c r="A19" s="12"/>
      <c r="B19" s="25">
        <v>325.1</v>
      </c>
      <c r="C19" s="20" t="s">
        <v>80</v>
      </c>
      <c r="D19" s="46">
        <v>0</v>
      </c>
      <c r="E19" s="46">
        <v>1814093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1814093</v>
      </c>
      <c r="O19" s="47">
        <f t="shared" si="1"/>
        <v>532.9297884841363</v>
      </c>
      <c r="P19" s="9"/>
    </row>
    <row r="20" spans="1:16" ht="15.75">
      <c r="A20" s="29" t="s">
        <v>17</v>
      </c>
      <c r="B20" s="30"/>
      <c r="C20" s="31"/>
      <c r="D20" s="32">
        <f aca="true" t="shared" si="5" ref="D20:M20">SUM(D21:D24)</f>
        <v>348762</v>
      </c>
      <c r="E20" s="32">
        <f t="shared" si="5"/>
        <v>34573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383335</v>
      </c>
      <c r="O20" s="45">
        <f t="shared" si="1"/>
        <v>112.61310223266744</v>
      </c>
      <c r="P20" s="10"/>
    </row>
    <row r="21" spans="1:16" ht="15">
      <c r="A21" s="12"/>
      <c r="B21" s="25">
        <v>331.49</v>
      </c>
      <c r="C21" s="20" t="s">
        <v>86</v>
      </c>
      <c r="D21" s="46">
        <v>0</v>
      </c>
      <c r="E21" s="46">
        <v>34573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34573</v>
      </c>
      <c r="O21" s="47">
        <f t="shared" si="1"/>
        <v>10.156580493537016</v>
      </c>
      <c r="P21" s="9"/>
    </row>
    <row r="22" spans="1:16" ht="15">
      <c r="A22" s="12"/>
      <c r="B22" s="25">
        <v>335.12</v>
      </c>
      <c r="C22" s="20" t="s">
        <v>61</v>
      </c>
      <c r="D22" s="46">
        <v>80536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80536</v>
      </c>
      <c r="O22" s="47">
        <f t="shared" si="1"/>
        <v>23.65922444183314</v>
      </c>
      <c r="P22" s="9"/>
    </row>
    <row r="23" spans="1:16" ht="15">
      <c r="A23" s="12"/>
      <c r="B23" s="25">
        <v>335.15</v>
      </c>
      <c r="C23" s="20" t="s">
        <v>81</v>
      </c>
      <c r="D23" s="46">
        <v>771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</v>
      </c>
      <c r="O23" s="47">
        <f t="shared" si="1"/>
        <v>0.22649823736780259</v>
      </c>
      <c r="P23" s="9"/>
    </row>
    <row r="24" spans="1:16" ht="15">
      <c r="A24" s="12"/>
      <c r="B24" s="25">
        <v>335.18</v>
      </c>
      <c r="C24" s="20" t="s">
        <v>62</v>
      </c>
      <c r="D24" s="46">
        <v>267455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267455</v>
      </c>
      <c r="O24" s="47">
        <f t="shared" si="1"/>
        <v>78.5707990599295</v>
      </c>
      <c r="P24" s="9"/>
    </row>
    <row r="25" spans="1:16" ht="15.75">
      <c r="A25" s="29" t="s">
        <v>25</v>
      </c>
      <c r="B25" s="30"/>
      <c r="C25" s="31"/>
      <c r="D25" s="32">
        <f aca="true" t="shared" si="6" ref="D25:M25">SUM(D26:D27)</f>
        <v>240539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642315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882854</v>
      </c>
      <c r="O25" s="45">
        <f t="shared" si="1"/>
        <v>259.3578143360752</v>
      </c>
      <c r="P25" s="10"/>
    </row>
    <row r="26" spans="1:16" ht="15">
      <c r="A26" s="12"/>
      <c r="B26" s="25">
        <v>341.3</v>
      </c>
      <c r="C26" s="20" t="s">
        <v>87</v>
      </c>
      <c r="D26" s="46">
        <v>240539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240539</v>
      </c>
      <c r="O26" s="47">
        <f t="shared" si="1"/>
        <v>70.66363102232667</v>
      </c>
      <c r="P26" s="9"/>
    </row>
    <row r="27" spans="1:16" ht="15">
      <c r="A27" s="12"/>
      <c r="B27" s="25">
        <v>343.4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642315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642315</v>
      </c>
      <c r="O27" s="47">
        <f t="shared" si="1"/>
        <v>188.69418331374854</v>
      </c>
      <c r="P27" s="9"/>
    </row>
    <row r="28" spans="1:16" ht="15.75">
      <c r="A28" s="29" t="s">
        <v>26</v>
      </c>
      <c r="B28" s="30"/>
      <c r="C28" s="31"/>
      <c r="D28" s="32">
        <f aca="true" t="shared" si="7" ref="D28:M28">SUM(D29:D29)</f>
        <v>36911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36911</v>
      </c>
      <c r="O28" s="45">
        <f t="shared" si="1"/>
        <v>10.843419506462984</v>
      </c>
      <c r="P28" s="10"/>
    </row>
    <row r="29" spans="1:16" ht="15">
      <c r="A29" s="13"/>
      <c r="B29" s="39">
        <v>354</v>
      </c>
      <c r="C29" s="21" t="s">
        <v>52</v>
      </c>
      <c r="D29" s="46">
        <v>36911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36911</v>
      </c>
      <c r="O29" s="47">
        <f t="shared" si="1"/>
        <v>10.843419506462984</v>
      </c>
      <c r="P29" s="9"/>
    </row>
    <row r="30" spans="1:16" ht="15.75">
      <c r="A30" s="29" t="s">
        <v>2</v>
      </c>
      <c r="B30" s="30"/>
      <c r="C30" s="31"/>
      <c r="D30" s="32">
        <f aca="true" t="shared" si="8" ref="D30:M30">SUM(D31:D32)</f>
        <v>151454</v>
      </c>
      <c r="E30" s="32">
        <f t="shared" si="8"/>
        <v>36235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187689</v>
      </c>
      <c r="O30" s="45">
        <f t="shared" si="1"/>
        <v>55.137779083431255</v>
      </c>
      <c r="P30" s="10"/>
    </row>
    <row r="31" spans="1:16" ht="15">
      <c r="A31" s="12"/>
      <c r="B31" s="25">
        <v>361.1</v>
      </c>
      <c r="C31" s="20" t="s">
        <v>32</v>
      </c>
      <c r="D31" s="46">
        <v>56366</v>
      </c>
      <c r="E31" s="46">
        <v>13973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70339</v>
      </c>
      <c r="O31" s="47">
        <f t="shared" si="1"/>
        <v>20.663631022326676</v>
      </c>
      <c r="P31" s="9"/>
    </row>
    <row r="32" spans="1:16" ht="15.75" thickBot="1">
      <c r="A32" s="12"/>
      <c r="B32" s="25">
        <v>366</v>
      </c>
      <c r="C32" s="20" t="s">
        <v>71</v>
      </c>
      <c r="D32" s="46">
        <v>95088</v>
      </c>
      <c r="E32" s="46">
        <v>22262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117350</v>
      </c>
      <c r="O32" s="47">
        <f t="shared" si="1"/>
        <v>34.474148061104586</v>
      </c>
      <c r="P32" s="9"/>
    </row>
    <row r="33" spans="1:119" ht="16.5" thickBot="1">
      <c r="A33" s="14" t="s">
        <v>29</v>
      </c>
      <c r="B33" s="23"/>
      <c r="C33" s="22"/>
      <c r="D33" s="15">
        <f>SUM(D5,D14,D20,D25,D28,D30)</f>
        <v>2526049</v>
      </c>
      <c r="E33" s="15">
        <f aca="true" t="shared" si="9" ref="E33:M33">SUM(E5,E14,E20,E25,E28,E30)</f>
        <v>2535863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642315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5704227</v>
      </c>
      <c r="O33" s="38">
        <f t="shared" si="1"/>
        <v>1675.7423619271444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88</v>
      </c>
      <c r="M35" s="51"/>
      <c r="N35" s="51"/>
      <c r="O35" s="43">
        <v>3404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aca="true" t="shared" si="1" ref="O5:O68">(N5/O$285)</f>
        <v>0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25">
        <v>312.1</v>
      </c>
      <c r="C7" s="20" t="s">
        <v>318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22">SUM(D7:M7)</f>
        <v>0</v>
      </c>
      <c r="O7" s="47">
        <f t="shared" si="1"/>
        <v>0</v>
      </c>
      <c r="P7" s="9"/>
    </row>
    <row r="8" spans="1:16" ht="15">
      <c r="A8" s="12"/>
      <c r="B8" s="25">
        <v>312.3</v>
      </c>
      <c r="C8" s="20" t="s">
        <v>93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25">
        <v>312.41</v>
      </c>
      <c r="C9" s="20" t="s">
        <v>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25">
        <v>312.42</v>
      </c>
      <c r="C10" s="20" t="s">
        <v>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25">
        <v>312.51</v>
      </c>
      <c r="C11" s="20" t="s">
        <v>94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6" ht="15">
      <c r="A12" s="12"/>
      <c r="B12" s="25">
        <v>312.52</v>
      </c>
      <c r="C12" s="20" t="s">
        <v>95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6" ht="15">
      <c r="A13" s="12"/>
      <c r="B13" s="25">
        <v>312.6</v>
      </c>
      <c r="C13" s="20" t="s">
        <v>74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25">
        <v>314.1</v>
      </c>
      <c r="C14" s="20" t="s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">
      <c r="A15" s="12"/>
      <c r="B15" s="25">
        <v>314.3</v>
      </c>
      <c r="C15" s="20" t="s">
        <v>96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6" ht="15">
      <c r="A16" s="12"/>
      <c r="B16" s="25">
        <v>314.4</v>
      </c>
      <c r="C16" s="20" t="s">
        <v>97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 ht="15">
      <c r="A17" s="12"/>
      <c r="B17" s="25">
        <v>314.7</v>
      </c>
      <c r="C17" s="20" t="s">
        <v>98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 ht="15">
      <c r="A18" s="12"/>
      <c r="B18" s="25">
        <v>314.8</v>
      </c>
      <c r="C18" s="20" t="s">
        <v>75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 ht="15">
      <c r="A19" s="12"/>
      <c r="B19" s="25">
        <v>314.9</v>
      </c>
      <c r="C19" s="20" t="s">
        <v>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 ht="15">
      <c r="A20" s="12"/>
      <c r="B20" s="25">
        <v>315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 ht="15">
      <c r="A21" s="12"/>
      <c r="B21" s="25">
        <v>316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 ht="15">
      <c r="A22" s="12"/>
      <c r="B22" s="25">
        <v>319</v>
      </c>
      <c r="C22" s="20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13</v>
      </c>
      <c r="B23" s="30"/>
      <c r="C23" s="31"/>
      <c r="D23" s="32">
        <f aca="true" t="shared" si="3" ref="D23:M2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 ht="15">
      <c r="A24" s="12"/>
      <c r="B24" s="25">
        <v>322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 ht="15">
      <c r="A25" s="12"/>
      <c r="B25" s="25">
        <v>323.1</v>
      </c>
      <c r="C25" s="20" t="s">
        <v>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4" ref="N25:N48">SUM(D25:M25)</f>
        <v>0</v>
      </c>
      <c r="O25" s="47">
        <f t="shared" si="1"/>
        <v>0</v>
      </c>
      <c r="P25" s="9"/>
    </row>
    <row r="26" spans="1:16" ht="15">
      <c r="A26" s="12"/>
      <c r="B26" s="25">
        <v>323.2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 ht="15">
      <c r="A27" s="12"/>
      <c r="B27" s="25">
        <v>323.3</v>
      </c>
      <c r="C27" s="20" t="s">
        <v>15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 ht="15">
      <c r="A28" s="12"/>
      <c r="B28" s="25">
        <v>323.4</v>
      </c>
      <c r="C28" s="20" t="s">
        <v>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 ht="15">
      <c r="A29" s="12"/>
      <c r="B29" s="25">
        <v>323.5</v>
      </c>
      <c r="C29" s="20" t="s">
        <v>102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 ht="15">
      <c r="A30" s="12"/>
      <c r="B30" s="25">
        <v>323.6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 ht="15">
      <c r="A31" s="12"/>
      <c r="B31" s="25">
        <v>323.7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 ht="15">
      <c r="A32" s="12"/>
      <c r="B32" s="25">
        <v>323.9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 ht="15">
      <c r="A33" s="12"/>
      <c r="B33" s="25">
        <v>324.11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 ht="15">
      <c r="A34" s="12"/>
      <c r="B34" s="25">
        <v>324.12</v>
      </c>
      <c r="C34" s="20" t="s">
        <v>106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 ht="15">
      <c r="A35" s="12"/>
      <c r="B35" s="25">
        <v>324.21</v>
      </c>
      <c r="C35" s="20" t="s">
        <v>107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 ht="15">
      <c r="A36" s="12"/>
      <c r="B36" s="25">
        <v>324.22</v>
      </c>
      <c r="C36" s="20" t="s">
        <v>108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 ht="15">
      <c r="A37" s="12"/>
      <c r="B37" s="25">
        <v>324.31</v>
      </c>
      <c r="C37" s="20" t="s">
        <v>109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 ht="15">
      <c r="A38" s="12"/>
      <c r="B38" s="25">
        <v>324.32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 ht="15">
      <c r="A39" s="12"/>
      <c r="B39" s="25">
        <v>324.41</v>
      </c>
      <c r="C39" s="20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 ht="15">
      <c r="A40" s="12"/>
      <c r="B40" s="25">
        <v>324.42</v>
      </c>
      <c r="C40" s="20" t="s">
        <v>112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 ht="15">
      <c r="A41" s="12"/>
      <c r="B41" s="25">
        <v>324.51</v>
      </c>
      <c r="C41" s="20" t="s">
        <v>113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 ht="15">
      <c r="A42" s="12"/>
      <c r="B42" s="25">
        <v>324.52</v>
      </c>
      <c r="C42" s="20" t="s">
        <v>114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 ht="15">
      <c r="A43" s="12"/>
      <c r="B43" s="25">
        <v>324.61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 ht="15">
      <c r="A44" s="12"/>
      <c r="B44" s="25">
        <v>324.62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 ht="15">
      <c r="A45" s="12"/>
      <c r="B45" s="25">
        <v>324.71</v>
      </c>
      <c r="C45" s="20" t="s">
        <v>117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 ht="15">
      <c r="A46" s="12"/>
      <c r="B46" s="25">
        <v>324.72</v>
      </c>
      <c r="C46" s="20" t="s">
        <v>118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 ht="15">
      <c r="A47" s="12"/>
      <c r="B47" s="25">
        <v>325.1</v>
      </c>
      <c r="C47" s="20" t="s">
        <v>80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 ht="15">
      <c r="A48" s="12"/>
      <c r="B48" s="25">
        <v>325.2</v>
      </c>
      <c r="C48" s="20" t="s">
        <v>119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 ht="15">
      <c r="A49" s="12"/>
      <c r="B49" s="25">
        <v>329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 ht="15">
      <c r="A50" s="12"/>
      <c r="B50" s="25">
        <v>367</v>
      </c>
      <c r="C50" s="20" t="s">
        <v>297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17</v>
      </c>
      <c r="B51" s="30"/>
      <c r="C51" s="31"/>
      <c r="D51" s="32">
        <f>SUM(D52:D135)</f>
        <v>0</v>
      </c>
      <c r="E51" s="32">
        <f aca="true" t="shared" si="5" ref="E51:M51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 ht="15">
      <c r="A52" s="12"/>
      <c r="B52" s="25">
        <v>331.1</v>
      </c>
      <c r="C52" s="20" t="s">
        <v>120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 ht="15">
      <c r="A53" s="12"/>
      <c r="B53" s="25">
        <v>331.2</v>
      </c>
      <c r="C53" s="20" t="s">
        <v>121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 ht="15">
      <c r="A54" s="12"/>
      <c r="B54" s="25">
        <v>331.31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6" ref="N54:N78">SUM(D54:M54)</f>
        <v>0</v>
      </c>
      <c r="O54" s="47">
        <f t="shared" si="1"/>
        <v>0</v>
      </c>
      <c r="P54" s="9"/>
    </row>
    <row r="55" spans="1:16" ht="15">
      <c r="A55" s="12"/>
      <c r="B55" s="25">
        <v>331.32</v>
      </c>
      <c r="C55" s="20" t="s">
        <v>123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 ht="15">
      <c r="A56" s="12"/>
      <c r="B56" s="25">
        <v>331.33</v>
      </c>
      <c r="C56" s="20" t="s">
        <v>124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 ht="15">
      <c r="A57" s="12"/>
      <c r="B57" s="25">
        <v>331.34</v>
      </c>
      <c r="C57" s="20" t="s">
        <v>76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 ht="15">
      <c r="A58" s="12"/>
      <c r="B58" s="25">
        <v>331.35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 ht="15">
      <c r="A59" s="12"/>
      <c r="B59" s="25">
        <v>331.39</v>
      </c>
      <c r="C59" s="20" t="s">
        <v>126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 ht="15">
      <c r="A60" s="12"/>
      <c r="B60" s="25">
        <v>331.41</v>
      </c>
      <c r="C60" s="20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 ht="15">
      <c r="A61" s="12"/>
      <c r="B61" s="25">
        <v>331.42</v>
      </c>
      <c r="C61" s="20" t="s">
        <v>128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 ht="15">
      <c r="A62" s="12"/>
      <c r="B62" s="25">
        <v>331.49</v>
      </c>
      <c r="C62" s="20" t="s">
        <v>86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 ht="15">
      <c r="A63" s="12"/>
      <c r="B63" s="25">
        <v>331.5</v>
      </c>
      <c r="C63" s="20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 ht="15">
      <c r="A64" s="12"/>
      <c r="B64" s="25">
        <v>331.61</v>
      </c>
      <c r="C64" s="20" t="s">
        <v>130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 ht="15">
      <c r="A65" s="12"/>
      <c r="B65" s="25">
        <v>331.62</v>
      </c>
      <c r="C65" s="20" t="s">
        <v>131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 ht="15">
      <c r="A66" s="12"/>
      <c r="B66" s="25">
        <v>331.65</v>
      </c>
      <c r="C66" s="20" t="s">
        <v>132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 ht="15">
      <c r="A67" s="12"/>
      <c r="B67" s="25">
        <v>331.69</v>
      </c>
      <c r="C67" s="20" t="s">
        <v>133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 ht="15">
      <c r="A68" s="12"/>
      <c r="B68" s="25">
        <v>331.7</v>
      </c>
      <c r="C68" s="20" t="s">
        <v>134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 ht="15">
      <c r="A69" s="12"/>
      <c r="B69" s="25">
        <v>331.81</v>
      </c>
      <c r="C69" s="20" t="s">
        <v>135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aca="true" t="shared" si="7" ref="O69:O132">(N69/O$285)</f>
        <v>0</v>
      </c>
      <c r="P69" s="9"/>
    </row>
    <row r="70" spans="1:16" ht="15">
      <c r="A70" s="12"/>
      <c r="B70" s="25">
        <v>331.82</v>
      </c>
      <c r="C70" s="20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 ht="15">
      <c r="A71" s="12"/>
      <c r="B71" s="25">
        <v>331.83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 ht="15">
      <c r="A72" s="12"/>
      <c r="B72" s="25">
        <v>331.89</v>
      </c>
      <c r="C72" s="20" t="s">
        <v>138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 ht="15">
      <c r="A73" s="12"/>
      <c r="B73" s="25">
        <v>331.9</v>
      </c>
      <c r="C73" s="20" t="s">
        <v>139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 ht="15">
      <c r="A74" s="12"/>
      <c r="B74" s="25">
        <v>333</v>
      </c>
      <c r="C74" s="20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 ht="15">
      <c r="A75" s="12"/>
      <c r="B75" s="25">
        <v>334.1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 ht="15">
      <c r="A76" s="12"/>
      <c r="B76" s="25">
        <v>334.2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 ht="15">
      <c r="A77" s="12"/>
      <c r="B77" s="25">
        <v>334.31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 ht="15">
      <c r="A78" s="12"/>
      <c r="B78" s="25">
        <v>334.32</v>
      </c>
      <c r="C78" s="20" t="s">
        <v>144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 ht="15">
      <c r="A79" s="12"/>
      <c r="B79" s="25">
        <v>334.33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 ht="15">
      <c r="A80" s="12"/>
      <c r="B80" s="25">
        <v>334.34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 ht="15">
      <c r="A81" s="12"/>
      <c r="B81" s="25">
        <v>334.35</v>
      </c>
      <c r="C81" s="20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 ht="15">
      <c r="A82" s="12"/>
      <c r="B82" s="25">
        <v>334.36</v>
      </c>
      <c r="C82" s="20" t="s">
        <v>148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aca="true" t="shared" si="8" ref="N82:N125">SUM(D82:M82)</f>
        <v>0</v>
      </c>
      <c r="O82" s="47">
        <f t="shared" si="7"/>
        <v>0</v>
      </c>
      <c r="P82" s="9"/>
    </row>
    <row r="83" spans="1:16" ht="15">
      <c r="A83" s="12"/>
      <c r="B83" s="25">
        <v>334.39</v>
      </c>
      <c r="C83" s="20" t="s">
        <v>149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 ht="15">
      <c r="A84" s="12"/>
      <c r="B84" s="25">
        <v>334.41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 ht="15">
      <c r="A85" s="12"/>
      <c r="B85" s="25">
        <v>334.42</v>
      </c>
      <c r="C85" s="20" t="s">
        <v>151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 ht="15">
      <c r="A86" s="12"/>
      <c r="B86" s="25">
        <v>334.49</v>
      </c>
      <c r="C86" s="20" t="s">
        <v>152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 ht="15">
      <c r="A87" s="12"/>
      <c r="B87" s="25">
        <v>334.5</v>
      </c>
      <c r="C87" s="20" t="s">
        <v>90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 ht="15">
      <c r="A88" s="12"/>
      <c r="B88" s="25">
        <v>334.61</v>
      </c>
      <c r="C88" s="20" t="s">
        <v>153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 ht="15">
      <c r="A89" s="12"/>
      <c r="B89" s="25">
        <v>334.62</v>
      </c>
      <c r="C89" s="20" t="s">
        <v>154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 ht="15">
      <c r="A90" s="12"/>
      <c r="B90" s="25">
        <v>334.69</v>
      </c>
      <c r="C90" s="20" t="s">
        <v>155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 ht="15">
      <c r="A91" s="12"/>
      <c r="B91" s="25">
        <v>334.7</v>
      </c>
      <c r="C91" s="20" t="s">
        <v>156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 ht="15">
      <c r="A92" s="12"/>
      <c r="B92" s="25">
        <v>334.81</v>
      </c>
      <c r="C92" s="20" t="s">
        <v>157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 ht="15">
      <c r="A93" s="12"/>
      <c r="B93" s="25">
        <v>334.82</v>
      </c>
      <c r="C93" s="20" t="s">
        <v>319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 ht="15">
      <c r="A94" s="12"/>
      <c r="B94" s="25">
        <v>334.83</v>
      </c>
      <c r="C94" s="20" t="s">
        <v>158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 ht="15">
      <c r="A95" s="12"/>
      <c r="B95" s="25">
        <v>334.89</v>
      </c>
      <c r="C95" s="20" t="s">
        <v>159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 ht="15">
      <c r="A96" s="12"/>
      <c r="B96" s="25">
        <v>334.9</v>
      </c>
      <c r="C96" s="20" t="s">
        <v>160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 ht="15">
      <c r="A97" s="12"/>
      <c r="B97" s="25">
        <v>335.12</v>
      </c>
      <c r="C97" s="20" t="s">
        <v>61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 ht="15">
      <c r="A98" s="12"/>
      <c r="B98" s="25">
        <v>335.13</v>
      </c>
      <c r="C98" s="20" t="s">
        <v>161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 ht="15">
      <c r="A99" s="12"/>
      <c r="B99" s="25">
        <v>335.14</v>
      </c>
      <c r="C99" s="20" t="s">
        <v>162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 ht="15">
      <c r="A100" s="12"/>
      <c r="B100" s="25">
        <v>335.15</v>
      </c>
      <c r="C100" s="20" t="s">
        <v>81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 ht="15">
      <c r="A101" s="12"/>
      <c r="B101" s="25">
        <v>335.16</v>
      </c>
      <c r="C101" s="20" t="s">
        <v>320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 ht="15">
      <c r="A102" s="12"/>
      <c r="B102" s="25">
        <v>335.17</v>
      </c>
      <c r="C102" s="20" t="s">
        <v>163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 ht="15">
      <c r="A103" s="12"/>
      <c r="B103" s="25">
        <v>335.18</v>
      </c>
      <c r="C103" s="20" t="s">
        <v>62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 ht="15">
      <c r="A104" s="12"/>
      <c r="B104" s="25">
        <v>335.19</v>
      </c>
      <c r="C104" s="20" t="s">
        <v>164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 ht="15">
      <c r="A105" s="12"/>
      <c r="B105" s="25">
        <v>335.21</v>
      </c>
      <c r="C105" s="20" t="s">
        <v>165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 ht="15">
      <c r="A106" s="12"/>
      <c r="B106" s="25">
        <v>335.22</v>
      </c>
      <c r="C106" s="20" t="s">
        <v>166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 ht="15">
      <c r="A107" s="12"/>
      <c r="B107" s="25">
        <v>335.23</v>
      </c>
      <c r="C107" s="20" t="s">
        <v>167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 ht="15">
      <c r="A108" s="12"/>
      <c r="B108" s="25">
        <v>335.29</v>
      </c>
      <c r="C108" s="20" t="s">
        <v>168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 ht="15">
      <c r="A109" s="12"/>
      <c r="B109" s="25">
        <v>335.31</v>
      </c>
      <c r="C109" s="20" t="s">
        <v>169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 ht="15">
      <c r="A110" s="12"/>
      <c r="B110" s="25">
        <v>335.32</v>
      </c>
      <c r="C110" s="20" t="s">
        <v>170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 ht="15">
      <c r="A111" s="12"/>
      <c r="B111" s="25">
        <v>335.33</v>
      </c>
      <c r="C111" s="20" t="s">
        <v>171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 ht="15">
      <c r="A112" s="12"/>
      <c r="B112" s="25">
        <v>335.34</v>
      </c>
      <c r="C112" s="20" t="s">
        <v>172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 ht="15">
      <c r="A113" s="12"/>
      <c r="B113" s="25">
        <v>335.35</v>
      </c>
      <c r="C113" s="20" t="s">
        <v>173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 ht="15">
      <c r="A114" s="12"/>
      <c r="B114" s="25">
        <v>335.39</v>
      </c>
      <c r="C114" s="20" t="s">
        <v>174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 ht="15">
      <c r="A115" s="12"/>
      <c r="B115" s="25">
        <v>335.41</v>
      </c>
      <c r="C115" s="20" t="s">
        <v>175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 ht="15">
      <c r="A116" s="12"/>
      <c r="B116" s="25">
        <v>335.42</v>
      </c>
      <c r="C116" s="20" t="s">
        <v>176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 ht="15">
      <c r="A117" s="12"/>
      <c r="B117" s="25">
        <v>335.49</v>
      </c>
      <c r="C117" s="20" t="s">
        <v>177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 ht="15">
      <c r="A118" s="12"/>
      <c r="B118" s="25">
        <v>335.5</v>
      </c>
      <c r="C118" s="20" t="s">
        <v>178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 ht="15">
      <c r="A119" s="12"/>
      <c r="B119" s="25">
        <v>335.61</v>
      </c>
      <c r="C119" s="20" t="s">
        <v>179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 ht="15">
      <c r="A120" s="12"/>
      <c r="B120" s="25">
        <v>335.62</v>
      </c>
      <c r="C120" s="20" t="s">
        <v>180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 ht="15">
      <c r="A121" s="12"/>
      <c r="B121" s="25">
        <v>335.69</v>
      </c>
      <c r="C121" s="20" t="s">
        <v>181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 ht="15">
      <c r="A122" s="12"/>
      <c r="B122" s="25">
        <v>335.7</v>
      </c>
      <c r="C122" s="20" t="s">
        <v>182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 ht="15">
      <c r="A123" s="12"/>
      <c r="B123" s="25">
        <v>335.8</v>
      </c>
      <c r="C123" s="20" t="s">
        <v>321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 ht="15">
      <c r="A124" s="12"/>
      <c r="B124" s="25">
        <v>335.9</v>
      </c>
      <c r="C124" s="20" t="s">
        <v>183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 ht="15">
      <c r="A125" s="12"/>
      <c r="B125" s="25">
        <v>336</v>
      </c>
      <c r="C125" s="20" t="s">
        <v>184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 ht="15">
      <c r="A126" s="12"/>
      <c r="B126" s="25">
        <v>337.1</v>
      </c>
      <c r="C126" s="20" t="s">
        <v>185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 ht="15">
      <c r="A127" s="12"/>
      <c r="B127" s="25">
        <v>337.2</v>
      </c>
      <c r="C127" s="20" t="s">
        <v>186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 ht="15">
      <c r="A128" s="12"/>
      <c r="B128" s="25">
        <v>337.3</v>
      </c>
      <c r="C128" s="20" t="s">
        <v>66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 ht="15">
      <c r="A129" s="12"/>
      <c r="B129" s="25">
        <v>337.4</v>
      </c>
      <c r="C129" s="20" t="s">
        <v>187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 ht="15">
      <c r="A130" s="12"/>
      <c r="B130" s="25">
        <v>337.5</v>
      </c>
      <c r="C130" s="20" t="s">
        <v>188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aca="true" t="shared" si="9" ref="N130:N135">SUM(D130:M130)</f>
        <v>0</v>
      </c>
      <c r="O130" s="47">
        <f t="shared" si="7"/>
        <v>0</v>
      </c>
      <c r="P130" s="9"/>
    </row>
    <row r="131" spans="1:16" ht="15">
      <c r="A131" s="12"/>
      <c r="B131" s="25">
        <v>337.6</v>
      </c>
      <c r="C131" s="20" t="s">
        <v>189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 ht="15">
      <c r="A132" s="12"/>
      <c r="B132" s="25">
        <v>337.7</v>
      </c>
      <c r="C132" s="20" t="s">
        <v>190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 ht="15">
      <c r="A133" s="12"/>
      <c r="B133" s="25">
        <v>337.9</v>
      </c>
      <c r="C133" s="20" t="s">
        <v>191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aca="true" t="shared" si="10" ref="O133:O196">(N133/O$285)</f>
        <v>0</v>
      </c>
      <c r="P133" s="9"/>
    </row>
    <row r="134" spans="1:16" ht="15">
      <c r="A134" s="12"/>
      <c r="B134" s="25">
        <v>338</v>
      </c>
      <c r="C134" s="20" t="s">
        <v>20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 ht="15">
      <c r="A135" s="12"/>
      <c r="B135" s="25">
        <v>339</v>
      </c>
      <c r="C135" s="20" t="s">
        <v>192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25</v>
      </c>
      <c r="B136" s="30"/>
      <c r="C136" s="31"/>
      <c r="D136" s="32">
        <f aca="true" t="shared" si="11" ref="D136:M136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 ht="15">
      <c r="A137" s="12"/>
      <c r="B137" s="25">
        <v>341.1</v>
      </c>
      <c r="C137" s="20" t="s">
        <v>193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 ht="15">
      <c r="A138" s="12"/>
      <c r="B138" s="25">
        <v>341.15</v>
      </c>
      <c r="C138" s="20" t="s">
        <v>194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aca="true" t="shared" si="12" ref="N138:N230">SUM(D138:M138)</f>
        <v>0</v>
      </c>
      <c r="O138" s="47">
        <f t="shared" si="10"/>
        <v>0</v>
      </c>
      <c r="P138" s="9"/>
    </row>
    <row r="139" spans="1:16" ht="15">
      <c r="A139" s="12"/>
      <c r="B139" s="25">
        <v>341.16</v>
      </c>
      <c r="C139" s="20" t="s">
        <v>195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 ht="15">
      <c r="A140" s="12"/>
      <c r="B140" s="25">
        <v>341.2</v>
      </c>
      <c r="C140" s="20" t="s">
        <v>196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 ht="15">
      <c r="A141" s="12"/>
      <c r="B141" s="25">
        <v>341.3</v>
      </c>
      <c r="C141" s="20" t="s">
        <v>87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 ht="15">
      <c r="A142" s="12"/>
      <c r="B142" s="25">
        <v>341.51</v>
      </c>
      <c r="C142" s="20" t="s">
        <v>197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 ht="15">
      <c r="A143" s="12"/>
      <c r="B143" s="25">
        <v>341.52</v>
      </c>
      <c r="C143" s="20" t="s">
        <v>198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 ht="15">
      <c r="A144" s="12"/>
      <c r="B144" s="25">
        <v>341.53</v>
      </c>
      <c r="C144" s="20" t="s">
        <v>199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 ht="15">
      <c r="A145" s="12"/>
      <c r="B145" s="25">
        <v>341.54</v>
      </c>
      <c r="C145" s="20" t="s">
        <v>200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 ht="15">
      <c r="A146" s="12"/>
      <c r="B146" s="25">
        <v>341.55</v>
      </c>
      <c r="C146" s="20" t="s">
        <v>201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 ht="15">
      <c r="A147" s="12"/>
      <c r="B147" s="25">
        <v>341.56</v>
      </c>
      <c r="C147" s="20" t="s">
        <v>202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 ht="15">
      <c r="A148" s="12"/>
      <c r="B148" s="25">
        <v>341.8</v>
      </c>
      <c r="C148" s="20" t="s">
        <v>203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 ht="15">
      <c r="A149" s="12"/>
      <c r="B149" s="25">
        <v>341.9</v>
      </c>
      <c r="C149" s="20" t="s">
        <v>63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 ht="15">
      <c r="A150" s="12"/>
      <c r="B150" s="25">
        <v>342.1</v>
      </c>
      <c r="C150" s="20" t="s">
        <v>204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 ht="15">
      <c r="A151" s="12"/>
      <c r="B151" s="25">
        <v>342.2</v>
      </c>
      <c r="C151" s="20" t="s">
        <v>205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 ht="15">
      <c r="A152" s="12"/>
      <c r="B152" s="25">
        <v>342.3</v>
      </c>
      <c r="C152" s="20" t="s">
        <v>206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 ht="15">
      <c r="A153" s="12"/>
      <c r="B153" s="25">
        <v>342.4</v>
      </c>
      <c r="C153" s="20" t="s">
        <v>207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 ht="15">
      <c r="A154" s="12"/>
      <c r="B154" s="25">
        <v>342.5</v>
      </c>
      <c r="C154" s="20" t="s">
        <v>208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 ht="15">
      <c r="A155" s="12"/>
      <c r="B155" s="25">
        <v>342.6</v>
      </c>
      <c r="C155" s="20" t="s">
        <v>209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 ht="15">
      <c r="A156" s="12"/>
      <c r="B156" s="25">
        <v>342.9</v>
      </c>
      <c r="C156" s="20" t="s">
        <v>210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 ht="15">
      <c r="A157" s="12"/>
      <c r="B157" s="25">
        <v>343.1</v>
      </c>
      <c r="C157" s="20" t="s">
        <v>211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 ht="15">
      <c r="A158" s="12"/>
      <c r="B158" s="25">
        <v>343.2</v>
      </c>
      <c r="C158" s="20" t="s">
        <v>212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 ht="15">
      <c r="A159" s="12"/>
      <c r="B159" s="25">
        <v>343.3</v>
      </c>
      <c r="C159" s="20" t="s">
        <v>213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 ht="15">
      <c r="A160" s="12"/>
      <c r="B160" s="25">
        <v>343.4</v>
      </c>
      <c r="C160" s="20" t="s">
        <v>28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 ht="15">
      <c r="A161" s="12"/>
      <c r="B161" s="25">
        <v>343.5</v>
      </c>
      <c r="C161" s="20" t="s">
        <v>214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 ht="15">
      <c r="A162" s="12"/>
      <c r="B162" s="25">
        <v>343.6</v>
      </c>
      <c r="C162" s="20" t="s">
        <v>215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 ht="15">
      <c r="A163" s="12"/>
      <c r="B163" s="25">
        <v>343.7</v>
      </c>
      <c r="C163" s="20" t="s">
        <v>216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 ht="15">
      <c r="A164" s="12"/>
      <c r="B164" s="25">
        <v>343.8</v>
      </c>
      <c r="C164" s="20" t="s">
        <v>217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 ht="15">
      <c r="A165" s="12"/>
      <c r="B165" s="25">
        <v>343.9</v>
      </c>
      <c r="C165" s="20" t="s">
        <v>218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 ht="15">
      <c r="A166" s="12"/>
      <c r="B166" s="25">
        <v>344.1</v>
      </c>
      <c r="C166" s="20" t="s">
        <v>219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 ht="15">
      <c r="A167" s="12"/>
      <c r="B167" s="25">
        <v>344.2</v>
      </c>
      <c r="C167" s="20" t="s">
        <v>220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 ht="15">
      <c r="A168" s="12"/>
      <c r="B168" s="25">
        <v>344.3</v>
      </c>
      <c r="C168" s="20" t="s">
        <v>221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 ht="15">
      <c r="A169" s="12"/>
      <c r="B169" s="25">
        <v>344.4</v>
      </c>
      <c r="C169" s="20" t="s">
        <v>222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 ht="15">
      <c r="A170" s="12"/>
      <c r="B170" s="25">
        <v>344.5</v>
      </c>
      <c r="C170" s="20" t="s">
        <v>223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 ht="15">
      <c r="A171" s="12"/>
      <c r="B171" s="25">
        <v>344.6</v>
      </c>
      <c r="C171" s="20" t="s">
        <v>224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 ht="15">
      <c r="A172" s="12"/>
      <c r="B172" s="25">
        <v>344.9</v>
      </c>
      <c r="C172" s="20" t="s">
        <v>225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 ht="15">
      <c r="A173" s="12"/>
      <c r="B173" s="25">
        <v>345.1</v>
      </c>
      <c r="C173" s="20" t="s">
        <v>226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 ht="15">
      <c r="A174" s="12"/>
      <c r="B174" s="25">
        <v>345.9</v>
      </c>
      <c r="C174" s="20" t="s">
        <v>227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 ht="15">
      <c r="A175" s="12"/>
      <c r="B175" s="25">
        <v>346.1</v>
      </c>
      <c r="C175" s="20" t="s">
        <v>228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 ht="15">
      <c r="A176" s="12"/>
      <c r="B176" s="25">
        <v>346.2</v>
      </c>
      <c r="C176" s="20" t="s">
        <v>229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 ht="15">
      <c r="A177" s="12"/>
      <c r="B177" s="25">
        <v>346.3</v>
      </c>
      <c r="C177" s="20" t="s">
        <v>230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 ht="15">
      <c r="A178" s="12"/>
      <c r="B178" s="25">
        <v>346.4</v>
      </c>
      <c r="C178" s="20" t="s">
        <v>231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 ht="15">
      <c r="A179" s="12"/>
      <c r="B179" s="25">
        <v>346.9</v>
      </c>
      <c r="C179" s="20" t="s">
        <v>232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 ht="15">
      <c r="A180" s="12"/>
      <c r="B180" s="25">
        <v>347.1</v>
      </c>
      <c r="C180" s="20" t="s">
        <v>233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 ht="15">
      <c r="A181" s="12"/>
      <c r="B181" s="25">
        <v>347.2</v>
      </c>
      <c r="C181" s="20" t="s">
        <v>234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 ht="15">
      <c r="A182" s="12"/>
      <c r="B182" s="25">
        <v>347.3</v>
      </c>
      <c r="C182" s="20" t="s">
        <v>235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 ht="15">
      <c r="A183" s="12"/>
      <c r="B183" s="25">
        <v>347.4</v>
      </c>
      <c r="C183" s="20" t="s">
        <v>236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 ht="15">
      <c r="A184" s="12"/>
      <c r="B184" s="25">
        <v>347.5</v>
      </c>
      <c r="C184" s="20" t="s">
        <v>237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 ht="15">
      <c r="A185" s="12"/>
      <c r="B185" s="25">
        <v>347.8</v>
      </c>
      <c r="C185" s="20" t="s">
        <v>238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 ht="15">
      <c r="A186" s="12"/>
      <c r="B186" s="25">
        <v>347.9</v>
      </c>
      <c r="C186" s="20" t="s">
        <v>239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 ht="15">
      <c r="A187" s="12"/>
      <c r="B187" s="25">
        <v>348.11</v>
      </c>
      <c r="C187" s="20" t="s">
        <v>240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 ht="15">
      <c r="A188" s="12"/>
      <c r="B188" s="25">
        <v>348.12</v>
      </c>
      <c r="C188" s="20" t="s">
        <v>241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aca="true" t="shared" si="13" ref="N188:N215">SUM(D188:M188)</f>
        <v>0</v>
      </c>
      <c r="O188" s="47">
        <f t="shared" si="10"/>
        <v>0</v>
      </c>
      <c r="P188" s="9"/>
    </row>
    <row r="189" spans="1:16" ht="15">
      <c r="A189" s="12"/>
      <c r="B189" s="25">
        <v>348.13</v>
      </c>
      <c r="C189" s="20" t="s">
        <v>242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 ht="15">
      <c r="A190" s="12"/>
      <c r="B190" s="25">
        <v>348.14</v>
      </c>
      <c r="C190" s="20" t="s">
        <v>243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 ht="15">
      <c r="A191" s="12"/>
      <c r="B191" s="25">
        <v>348.21</v>
      </c>
      <c r="C191" s="20" t="s">
        <v>244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 ht="15">
      <c r="A192" s="12"/>
      <c r="B192" s="25">
        <v>348.22</v>
      </c>
      <c r="C192" s="20" t="s">
        <v>245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 ht="15">
      <c r="A193" s="12"/>
      <c r="B193" s="25">
        <v>348.23</v>
      </c>
      <c r="C193" s="20" t="s">
        <v>246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 ht="15">
      <c r="A194" s="12"/>
      <c r="B194" s="25">
        <v>348.24</v>
      </c>
      <c r="C194" s="20" t="s">
        <v>247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 ht="15">
      <c r="A195" s="12"/>
      <c r="B195" s="25">
        <v>348.31</v>
      </c>
      <c r="C195" s="20" t="s">
        <v>248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 ht="15">
      <c r="A196" s="12"/>
      <c r="B196" s="25">
        <v>348.32</v>
      </c>
      <c r="C196" s="20" t="s">
        <v>249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 ht="15">
      <c r="A197" s="12"/>
      <c r="B197" s="25">
        <v>348.33</v>
      </c>
      <c r="C197" s="20" t="s">
        <v>250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aca="true" t="shared" si="14" ref="O197:O260">(N197/O$285)</f>
        <v>0</v>
      </c>
      <c r="P197" s="9"/>
    </row>
    <row r="198" spans="1:16" ht="15">
      <c r="A198" s="12"/>
      <c r="B198" s="25">
        <v>348.34</v>
      </c>
      <c r="C198" s="20" t="s">
        <v>322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 ht="15">
      <c r="A199" s="12"/>
      <c r="B199" s="25">
        <v>348.41</v>
      </c>
      <c r="C199" s="20" t="s">
        <v>251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 ht="15">
      <c r="A200" s="12"/>
      <c r="B200" s="25">
        <v>348.42</v>
      </c>
      <c r="C200" s="20" t="s">
        <v>252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 ht="15">
      <c r="A201" s="12"/>
      <c r="B201" s="25">
        <v>348.43</v>
      </c>
      <c r="C201" s="20" t="s">
        <v>253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 ht="15">
      <c r="A202" s="12"/>
      <c r="B202" s="25">
        <v>348.44</v>
      </c>
      <c r="C202" s="20" t="s">
        <v>323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 ht="15">
      <c r="A203" s="12"/>
      <c r="B203" s="25">
        <v>348.48</v>
      </c>
      <c r="C203" s="20" t="s">
        <v>254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 ht="15">
      <c r="A204" s="12"/>
      <c r="B204" s="25">
        <v>348.51</v>
      </c>
      <c r="C204" s="20" t="s">
        <v>324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 ht="15">
      <c r="A205" s="12"/>
      <c r="B205" s="25">
        <v>348.52</v>
      </c>
      <c r="C205" s="20" t="s">
        <v>325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 ht="15">
      <c r="A206" s="12"/>
      <c r="B206" s="25">
        <v>348.53</v>
      </c>
      <c r="C206" s="20" t="s">
        <v>326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 ht="15">
      <c r="A207" s="12"/>
      <c r="B207" s="25">
        <v>348.54</v>
      </c>
      <c r="C207" s="20" t="s">
        <v>327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 ht="15">
      <c r="A208" s="12"/>
      <c r="B208" s="25">
        <v>348.61</v>
      </c>
      <c r="C208" s="20" t="s">
        <v>255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 ht="15">
      <c r="A209" s="12"/>
      <c r="B209" s="25">
        <v>348.62</v>
      </c>
      <c r="C209" s="20" t="s">
        <v>256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 ht="15">
      <c r="A210" s="12"/>
      <c r="B210" s="25">
        <v>348.63</v>
      </c>
      <c r="C210" s="20" t="s">
        <v>257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 ht="15">
      <c r="A211" s="12"/>
      <c r="B211" s="25">
        <v>348.64</v>
      </c>
      <c r="C211" s="20" t="s">
        <v>258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 ht="15">
      <c r="A212" s="12"/>
      <c r="B212" s="25">
        <v>348.71</v>
      </c>
      <c r="C212" s="20" t="s">
        <v>259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 ht="15">
      <c r="A213" s="12"/>
      <c r="B213" s="25">
        <v>348.72</v>
      </c>
      <c r="C213" s="20" t="s">
        <v>260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 ht="15">
      <c r="A214" s="12"/>
      <c r="B214" s="25">
        <v>348.73</v>
      </c>
      <c r="C214" s="20" t="s">
        <v>261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 ht="15">
      <c r="A215" s="12"/>
      <c r="B215" s="25">
        <v>348.74</v>
      </c>
      <c r="C215" s="20" t="s">
        <v>262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 ht="15">
      <c r="A216" s="12"/>
      <c r="B216" s="25">
        <v>348.82</v>
      </c>
      <c r="C216" s="20" t="s">
        <v>263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 ht="15">
      <c r="A217" s="12"/>
      <c r="B217" s="25">
        <v>348.85</v>
      </c>
      <c r="C217" s="20" t="s">
        <v>264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 ht="15">
      <c r="A218" s="12"/>
      <c r="B218" s="25">
        <v>348.86</v>
      </c>
      <c r="C218" s="20" t="s">
        <v>265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 ht="15">
      <c r="A219" s="12"/>
      <c r="B219" s="25">
        <v>348.87</v>
      </c>
      <c r="C219" s="20" t="s">
        <v>266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 ht="15">
      <c r="A220" s="12"/>
      <c r="B220" s="25">
        <v>348.88</v>
      </c>
      <c r="C220" s="20" t="s">
        <v>267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 ht="15">
      <c r="A221" s="12"/>
      <c r="B221" s="25">
        <v>348.921</v>
      </c>
      <c r="C221" s="20" t="s">
        <v>268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 ht="15">
      <c r="A222" s="12"/>
      <c r="B222" s="25">
        <v>348.922</v>
      </c>
      <c r="C222" s="20" t="s">
        <v>269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 ht="15">
      <c r="A223" s="12"/>
      <c r="B223" s="25">
        <v>348.923</v>
      </c>
      <c r="C223" s="20" t="s">
        <v>270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 ht="15">
      <c r="A224" s="12"/>
      <c r="B224" s="25">
        <v>348.924</v>
      </c>
      <c r="C224" s="20" t="s">
        <v>271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 ht="15">
      <c r="A225" s="12"/>
      <c r="B225" s="25">
        <v>348.93</v>
      </c>
      <c r="C225" s="20" t="s">
        <v>272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 ht="15">
      <c r="A226" s="12"/>
      <c r="B226" s="25">
        <v>348.931</v>
      </c>
      <c r="C226" s="20" t="s">
        <v>273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 ht="15">
      <c r="A227" s="12"/>
      <c r="B227" s="25">
        <v>348.932</v>
      </c>
      <c r="C227" s="20" t="s">
        <v>274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 ht="15">
      <c r="A228" s="12"/>
      <c r="B228" s="25">
        <v>348.933</v>
      </c>
      <c r="C228" s="20" t="s">
        <v>275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 ht="15">
      <c r="A229" s="12"/>
      <c r="B229" s="25">
        <v>348.99</v>
      </c>
      <c r="C229" s="20" t="s">
        <v>276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 ht="15">
      <c r="A230" s="12"/>
      <c r="B230" s="25">
        <v>349</v>
      </c>
      <c r="C230" s="20" t="s">
        <v>328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26</v>
      </c>
      <c r="B231" s="30"/>
      <c r="C231" s="31"/>
      <c r="D231" s="32">
        <f>SUM(D232:D248)</f>
        <v>0</v>
      </c>
      <c r="E231" s="32">
        <f aca="true" t="shared" si="15" ref="E231:M231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 ht="15">
      <c r="A232" s="13"/>
      <c r="B232" s="39">
        <v>351.1</v>
      </c>
      <c r="C232" s="21" t="s">
        <v>277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 ht="15">
      <c r="A233" s="13"/>
      <c r="B233" s="39">
        <v>351.2</v>
      </c>
      <c r="C233" s="21" t="s">
        <v>278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aca="true" t="shared" si="16" ref="N233:N248">SUM(D233:M233)</f>
        <v>0</v>
      </c>
      <c r="O233" s="47">
        <f t="shared" si="14"/>
        <v>0</v>
      </c>
      <c r="P233" s="9"/>
    </row>
    <row r="234" spans="1:16" ht="15">
      <c r="A234" s="13"/>
      <c r="B234" s="39">
        <v>351.3</v>
      </c>
      <c r="C234" s="21" t="s">
        <v>279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 ht="15">
      <c r="A235" s="13"/>
      <c r="B235" s="39">
        <v>351.4</v>
      </c>
      <c r="C235" s="21" t="s">
        <v>280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 ht="15">
      <c r="A236" s="13"/>
      <c r="B236" s="39">
        <v>351.5</v>
      </c>
      <c r="C236" s="21" t="s">
        <v>281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 ht="15">
      <c r="A237" s="13"/>
      <c r="B237" s="39">
        <v>351.6</v>
      </c>
      <c r="C237" s="21" t="s">
        <v>282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 ht="15">
      <c r="A238" s="13"/>
      <c r="B238" s="39">
        <v>351.7</v>
      </c>
      <c r="C238" s="21" t="s">
        <v>283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 ht="15">
      <c r="A239" s="13"/>
      <c r="B239" s="39">
        <v>351.8</v>
      </c>
      <c r="C239" s="21" t="s">
        <v>284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 ht="15">
      <c r="A240" s="13"/>
      <c r="B240" s="39">
        <v>351.9</v>
      </c>
      <c r="C240" s="21" t="s">
        <v>329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 ht="15">
      <c r="A241" s="13"/>
      <c r="B241" s="39">
        <v>352</v>
      </c>
      <c r="C241" s="21" t="s">
        <v>285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 ht="15">
      <c r="A242" s="13"/>
      <c r="B242" s="39">
        <v>353</v>
      </c>
      <c r="C242" s="21" t="s">
        <v>286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 ht="15">
      <c r="A243" s="13"/>
      <c r="B243" s="39">
        <v>354</v>
      </c>
      <c r="C243" s="21" t="s">
        <v>52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 ht="15">
      <c r="A244" s="13"/>
      <c r="B244" s="39">
        <v>355</v>
      </c>
      <c r="C244" s="21" t="s">
        <v>287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 ht="15">
      <c r="A245" s="13"/>
      <c r="B245" s="39">
        <v>356</v>
      </c>
      <c r="C245" s="21" t="s">
        <v>288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 ht="15">
      <c r="A246" s="13"/>
      <c r="B246" s="39">
        <v>358.1</v>
      </c>
      <c r="C246" s="21" t="s">
        <v>289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 ht="15">
      <c r="A247" s="13"/>
      <c r="B247" s="39">
        <v>358.2</v>
      </c>
      <c r="C247" s="21" t="s">
        <v>290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 ht="15">
      <c r="A248" s="13"/>
      <c r="B248" s="39">
        <v>359</v>
      </c>
      <c r="C248" s="21" t="s">
        <v>31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2</v>
      </c>
      <c r="B249" s="30"/>
      <c r="C249" s="31"/>
      <c r="D249" s="32">
        <f>SUM(D250:D262)</f>
        <v>0</v>
      </c>
      <c r="E249" s="32">
        <f aca="true" t="shared" si="17" ref="E249:M249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 ht="15">
      <c r="A250" s="12"/>
      <c r="B250" s="25">
        <v>361.1</v>
      </c>
      <c r="C250" s="20" t="s">
        <v>32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 ht="15">
      <c r="A251" s="12"/>
      <c r="B251" s="25">
        <v>361.2</v>
      </c>
      <c r="C251" s="20" t="s">
        <v>291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aca="true" t="shared" si="18" ref="N251:N262">SUM(D251:M251)</f>
        <v>0</v>
      </c>
      <c r="O251" s="47">
        <f t="shared" si="14"/>
        <v>0</v>
      </c>
      <c r="P251" s="9"/>
    </row>
    <row r="252" spans="1:16" ht="15">
      <c r="A252" s="12"/>
      <c r="B252" s="25">
        <v>361.3</v>
      </c>
      <c r="C252" s="20" t="s">
        <v>292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 ht="15">
      <c r="A253" s="12"/>
      <c r="B253" s="25">
        <v>361.4</v>
      </c>
      <c r="C253" s="20" t="s">
        <v>293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 ht="15">
      <c r="A254" s="12"/>
      <c r="B254" s="25">
        <v>362</v>
      </c>
      <c r="C254" s="20" t="s">
        <v>294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 ht="15">
      <c r="A255" s="12"/>
      <c r="B255" s="25">
        <v>364</v>
      </c>
      <c r="C255" s="20" t="s">
        <v>295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 ht="15">
      <c r="A256" s="12"/>
      <c r="B256" s="25">
        <v>365</v>
      </c>
      <c r="C256" s="20" t="s">
        <v>296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 ht="15">
      <c r="A257" s="12"/>
      <c r="B257" s="25">
        <v>366</v>
      </c>
      <c r="C257" s="20" t="s">
        <v>71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 ht="15">
      <c r="A258" s="12"/>
      <c r="B258" s="25">
        <v>368</v>
      </c>
      <c r="C258" s="20" t="s">
        <v>298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 ht="15">
      <c r="A259" s="12"/>
      <c r="B259" s="25">
        <v>369.3</v>
      </c>
      <c r="C259" s="20" t="s">
        <v>299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 ht="15">
      <c r="A260" s="12"/>
      <c r="B260" s="25">
        <v>369.4</v>
      </c>
      <c r="C260" s="20" t="s">
        <v>330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 ht="15">
      <c r="A261" s="12"/>
      <c r="B261" s="25">
        <v>369.7</v>
      </c>
      <c r="C261" s="20" t="s">
        <v>300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aca="true" t="shared" si="19" ref="O261:O283">(N261/O$285)</f>
        <v>0</v>
      </c>
      <c r="P261" s="9"/>
    </row>
    <row r="262" spans="1:16" ht="15">
      <c r="A262" s="12"/>
      <c r="B262" s="25">
        <v>369.9</v>
      </c>
      <c r="C262" s="20" t="s">
        <v>33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43</v>
      </c>
      <c r="B263" s="30"/>
      <c r="C263" s="31"/>
      <c r="D263" s="32">
        <f aca="true" t="shared" si="20" ref="D263:M263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 ht="15">
      <c r="A264" s="12"/>
      <c r="B264" s="25">
        <v>381</v>
      </c>
      <c r="C264" s="20" t="s">
        <v>44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 ht="15">
      <c r="A265" s="12"/>
      <c r="B265" s="25">
        <v>382</v>
      </c>
      <c r="C265" s="20" t="s">
        <v>301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 ht="15">
      <c r="A266" s="12"/>
      <c r="B266" s="25">
        <v>383</v>
      </c>
      <c r="C266" s="20" t="s">
        <v>302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aca="true" t="shared" si="21" ref="N266:N282">SUM(D266:M266)</f>
        <v>0</v>
      </c>
      <c r="O266" s="47">
        <f t="shared" si="19"/>
        <v>0</v>
      </c>
      <c r="P266" s="9"/>
    </row>
    <row r="267" spans="1:16" ht="15">
      <c r="A267" s="12"/>
      <c r="B267" s="25">
        <v>384</v>
      </c>
      <c r="C267" s="20" t="s">
        <v>303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 ht="15">
      <c r="A268" s="12"/>
      <c r="B268" s="25">
        <v>385</v>
      </c>
      <c r="C268" s="20" t="s">
        <v>304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 ht="15">
      <c r="A269" s="12"/>
      <c r="B269" s="25">
        <v>387.2</v>
      </c>
      <c r="C269" s="20" t="s">
        <v>331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 ht="15">
      <c r="A270" s="12"/>
      <c r="B270" s="25">
        <v>388.1</v>
      </c>
      <c r="C270" s="20" t="s">
        <v>82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 ht="15">
      <c r="A271" s="12"/>
      <c r="B271" s="25">
        <v>388.2</v>
      </c>
      <c r="C271" s="20" t="s">
        <v>305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 ht="15">
      <c r="A272" s="12"/>
      <c r="B272" s="25">
        <v>389.1</v>
      </c>
      <c r="C272" s="20" t="s">
        <v>332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6" ht="15">
      <c r="A273" s="12"/>
      <c r="B273" s="25">
        <v>389.2</v>
      </c>
      <c r="C273" s="20" t="s">
        <v>333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6" ht="15">
      <c r="A274" s="12"/>
      <c r="B274" s="25">
        <v>389.3</v>
      </c>
      <c r="C274" s="20" t="s">
        <v>334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6" ht="15">
      <c r="A275" s="12"/>
      <c r="B275" s="25">
        <v>389.4</v>
      </c>
      <c r="C275" s="20" t="s">
        <v>335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6" ht="15">
      <c r="A276" s="12"/>
      <c r="B276" s="25">
        <v>389.5</v>
      </c>
      <c r="C276" s="20" t="s">
        <v>336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6" ht="15">
      <c r="A277" s="12"/>
      <c r="B277" s="25">
        <v>389.6</v>
      </c>
      <c r="C277" s="20" t="s">
        <v>337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6" ht="15">
      <c r="A278" s="12"/>
      <c r="B278" s="25">
        <v>389.7</v>
      </c>
      <c r="C278" s="20" t="s">
        <v>338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6" ht="15">
      <c r="A279" s="12"/>
      <c r="B279" s="25">
        <v>389.8</v>
      </c>
      <c r="C279" s="20" t="s">
        <v>339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6" ht="15">
      <c r="A280" s="12"/>
      <c r="B280" s="25">
        <v>389.9</v>
      </c>
      <c r="C280" s="20" t="s">
        <v>340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6" ht="15">
      <c r="A281" s="48"/>
      <c r="B281" s="49">
        <v>392</v>
      </c>
      <c r="C281" s="50" t="s">
        <v>341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6" ht="15.75" thickBot="1">
      <c r="A282" s="48"/>
      <c r="B282" s="49">
        <v>393</v>
      </c>
      <c r="C282" s="50" t="s">
        <v>342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29</v>
      </c>
      <c r="B283" s="23"/>
      <c r="C283" s="22"/>
      <c r="D283" s="15">
        <f aca="true" t="shared" si="22" ref="D283:M283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5" ht="15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83</v>
      </c>
      <c r="M285" s="51"/>
      <c r="N285" s="51"/>
      <c r="O285" s="43">
        <v>3384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46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733998</v>
      </c>
      <c r="E5" s="27">
        <f t="shared" si="0"/>
        <v>567668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1301666</v>
      </c>
      <c r="O5" s="33">
        <f aca="true" t="shared" si="1" ref="O5:O33">(N5/O$35)</f>
        <v>391.9500150557061</v>
      </c>
      <c r="P5" s="6"/>
    </row>
    <row r="6" spans="1:16" ht="15">
      <c r="A6" s="12"/>
      <c r="B6" s="25">
        <v>311</v>
      </c>
      <c r="C6" s="20" t="s">
        <v>1</v>
      </c>
      <c r="D6" s="46">
        <v>361816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361816</v>
      </c>
      <c r="O6" s="47">
        <f t="shared" si="1"/>
        <v>108.94790725685034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277680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277680</v>
      </c>
      <c r="O7" s="47">
        <f t="shared" si="1"/>
        <v>83.61336946702801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129542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129542</v>
      </c>
      <c r="O8" s="47">
        <f t="shared" si="1"/>
        <v>39.00692562481181</v>
      </c>
      <c r="P8" s="9"/>
    </row>
    <row r="9" spans="1:16" ht="15">
      <c r="A9" s="12"/>
      <c r="B9" s="25">
        <v>312.6</v>
      </c>
      <c r="C9" s="20" t="s">
        <v>74</v>
      </c>
      <c r="D9" s="46">
        <v>0</v>
      </c>
      <c r="E9" s="46">
        <v>160446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160446</v>
      </c>
      <c r="O9" s="47">
        <f t="shared" si="1"/>
        <v>48.31255645889792</v>
      </c>
      <c r="P9" s="9"/>
    </row>
    <row r="10" spans="1:16" ht="15">
      <c r="A10" s="12"/>
      <c r="B10" s="25">
        <v>314.1</v>
      </c>
      <c r="C10" s="20" t="s">
        <v>11</v>
      </c>
      <c r="D10" s="46">
        <v>280438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280438</v>
      </c>
      <c r="O10" s="47">
        <f t="shared" si="1"/>
        <v>84.44384221619994</v>
      </c>
      <c r="P10" s="9"/>
    </row>
    <row r="11" spans="1:16" ht="15">
      <c r="A11" s="12"/>
      <c r="B11" s="25">
        <v>314.8</v>
      </c>
      <c r="C11" s="20" t="s">
        <v>75</v>
      </c>
      <c r="D11" s="46">
        <v>2228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2228</v>
      </c>
      <c r="O11" s="47">
        <f t="shared" si="1"/>
        <v>0.6708822643781993</v>
      </c>
      <c r="P11" s="9"/>
    </row>
    <row r="12" spans="1:16" ht="15">
      <c r="A12" s="12"/>
      <c r="B12" s="25">
        <v>315</v>
      </c>
      <c r="C12" s="20" t="s">
        <v>59</v>
      </c>
      <c r="D12" s="46">
        <v>89516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89516</v>
      </c>
      <c r="O12" s="47">
        <f t="shared" si="1"/>
        <v>26.954531767539898</v>
      </c>
      <c r="P12" s="9"/>
    </row>
    <row r="13" spans="1:16" ht="15.75">
      <c r="A13" s="29" t="s">
        <v>13</v>
      </c>
      <c r="B13" s="30"/>
      <c r="C13" s="31"/>
      <c r="D13" s="32">
        <f aca="true" t="shared" si="3" ref="D13:M13">SUM(D14:D17)</f>
        <v>326908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3">SUM(D13:M13)</f>
        <v>326908</v>
      </c>
      <c r="O13" s="45">
        <f t="shared" si="1"/>
        <v>98.43661547726589</v>
      </c>
      <c r="P13" s="10"/>
    </row>
    <row r="14" spans="1:16" ht="15">
      <c r="A14" s="12"/>
      <c r="B14" s="25">
        <v>323.1</v>
      </c>
      <c r="C14" s="20" t="s">
        <v>14</v>
      </c>
      <c r="D14" s="46">
        <v>236037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236037</v>
      </c>
      <c r="O14" s="47">
        <f t="shared" si="1"/>
        <v>71.07407407407408</v>
      </c>
      <c r="P14" s="9"/>
    </row>
    <row r="15" spans="1:16" ht="15">
      <c r="A15" s="12"/>
      <c r="B15" s="25">
        <v>323.3</v>
      </c>
      <c r="C15" s="20" t="s">
        <v>15</v>
      </c>
      <c r="D15" s="46">
        <v>24936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24936</v>
      </c>
      <c r="O15" s="47">
        <f t="shared" si="1"/>
        <v>7.508581752484192</v>
      </c>
      <c r="P15" s="9"/>
    </row>
    <row r="16" spans="1:16" ht="15">
      <c r="A16" s="12"/>
      <c r="B16" s="25">
        <v>323.7</v>
      </c>
      <c r="C16" s="20" t="s">
        <v>60</v>
      </c>
      <c r="D16" s="46">
        <v>1208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1208</v>
      </c>
      <c r="O16" s="47">
        <f t="shared" si="1"/>
        <v>0.363745859680819</v>
      </c>
      <c r="P16" s="9"/>
    </row>
    <row r="17" spans="1:16" ht="15">
      <c r="A17" s="12"/>
      <c r="B17" s="25">
        <v>329</v>
      </c>
      <c r="C17" s="20" t="s">
        <v>51</v>
      </c>
      <c r="D17" s="46">
        <v>64727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64727</v>
      </c>
      <c r="O17" s="47">
        <f t="shared" si="1"/>
        <v>19.4902137910268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SUM(D19:D22)</f>
        <v>357311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54351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411662</v>
      </c>
      <c r="O18" s="45">
        <f t="shared" si="1"/>
        <v>123.95724179464017</v>
      </c>
      <c r="P18" s="10"/>
    </row>
    <row r="19" spans="1:16" ht="15">
      <c r="A19" s="12"/>
      <c r="B19" s="25">
        <v>331.34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54351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54351</v>
      </c>
      <c r="O19" s="47">
        <f t="shared" si="1"/>
        <v>16.365853658536587</v>
      </c>
      <c r="P19" s="9"/>
    </row>
    <row r="20" spans="1:16" ht="15">
      <c r="A20" s="12"/>
      <c r="B20" s="25">
        <v>335.12</v>
      </c>
      <c r="C20" s="20" t="s">
        <v>61</v>
      </c>
      <c r="D20" s="46">
        <v>80942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80942</v>
      </c>
      <c r="O20" s="47">
        <f t="shared" si="1"/>
        <v>24.37277928334839</v>
      </c>
      <c r="P20" s="9"/>
    </row>
    <row r="21" spans="1:16" ht="15">
      <c r="A21" s="12"/>
      <c r="B21" s="25">
        <v>335.18</v>
      </c>
      <c r="C21" s="20" t="s">
        <v>62</v>
      </c>
      <c r="D21" s="46">
        <v>252845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252845</v>
      </c>
      <c r="O21" s="47">
        <f t="shared" si="1"/>
        <v>76.1352002408913</v>
      </c>
      <c r="P21" s="9"/>
    </row>
    <row r="22" spans="1:16" ht="15">
      <c r="A22" s="12"/>
      <c r="B22" s="25">
        <v>338</v>
      </c>
      <c r="C22" s="20" t="s">
        <v>20</v>
      </c>
      <c r="D22" s="46">
        <v>23524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23524</v>
      </c>
      <c r="O22" s="47">
        <f t="shared" si="1"/>
        <v>7.083408611863897</v>
      </c>
      <c r="P22" s="9"/>
    </row>
    <row r="23" spans="1:16" ht="15.75">
      <c r="A23" s="29" t="s">
        <v>25</v>
      </c>
      <c r="B23" s="30"/>
      <c r="C23" s="31"/>
      <c r="D23" s="32">
        <f aca="true" t="shared" si="6" ref="D23:M23">SUM(D24:D24)</f>
        <v>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357835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357835</v>
      </c>
      <c r="O23" s="45">
        <f t="shared" si="1"/>
        <v>107.7491719361638</v>
      </c>
      <c r="P23" s="10"/>
    </row>
    <row r="24" spans="1:16" ht="15">
      <c r="A24" s="12"/>
      <c r="B24" s="25">
        <v>343.4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357835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357835</v>
      </c>
      <c r="O24" s="47">
        <f t="shared" si="1"/>
        <v>107.7491719361638</v>
      </c>
      <c r="P24" s="9"/>
    </row>
    <row r="25" spans="1:16" ht="15.75">
      <c r="A25" s="29" t="s">
        <v>26</v>
      </c>
      <c r="B25" s="30"/>
      <c r="C25" s="31"/>
      <c r="D25" s="32">
        <f aca="true" t="shared" si="7" ref="D25:M25">SUM(D26:D26)</f>
        <v>22568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22568</v>
      </c>
      <c r="O25" s="45">
        <f t="shared" si="1"/>
        <v>6.795543510990665</v>
      </c>
      <c r="P25" s="10"/>
    </row>
    <row r="26" spans="1:16" ht="15">
      <c r="A26" s="13"/>
      <c r="B26" s="39">
        <v>354</v>
      </c>
      <c r="C26" s="21" t="s">
        <v>52</v>
      </c>
      <c r="D26" s="46">
        <v>22568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22568</v>
      </c>
      <c r="O26" s="47">
        <f t="shared" si="1"/>
        <v>6.795543510990665</v>
      </c>
      <c r="P26" s="9"/>
    </row>
    <row r="27" spans="1:16" ht="15.75">
      <c r="A27" s="29" t="s">
        <v>2</v>
      </c>
      <c r="B27" s="30"/>
      <c r="C27" s="31"/>
      <c r="D27" s="32">
        <f aca="true" t="shared" si="8" ref="D27:M27">SUM(D28:D30)</f>
        <v>13636</v>
      </c>
      <c r="E27" s="32">
        <f t="shared" si="8"/>
        <v>0</v>
      </c>
      <c r="F27" s="32">
        <f t="shared" si="8"/>
        <v>0</v>
      </c>
      <c r="G27" s="32">
        <f t="shared" si="8"/>
        <v>251454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265090</v>
      </c>
      <c r="O27" s="45">
        <f t="shared" si="1"/>
        <v>79.82234266787113</v>
      </c>
      <c r="P27" s="10"/>
    </row>
    <row r="28" spans="1:16" ht="15">
      <c r="A28" s="12"/>
      <c r="B28" s="25">
        <v>361.1</v>
      </c>
      <c r="C28" s="20" t="s">
        <v>32</v>
      </c>
      <c r="D28" s="46">
        <v>811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811</v>
      </c>
      <c r="O28" s="47">
        <f t="shared" si="1"/>
        <v>0.24420355314664258</v>
      </c>
      <c r="P28" s="9"/>
    </row>
    <row r="29" spans="1:16" ht="15">
      <c r="A29" s="12"/>
      <c r="B29" s="25">
        <v>366</v>
      </c>
      <c r="C29" s="20" t="s">
        <v>71</v>
      </c>
      <c r="D29" s="46">
        <v>9249</v>
      </c>
      <c r="E29" s="46">
        <v>0</v>
      </c>
      <c r="F29" s="46">
        <v>0</v>
      </c>
      <c r="G29" s="46">
        <v>251454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260703</v>
      </c>
      <c r="O29" s="47">
        <f t="shared" si="1"/>
        <v>78.50135501355014</v>
      </c>
      <c r="P29" s="9"/>
    </row>
    <row r="30" spans="1:16" ht="15">
      <c r="A30" s="12"/>
      <c r="B30" s="25">
        <v>369.9</v>
      </c>
      <c r="C30" s="20" t="s">
        <v>33</v>
      </c>
      <c r="D30" s="46">
        <v>3576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3576</v>
      </c>
      <c r="O30" s="47">
        <f t="shared" si="1"/>
        <v>1.076784101174345</v>
      </c>
      <c r="P30" s="9"/>
    </row>
    <row r="31" spans="1:16" ht="15.75">
      <c r="A31" s="29" t="s">
        <v>43</v>
      </c>
      <c r="B31" s="30"/>
      <c r="C31" s="31"/>
      <c r="D31" s="32">
        <f aca="true" t="shared" si="9" ref="D31:M31">SUM(D32:D32)</f>
        <v>0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92547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92547</v>
      </c>
      <c r="O31" s="45">
        <f t="shared" si="1"/>
        <v>27.867208672086722</v>
      </c>
      <c r="P31" s="9"/>
    </row>
    <row r="32" spans="1:16" ht="15.75" thickBot="1">
      <c r="A32" s="12"/>
      <c r="B32" s="25">
        <v>381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92547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92547</v>
      </c>
      <c r="O32" s="47">
        <f t="shared" si="1"/>
        <v>27.867208672086722</v>
      </c>
      <c r="P32" s="9"/>
    </row>
    <row r="33" spans="1:119" ht="16.5" thickBot="1">
      <c r="A33" s="14" t="s">
        <v>29</v>
      </c>
      <c r="B33" s="23"/>
      <c r="C33" s="22"/>
      <c r="D33" s="15">
        <f aca="true" t="shared" si="10" ref="D33:M33">SUM(D5,D13,D18,D23,D25,D27,D31)</f>
        <v>1454421</v>
      </c>
      <c r="E33" s="15">
        <f t="shared" si="10"/>
        <v>567668</v>
      </c>
      <c r="F33" s="15">
        <f t="shared" si="10"/>
        <v>0</v>
      </c>
      <c r="G33" s="15">
        <f t="shared" si="10"/>
        <v>251454</v>
      </c>
      <c r="H33" s="15">
        <f t="shared" si="10"/>
        <v>0</v>
      </c>
      <c r="I33" s="15">
        <f t="shared" si="10"/>
        <v>504733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2778276</v>
      </c>
      <c r="O33" s="38">
        <f t="shared" si="1"/>
        <v>836.5781391147245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51" t="s">
        <v>77</v>
      </c>
      <c r="M35" s="51"/>
      <c r="N35" s="51"/>
      <c r="O35" s="43">
        <v>3321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46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668675</v>
      </c>
      <c r="E5" s="27">
        <f t="shared" si="0"/>
        <v>389337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1058012</v>
      </c>
      <c r="O5" s="33">
        <f aca="true" t="shared" si="2" ref="O5:O30">(N5/O$32)</f>
        <v>323.4521553041883</v>
      </c>
      <c r="P5" s="6"/>
    </row>
    <row r="6" spans="1:16" ht="15">
      <c r="A6" s="12"/>
      <c r="B6" s="25">
        <v>311</v>
      </c>
      <c r="C6" s="20" t="s">
        <v>1</v>
      </c>
      <c r="D6" s="46">
        <v>315454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315454</v>
      </c>
      <c r="O6" s="47">
        <f t="shared" si="2"/>
        <v>96.43962091103639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265665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265665</v>
      </c>
      <c r="O7" s="47">
        <f t="shared" si="2"/>
        <v>81.21828187098747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123672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123672</v>
      </c>
      <c r="O8" s="47">
        <f t="shared" si="2"/>
        <v>37.80862121675329</v>
      </c>
      <c r="P8" s="9"/>
    </row>
    <row r="9" spans="1:16" ht="15">
      <c r="A9" s="12"/>
      <c r="B9" s="25">
        <v>314.1</v>
      </c>
      <c r="C9" s="20" t="s">
        <v>11</v>
      </c>
      <c r="D9" s="46">
        <v>263868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263868</v>
      </c>
      <c r="O9" s="47">
        <f t="shared" si="2"/>
        <v>80.66890859064506</v>
      </c>
      <c r="P9" s="9"/>
    </row>
    <row r="10" spans="1:16" ht="15">
      <c r="A10" s="12"/>
      <c r="B10" s="25">
        <v>315</v>
      </c>
      <c r="C10" s="20" t="s">
        <v>59</v>
      </c>
      <c r="D10" s="46">
        <v>89353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89353</v>
      </c>
      <c r="O10" s="47">
        <f t="shared" si="2"/>
        <v>27.316722714766126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470610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470610</v>
      </c>
      <c r="O11" s="45">
        <f t="shared" si="2"/>
        <v>143.873433200856</v>
      </c>
      <c r="P11" s="10"/>
    </row>
    <row r="12" spans="1:16" ht="15">
      <c r="A12" s="12"/>
      <c r="B12" s="25">
        <v>323.1</v>
      </c>
      <c r="C12" s="20" t="s">
        <v>14</v>
      </c>
      <c r="D12" s="46">
        <v>211347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211347</v>
      </c>
      <c r="O12" s="47">
        <f t="shared" si="2"/>
        <v>64.61235096300825</v>
      </c>
      <c r="P12" s="9"/>
    </row>
    <row r="13" spans="1:16" ht="15">
      <c r="A13" s="12"/>
      <c r="B13" s="25">
        <v>323.3</v>
      </c>
      <c r="C13" s="20" t="s">
        <v>15</v>
      </c>
      <c r="D13" s="46">
        <v>99702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99702</v>
      </c>
      <c r="O13" s="47">
        <f t="shared" si="2"/>
        <v>30.480586976459797</v>
      </c>
      <c r="P13" s="9"/>
    </row>
    <row r="14" spans="1:16" ht="15">
      <c r="A14" s="12"/>
      <c r="B14" s="25">
        <v>323.7</v>
      </c>
      <c r="C14" s="20" t="s">
        <v>60</v>
      </c>
      <c r="D14" s="46">
        <v>1015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1015</v>
      </c>
      <c r="O14" s="47">
        <f t="shared" si="2"/>
        <v>0.3103026597370835</v>
      </c>
      <c r="P14" s="9"/>
    </row>
    <row r="15" spans="1:16" ht="15">
      <c r="A15" s="12"/>
      <c r="B15" s="25">
        <v>329</v>
      </c>
      <c r="C15" s="20" t="s">
        <v>51</v>
      </c>
      <c r="D15" s="46">
        <v>158546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158546</v>
      </c>
      <c r="O15" s="47">
        <f t="shared" si="2"/>
        <v>48.47019260165087</v>
      </c>
      <c r="P15" s="9"/>
    </row>
    <row r="16" spans="1:16" ht="15.75">
      <c r="A16" s="29" t="s">
        <v>17</v>
      </c>
      <c r="B16" s="30"/>
      <c r="C16" s="31"/>
      <c r="D16" s="32">
        <f aca="true" t="shared" si="4" ref="D16:M16">SUM(D17:D19)</f>
        <v>367585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367585</v>
      </c>
      <c r="O16" s="45">
        <f t="shared" si="2"/>
        <v>112.37694894527668</v>
      </c>
      <c r="P16" s="10"/>
    </row>
    <row r="17" spans="1:16" ht="15">
      <c r="A17" s="12"/>
      <c r="B17" s="25">
        <v>335.12</v>
      </c>
      <c r="C17" s="20" t="s">
        <v>61</v>
      </c>
      <c r="D17" s="46">
        <v>80166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80166</v>
      </c>
      <c r="O17" s="47">
        <f t="shared" si="2"/>
        <v>24.50810149801284</v>
      </c>
      <c r="P17" s="9"/>
    </row>
    <row r="18" spans="1:16" ht="15">
      <c r="A18" s="12"/>
      <c r="B18" s="25">
        <v>335.18</v>
      </c>
      <c r="C18" s="20" t="s">
        <v>62</v>
      </c>
      <c r="D18" s="46">
        <v>252797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252797</v>
      </c>
      <c r="O18" s="47">
        <f t="shared" si="2"/>
        <v>77.28431672271476</v>
      </c>
      <c r="P18" s="9"/>
    </row>
    <row r="19" spans="1:16" ht="15">
      <c r="A19" s="12"/>
      <c r="B19" s="25">
        <v>338</v>
      </c>
      <c r="C19" s="20" t="s">
        <v>20</v>
      </c>
      <c r="D19" s="46">
        <v>34622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34622</v>
      </c>
      <c r="O19" s="47">
        <f t="shared" si="2"/>
        <v>10.584530724549067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339620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339620</v>
      </c>
      <c r="O20" s="45">
        <f t="shared" si="2"/>
        <v>103.82757566493427</v>
      </c>
      <c r="P20" s="10"/>
    </row>
    <row r="21" spans="1:16" ht="15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339620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339620</v>
      </c>
      <c r="O21" s="47">
        <f t="shared" si="2"/>
        <v>103.82757566493427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SUM(D23:D23)</f>
        <v>11351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11351</v>
      </c>
      <c r="O22" s="45">
        <f t="shared" si="2"/>
        <v>3.4701926016508713</v>
      </c>
      <c r="P22" s="10"/>
    </row>
    <row r="23" spans="1:16" ht="15">
      <c r="A23" s="13"/>
      <c r="B23" s="39">
        <v>354</v>
      </c>
      <c r="C23" s="21" t="s">
        <v>52</v>
      </c>
      <c r="D23" s="46">
        <v>11351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11351</v>
      </c>
      <c r="O23" s="47">
        <f t="shared" si="2"/>
        <v>3.4701926016508713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436</v>
      </c>
      <c r="E24" s="32">
        <f t="shared" si="7"/>
        <v>0</v>
      </c>
      <c r="F24" s="32">
        <f t="shared" si="7"/>
        <v>0</v>
      </c>
      <c r="G24" s="32">
        <f t="shared" si="7"/>
        <v>926942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927378</v>
      </c>
      <c r="O24" s="45">
        <f t="shared" si="2"/>
        <v>283.51513298685416</v>
      </c>
      <c r="P24" s="10"/>
    </row>
    <row r="25" spans="1:16" ht="15">
      <c r="A25" s="12"/>
      <c r="B25" s="25">
        <v>361.1</v>
      </c>
      <c r="C25" s="20" t="s">
        <v>32</v>
      </c>
      <c r="D25" s="46">
        <v>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</v>
      </c>
      <c r="O25" s="47">
        <f t="shared" si="2"/>
        <v>0.011922959339651483</v>
      </c>
      <c r="P25" s="9"/>
    </row>
    <row r="26" spans="1:16" ht="15">
      <c r="A26" s="12"/>
      <c r="B26" s="25">
        <v>366</v>
      </c>
      <c r="C26" s="20" t="s">
        <v>71</v>
      </c>
      <c r="D26" s="46">
        <v>0</v>
      </c>
      <c r="E26" s="46">
        <v>0</v>
      </c>
      <c r="F26" s="46">
        <v>0</v>
      </c>
      <c r="G26" s="46">
        <v>926942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926942</v>
      </c>
      <c r="O26" s="47">
        <f t="shared" si="2"/>
        <v>283.381840415775</v>
      </c>
      <c r="P26" s="9"/>
    </row>
    <row r="27" spans="1:16" ht="15">
      <c r="A27" s="12"/>
      <c r="B27" s="25">
        <v>369.9</v>
      </c>
      <c r="C27" s="20" t="s">
        <v>33</v>
      </c>
      <c r="D27" s="46">
        <v>397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397</v>
      </c>
      <c r="O27" s="47">
        <f t="shared" si="2"/>
        <v>0.12136961173952919</v>
      </c>
      <c r="P27" s="9"/>
    </row>
    <row r="28" spans="1:16" ht="15.75">
      <c r="A28" s="29" t="s">
        <v>43</v>
      </c>
      <c r="B28" s="30"/>
      <c r="C28" s="31"/>
      <c r="D28" s="32">
        <f aca="true" t="shared" si="8" ref="D28:M28">SUM(D29:D29)</f>
        <v>0</v>
      </c>
      <c r="E28" s="32">
        <f t="shared" si="8"/>
        <v>57099</v>
      </c>
      <c r="F28" s="32">
        <f t="shared" si="8"/>
        <v>0</v>
      </c>
      <c r="G28" s="32">
        <f t="shared" si="8"/>
        <v>321539</v>
      </c>
      <c r="H28" s="32">
        <f t="shared" si="8"/>
        <v>0</v>
      </c>
      <c r="I28" s="32">
        <f t="shared" si="8"/>
        <v>94497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473135</v>
      </c>
      <c r="O28" s="45">
        <f t="shared" si="2"/>
        <v>144.6453683888719</v>
      </c>
      <c r="P28" s="9"/>
    </row>
    <row r="29" spans="1:16" ht="15.75" thickBot="1">
      <c r="A29" s="12"/>
      <c r="B29" s="25">
        <v>381</v>
      </c>
      <c r="C29" s="20" t="s">
        <v>44</v>
      </c>
      <c r="D29" s="46">
        <v>0</v>
      </c>
      <c r="E29" s="46">
        <v>57099</v>
      </c>
      <c r="F29" s="46">
        <v>0</v>
      </c>
      <c r="G29" s="46">
        <v>321539</v>
      </c>
      <c r="H29" s="46">
        <v>0</v>
      </c>
      <c r="I29" s="46">
        <v>94497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473135</v>
      </c>
      <c r="O29" s="47">
        <f t="shared" si="2"/>
        <v>144.6453683888719</v>
      </c>
      <c r="P29" s="9"/>
    </row>
    <row r="30" spans="1:119" ht="16.5" thickBot="1">
      <c r="A30" s="14" t="s">
        <v>29</v>
      </c>
      <c r="B30" s="23"/>
      <c r="C30" s="22"/>
      <c r="D30" s="15">
        <f aca="true" t="shared" si="9" ref="D30:M30">SUM(D5,D11,D16,D20,D22,D24,D28)</f>
        <v>1518657</v>
      </c>
      <c r="E30" s="15">
        <f t="shared" si="9"/>
        <v>446436</v>
      </c>
      <c r="F30" s="15">
        <f t="shared" si="9"/>
        <v>0</v>
      </c>
      <c r="G30" s="15">
        <f t="shared" si="9"/>
        <v>1248481</v>
      </c>
      <c r="H30" s="15">
        <f t="shared" si="9"/>
        <v>0</v>
      </c>
      <c r="I30" s="15">
        <f t="shared" si="9"/>
        <v>434117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3647691</v>
      </c>
      <c r="O30" s="38">
        <f t="shared" si="2"/>
        <v>1115.1608070926322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72</v>
      </c>
      <c r="M32" s="51"/>
      <c r="N32" s="51"/>
      <c r="O32" s="43">
        <v>3271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578458</v>
      </c>
      <c r="E5" s="27">
        <f t="shared" si="0"/>
        <v>380785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959243</v>
      </c>
      <c r="O5" s="33">
        <f aca="true" t="shared" si="2" ref="O5:O30">(N5/O$32)</f>
        <v>299.48267249453636</v>
      </c>
      <c r="P5" s="6"/>
    </row>
    <row r="6" spans="1:16" ht="15">
      <c r="A6" s="12"/>
      <c r="B6" s="25">
        <v>311</v>
      </c>
      <c r="C6" s="20" t="s">
        <v>1</v>
      </c>
      <c r="D6" s="46">
        <v>229355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229355</v>
      </c>
      <c r="O6" s="47">
        <f t="shared" si="2"/>
        <v>71.60630658757415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259112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259112</v>
      </c>
      <c r="O7" s="47">
        <f t="shared" si="2"/>
        <v>80.89665938182954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121673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121673</v>
      </c>
      <c r="O8" s="47">
        <f t="shared" si="2"/>
        <v>37.987199500468314</v>
      </c>
      <c r="P8" s="9"/>
    </row>
    <row r="9" spans="1:16" ht="15">
      <c r="A9" s="12"/>
      <c r="B9" s="25">
        <v>314.1</v>
      </c>
      <c r="C9" s="20" t="s">
        <v>11</v>
      </c>
      <c r="D9" s="46">
        <v>257661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257661</v>
      </c>
      <c r="O9" s="47">
        <f t="shared" si="2"/>
        <v>80.44364658133</v>
      </c>
      <c r="P9" s="9"/>
    </row>
    <row r="10" spans="1:16" ht="15">
      <c r="A10" s="12"/>
      <c r="B10" s="25">
        <v>315</v>
      </c>
      <c r="C10" s="20" t="s">
        <v>59</v>
      </c>
      <c r="D10" s="46">
        <v>91442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91442</v>
      </c>
      <c r="O10" s="47">
        <f t="shared" si="2"/>
        <v>28.548860443334373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321765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321765</v>
      </c>
      <c r="O11" s="45">
        <f t="shared" si="2"/>
        <v>100.45738370277864</v>
      </c>
      <c r="P11" s="10"/>
    </row>
    <row r="12" spans="1:16" ht="15">
      <c r="A12" s="12"/>
      <c r="B12" s="25">
        <v>323.1</v>
      </c>
      <c r="C12" s="20" t="s">
        <v>14</v>
      </c>
      <c r="D12" s="46">
        <v>210515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210515</v>
      </c>
      <c r="O12" s="47">
        <f t="shared" si="2"/>
        <v>65.72432094911021</v>
      </c>
      <c r="P12" s="9"/>
    </row>
    <row r="13" spans="1:16" ht="15">
      <c r="A13" s="12"/>
      <c r="B13" s="25">
        <v>323.3</v>
      </c>
      <c r="C13" s="20" t="s">
        <v>15</v>
      </c>
      <c r="D13" s="46">
        <v>9206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9206</v>
      </c>
      <c r="O13" s="47">
        <f t="shared" si="2"/>
        <v>2.8741804558226662</v>
      </c>
      <c r="P13" s="9"/>
    </row>
    <row r="14" spans="1:16" ht="15">
      <c r="A14" s="12"/>
      <c r="B14" s="25">
        <v>323.7</v>
      </c>
      <c r="C14" s="20" t="s">
        <v>60</v>
      </c>
      <c r="D14" s="46">
        <v>1525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1525</v>
      </c>
      <c r="O14" s="47">
        <f t="shared" si="2"/>
        <v>0.4761161411177022</v>
      </c>
      <c r="P14" s="9"/>
    </row>
    <row r="15" spans="1:16" ht="15">
      <c r="A15" s="12"/>
      <c r="B15" s="25">
        <v>329</v>
      </c>
      <c r="C15" s="20" t="s">
        <v>51</v>
      </c>
      <c r="D15" s="46">
        <v>100519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100519</v>
      </c>
      <c r="O15" s="47">
        <f t="shared" si="2"/>
        <v>31.382766156728067</v>
      </c>
      <c r="P15" s="9"/>
    </row>
    <row r="16" spans="1:16" ht="15.75">
      <c r="A16" s="29" t="s">
        <v>17</v>
      </c>
      <c r="B16" s="30"/>
      <c r="C16" s="31"/>
      <c r="D16" s="32">
        <f aca="true" t="shared" si="4" ref="D16:M16">SUM(D17:D19)</f>
        <v>348596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348596</v>
      </c>
      <c r="O16" s="45">
        <f t="shared" si="2"/>
        <v>108.83421792069934</v>
      </c>
      <c r="P16" s="10"/>
    </row>
    <row r="17" spans="1:16" ht="15">
      <c r="A17" s="12"/>
      <c r="B17" s="25">
        <v>335.12</v>
      </c>
      <c r="C17" s="20" t="s">
        <v>61</v>
      </c>
      <c r="D17" s="46">
        <v>82036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82036</v>
      </c>
      <c r="O17" s="47">
        <f t="shared" si="2"/>
        <v>25.612238526381518</v>
      </c>
      <c r="P17" s="9"/>
    </row>
    <row r="18" spans="1:16" ht="15">
      <c r="A18" s="12"/>
      <c r="B18" s="25">
        <v>335.18</v>
      </c>
      <c r="C18" s="20" t="s">
        <v>62</v>
      </c>
      <c r="D18" s="46">
        <v>246420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246420</v>
      </c>
      <c r="O18" s="47">
        <f t="shared" si="2"/>
        <v>76.93412425850765</v>
      </c>
      <c r="P18" s="9"/>
    </row>
    <row r="19" spans="1:16" ht="15">
      <c r="A19" s="12"/>
      <c r="B19" s="25">
        <v>338</v>
      </c>
      <c r="C19" s="20" t="s">
        <v>20</v>
      </c>
      <c r="D19" s="46">
        <v>20140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20140</v>
      </c>
      <c r="O19" s="47">
        <f t="shared" si="2"/>
        <v>6.287855135810178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SUM(D21:D22)</f>
        <v>4660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431421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436081</v>
      </c>
      <c r="O20" s="45">
        <f t="shared" si="2"/>
        <v>136.1476740555729</v>
      </c>
      <c r="P20" s="10"/>
    </row>
    <row r="21" spans="1:16" ht="15">
      <c r="A21" s="12"/>
      <c r="B21" s="25">
        <v>341.9</v>
      </c>
      <c r="C21" s="20" t="s">
        <v>63</v>
      </c>
      <c r="D21" s="46">
        <v>4660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4660</v>
      </c>
      <c r="O21" s="47">
        <f t="shared" si="2"/>
        <v>1.4548860443334375</v>
      </c>
      <c r="P21" s="9"/>
    </row>
    <row r="22" spans="1:16" ht="15">
      <c r="A22" s="12"/>
      <c r="B22" s="25">
        <v>343.4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431421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431421</v>
      </c>
      <c r="O22" s="47">
        <f t="shared" si="2"/>
        <v>134.69278801123946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SUM(D24:D24)</f>
        <v>7014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7014</v>
      </c>
      <c r="O23" s="45">
        <f t="shared" si="2"/>
        <v>2.1898220418357788</v>
      </c>
      <c r="P23" s="10"/>
    </row>
    <row r="24" spans="1:16" ht="15">
      <c r="A24" s="13"/>
      <c r="B24" s="39">
        <v>354</v>
      </c>
      <c r="C24" s="21" t="s">
        <v>52</v>
      </c>
      <c r="D24" s="46">
        <v>7014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7014</v>
      </c>
      <c r="O24" s="47">
        <f t="shared" si="2"/>
        <v>2.1898220418357788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200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200</v>
      </c>
      <c r="O25" s="45">
        <f t="shared" si="2"/>
        <v>0.062441461130190445</v>
      </c>
      <c r="P25" s="10"/>
    </row>
    <row r="26" spans="1:16" ht="15">
      <c r="A26" s="12"/>
      <c r="B26" s="25">
        <v>361.1</v>
      </c>
      <c r="C26" s="20" t="s">
        <v>32</v>
      </c>
      <c r="D26" s="46">
        <v>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</v>
      </c>
      <c r="O26" s="47">
        <f t="shared" si="2"/>
        <v>0.015610365282547611</v>
      </c>
      <c r="P26" s="9"/>
    </row>
    <row r="27" spans="1:16" ht="15">
      <c r="A27" s="12"/>
      <c r="B27" s="25">
        <v>369.9</v>
      </c>
      <c r="C27" s="20" t="s">
        <v>33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</v>
      </c>
      <c r="O27" s="47">
        <f t="shared" si="2"/>
        <v>0.046831095847642834</v>
      </c>
      <c r="P27" s="9"/>
    </row>
    <row r="28" spans="1:16" ht="15.75">
      <c r="A28" s="29" t="s">
        <v>43</v>
      </c>
      <c r="B28" s="30"/>
      <c r="C28" s="31"/>
      <c r="D28" s="32">
        <f aca="true" t="shared" si="8" ref="D28:M2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40000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40000</v>
      </c>
      <c r="O28" s="45">
        <f t="shared" si="2"/>
        <v>12.488292226038089</v>
      </c>
      <c r="P28" s="9"/>
    </row>
    <row r="29" spans="1:16" ht="15.75" thickBot="1">
      <c r="A29" s="12"/>
      <c r="B29" s="25">
        <v>381</v>
      </c>
      <c r="C29" s="20" t="s">
        <v>44</v>
      </c>
      <c r="D29" s="46">
        <v>0</v>
      </c>
      <c r="E29" s="46">
        <v>0</v>
      </c>
      <c r="F29" s="46">
        <v>0</v>
      </c>
      <c r="G29" s="46">
        <v>40000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40000</v>
      </c>
      <c r="O29" s="47">
        <f t="shared" si="2"/>
        <v>12.488292226038089</v>
      </c>
      <c r="P29" s="9"/>
    </row>
    <row r="30" spans="1:119" ht="16.5" thickBot="1">
      <c r="A30" s="14" t="s">
        <v>29</v>
      </c>
      <c r="B30" s="23"/>
      <c r="C30" s="22"/>
      <c r="D30" s="15">
        <f aca="true" t="shared" si="9" ref="D30:M30">SUM(D5,D11,D16,D20,D23,D25,D28)</f>
        <v>1260693</v>
      </c>
      <c r="E30" s="15">
        <f t="shared" si="9"/>
        <v>380785</v>
      </c>
      <c r="F30" s="15">
        <f t="shared" si="9"/>
        <v>0</v>
      </c>
      <c r="G30" s="15">
        <f t="shared" si="9"/>
        <v>40000</v>
      </c>
      <c r="H30" s="15">
        <f t="shared" si="9"/>
        <v>0</v>
      </c>
      <c r="I30" s="15">
        <f t="shared" si="9"/>
        <v>431421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2112899</v>
      </c>
      <c r="O30" s="38">
        <f t="shared" si="2"/>
        <v>659.6625039025913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69</v>
      </c>
      <c r="M32" s="51"/>
      <c r="N32" s="51"/>
      <c r="O32" s="43">
        <v>3203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564052</v>
      </c>
      <c r="E5" s="27">
        <f t="shared" si="0"/>
        <v>365172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929224</v>
      </c>
      <c r="O5" s="33">
        <f aca="true" t="shared" si="2" ref="O5:O31">(N5/O$33)</f>
        <v>291.9333961671379</v>
      </c>
      <c r="P5" s="6"/>
    </row>
    <row r="6" spans="1:16" ht="15">
      <c r="A6" s="12"/>
      <c r="B6" s="25">
        <v>311</v>
      </c>
      <c r="C6" s="20" t="s">
        <v>1</v>
      </c>
      <c r="D6" s="46">
        <v>208173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208173</v>
      </c>
      <c r="O6" s="47">
        <f t="shared" si="2"/>
        <v>65.40150801131009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247217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247217</v>
      </c>
      <c r="O7" s="47">
        <f t="shared" si="2"/>
        <v>77.6679233427584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117955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117955</v>
      </c>
      <c r="O8" s="47">
        <f t="shared" si="2"/>
        <v>37.05780710021992</v>
      </c>
      <c r="P8" s="9"/>
    </row>
    <row r="9" spans="1:16" ht="15">
      <c r="A9" s="12"/>
      <c r="B9" s="25">
        <v>314.1</v>
      </c>
      <c r="C9" s="20" t="s">
        <v>11</v>
      </c>
      <c r="D9" s="46">
        <v>255191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255191</v>
      </c>
      <c r="O9" s="47">
        <f t="shared" si="2"/>
        <v>80.17310713163683</v>
      </c>
      <c r="P9" s="9"/>
    </row>
    <row r="10" spans="1:16" ht="15">
      <c r="A10" s="12"/>
      <c r="B10" s="25">
        <v>315</v>
      </c>
      <c r="C10" s="20" t="s">
        <v>59</v>
      </c>
      <c r="D10" s="46">
        <v>100688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100688</v>
      </c>
      <c r="O10" s="47">
        <f t="shared" si="2"/>
        <v>31.633050581212693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248103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248103</v>
      </c>
      <c r="O11" s="45">
        <f t="shared" si="2"/>
        <v>77.94627709707822</v>
      </c>
      <c r="P11" s="10"/>
    </row>
    <row r="12" spans="1:16" ht="15">
      <c r="A12" s="12"/>
      <c r="B12" s="25">
        <v>323.1</v>
      </c>
      <c r="C12" s="20" t="s">
        <v>14</v>
      </c>
      <c r="D12" s="46">
        <v>204892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204892</v>
      </c>
      <c r="O12" s="47">
        <f t="shared" si="2"/>
        <v>64.37071944706251</v>
      </c>
      <c r="P12" s="9"/>
    </row>
    <row r="13" spans="1:16" ht="15">
      <c r="A13" s="12"/>
      <c r="B13" s="25">
        <v>323.3</v>
      </c>
      <c r="C13" s="20" t="s">
        <v>15</v>
      </c>
      <c r="D13" s="46">
        <v>11548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11548</v>
      </c>
      <c r="O13" s="47">
        <f t="shared" si="2"/>
        <v>3.628023876845743</v>
      </c>
      <c r="P13" s="9"/>
    </row>
    <row r="14" spans="1:16" ht="15">
      <c r="A14" s="12"/>
      <c r="B14" s="25">
        <v>323.7</v>
      </c>
      <c r="C14" s="20" t="s">
        <v>60</v>
      </c>
      <c r="D14" s="46">
        <v>3805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3805</v>
      </c>
      <c r="O14" s="47">
        <f t="shared" si="2"/>
        <v>1.1954131322651587</v>
      </c>
      <c r="P14" s="9"/>
    </row>
    <row r="15" spans="1:16" ht="15">
      <c r="A15" s="12"/>
      <c r="B15" s="25">
        <v>329</v>
      </c>
      <c r="C15" s="20" t="s">
        <v>51</v>
      </c>
      <c r="D15" s="46">
        <v>27858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27858</v>
      </c>
      <c r="O15" s="47">
        <f t="shared" si="2"/>
        <v>8.752120640904806</v>
      </c>
      <c r="P15" s="9"/>
    </row>
    <row r="16" spans="1:16" ht="15.75">
      <c r="A16" s="29" t="s">
        <v>17</v>
      </c>
      <c r="B16" s="30"/>
      <c r="C16" s="31"/>
      <c r="D16" s="32">
        <f aca="true" t="shared" si="4" ref="D16:M16">SUM(D17:D20)</f>
        <v>367211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367211</v>
      </c>
      <c r="O16" s="45">
        <f t="shared" si="2"/>
        <v>115.36632108074144</v>
      </c>
      <c r="P16" s="10"/>
    </row>
    <row r="17" spans="1:16" ht="15">
      <c r="A17" s="12"/>
      <c r="B17" s="25">
        <v>335.12</v>
      </c>
      <c r="C17" s="20" t="s">
        <v>61</v>
      </c>
      <c r="D17" s="46">
        <v>79818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79818</v>
      </c>
      <c r="O17" s="47">
        <f t="shared" si="2"/>
        <v>25.076343072573046</v>
      </c>
      <c r="P17" s="9"/>
    </row>
    <row r="18" spans="1:16" ht="15">
      <c r="A18" s="12"/>
      <c r="B18" s="25">
        <v>335.18</v>
      </c>
      <c r="C18" s="20" t="s">
        <v>62</v>
      </c>
      <c r="D18" s="46">
        <v>232071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232071</v>
      </c>
      <c r="O18" s="47">
        <f t="shared" si="2"/>
        <v>72.90951932139491</v>
      </c>
      <c r="P18" s="9"/>
    </row>
    <row r="19" spans="1:16" ht="15">
      <c r="A19" s="12"/>
      <c r="B19" s="25">
        <v>337.3</v>
      </c>
      <c r="C19" s="20" t="s">
        <v>66</v>
      </c>
      <c r="D19" s="46">
        <v>40000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40000</v>
      </c>
      <c r="O19" s="47">
        <f t="shared" si="2"/>
        <v>12.566760917373546</v>
      </c>
      <c r="P19" s="9"/>
    </row>
    <row r="20" spans="1:16" ht="15">
      <c r="A20" s="12"/>
      <c r="B20" s="25">
        <v>338</v>
      </c>
      <c r="C20" s="20" t="s">
        <v>20</v>
      </c>
      <c r="D20" s="46">
        <v>15322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15322</v>
      </c>
      <c r="O20" s="47">
        <f t="shared" si="2"/>
        <v>4.813697769399937</v>
      </c>
      <c r="P20" s="9"/>
    </row>
    <row r="21" spans="1:16" ht="15.75">
      <c r="A21" s="29" t="s">
        <v>25</v>
      </c>
      <c r="B21" s="30"/>
      <c r="C21" s="31"/>
      <c r="D21" s="32">
        <f aca="true" t="shared" si="5" ref="D21:M21">SUM(D22:D23)</f>
        <v>3808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421157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424965</v>
      </c>
      <c r="O21" s="45">
        <f t="shared" si="2"/>
        <v>133.51083883129124</v>
      </c>
      <c r="P21" s="10"/>
    </row>
    <row r="22" spans="1:16" ht="15">
      <c r="A22" s="12"/>
      <c r="B22" s="25">
        <v>341.9</v>
      </c>
      <c r="C22" s="20" t="s">
        <v>63</v>
      </c>
      <c r="D22" s="46">
        <v>3808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3808</v>
      </c>
      <c r="O22" s="47">
        <f t="shared" si="2"/>
        <v>1.1963556393339616</v>
      </c>
      <c r="P22" s="9"/>
    </row>
    <row r="23" spans="1:16" ht="15">
      <c r="A23" s="12"/>
      <c r="B23" s="25">
        <v>343.4</v>
      </c>
      <c r="C23" s="20" t="s">
        <v>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421157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421157</v>
      </c>
      <c r="O23" s="47">
        <f t="shared" si="2"/>
        <v>132.31448319195727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SUM(D25:D25)</f>
        <v>9647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9647</v>
      </c>
      <c r="O24" s="45">
        <f t="shared" si="2"/>
        <v>3.0307885642475654</v>
      </c>
      <c r="P24" s="10"/>
    </row>
    <row r="25" spans="1:16" ht="15">
      <c r="A25" s="13"/>
      <c r="B25" s="39">
        <v>354</v>
      </c>
      <c r="C25" s="21" t="s">
        <v>52</v>
      </c>
      <c r="D25" s="46">
        <v>9647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9647</v>
      </c>
      <c r="O25" s="47">
        <f t="shared" si="2"/>
        <v>3.0307885642475654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SUM(D27:D28)</f>
        <v>3149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3149</v>
      </c>
      <c r="O26" s="45">
        <f t="shared" si="2"/>
        <v>0.9893182532202325</v>
      </c>
      <c r="P26" s="10"/>
    </row>
    <row r="27" spans="1:16" ht="15">
      <c r="A27" s="12"/>
      <c r="B27" s="25">
        <v>361.1</v>
      </c>
      <c r="C27" s="20" t="s">
        <v>32</v>
      </c>
      <c r="D27" s="46">
        <v>158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158</v>
      </c>
      <c r="O27" s="47">
        <f t="shared" si="2"/>
        <v>0.04963870562362551</v>
      </c>
      <c r="P27" s="9"/>
    </row>
    <row r="28" spans="1:16" ht="15">
      <c r="A28" s="12"/>
      <c r="B28" s="25">
        <v>369.9</v>
      </c>
      <c r="C28" s="20" t="s">
        <v>33</v>
      </c>
      <c r="D28" s="46">
        <v>2991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2991</v>
      </c>
      <c r="O28" s="47">
        <f t="shared" si="2"/>
        <v>0.939679547596607</v>
      </c>
      <c r="P28" s="9"/>
    </row>
    <row r="29" spans="1:16" ht="15.75">
      <c r="A29" s="29" t="s">
        <v>43</v>
      </c>
      <c r="B29" s="30"/>
      <c r="C29" s="31"/>
      <c r="D29" s="32">
        <f aca="true" t="shared" si="8" ref="D29:M29">SUM(D30:D30)</f>
        <v>0</v>
      </c>
      <c r="E29" s="32">
        <f t="shared" si="8"/>
        <v>40000</v>
      </c>
      <c r="F29" s="32">
        <f t="shared" si="8"/>
        <v>0</v>
      </c>
      <c r="G29" s="32">
        <f t="shared" si="8"/>
        <v>15070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55070</v>
      </c>
      <c r="O29" s="45">
        <f t="shared" si="2"/>
        <v>17.30128809299403</v>
      </c>
      <c r="P29" s="9"/>
    </row>
    <row r="30" spans="1:16" ht="15.75" thickBot="1">
      <c r="A30" s="12"/>
      <c r="B30" s="25">
        <v>381</v>
      </c>
      <c r="C30" s="20" t="s">
        <v>44</v>
      </c>
      <c r="D30" s="46">
        <v>0</v>
      </c>
      <c r="E30" s="46">
        <v>40000</v>
      </c>
      <c r="F30" s="46">
        <v>0</v>
      </c>
      <c r="G30" s="46">
        <v>15070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55070</v>
      </c>
      <c r="O30" s="47">
        <f t="shared" si="2"/>
        <v>17.30128809299403</v>
      </c>
      <c r="P30" s="9"/>
    </row>
    <row r="31" spans="1:119" ht="16.5" thickBot="1">
      <c r="A31" s="14" t="s">
        <v>29</v>
      </c>
      <c r="B31" s="23"/>
      <c r="C31" s="22"/>
      <c r="D31" s="15">
        <f aca="true" t="shared" si="9" ref="D31:M31">SUM(D5,D11,D16,D21,D24,D26,D29)</f>
        <v>1195970</v>
      </c>
      <c r="E31" s="15">
        <f t="shared" si="9"/>
        <v>405172</v>
      </c>
      <c r="F31" s="15">
        <f t="shared" si="9"/>
        <v>0</v>
      </c>
      <c r="G31" s="15">
        <f t="shared" si="9"/>
        <v>15070</v>
      </c>
      <c r="H31" s="15">
        <f t="shared" si="9"/>
        <v>0</v>
      </c>
      <c r="I31" s="15">
        <f t="shared" si="9"/>
        <v>421157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2037369</v>
      </c>
      <c r="O31" s="38">
        <f t="shared" si="2"/>
        <v>640.0782280867106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1" t="s">
        <v>67</v>
      </c>
      <c r="M33" s="51"/>
      <c r="N33" s="51"/>
      <c r="O33" s="43">
        <v>3183</v>
      </c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34</v>
      </c>
      <c r="B3" s="65"/>
      <c r="C3" s="66"/>
      <c r="D3" s="70" t="s">
        <v>21</v>
      </c>
      <c r="E3" s="71"/>
      <c r="F3" s="71"/>
      <c r="G3" s="71"/>
      <c r="H3" s="72"/>
      <c r="I3" s="70" t="s">
        <v>22</v>
      </c>
      <c r="J3" s="72"/>
      <c r="K3" s="70" t="s">
        <v>24</v>
      </c>
      <c r="L3" s="72"/>
      <c r="M3" s="36"/>
      <c r="N3" s="37"/>
      <c r="O3" s="73" t="s">
        <v>39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552483</v>
      </c>
      <c r="E5" s="27">
        <f t="shared" si="0"/>
        <v>360071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912554</v>
      </c>
      <c r="O5" s="33">
        <f aca="true" t="shared" si="2" ref="O5:O30">(N5/O$32)</f>
        <v>286.516169544741</v>
      </c>
      <c r="P5" s="6"/>
    </row>
    <row r="6" spans="1:16" ht="15">
      <c r="A6" s="12"/>
      <c r="B6" s="25">
        <v>311</v>
      </c>
      <c r="C6" s="20" t="s">
        <v>1</v>
      </c>
      <c r="D6" s="46">
        <v>210005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210005</v>
      </c>
      <c r="O6" s="47">
        <f t="shared" si="2"/>
        <v>65.93563579277865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245644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245644</v>
      </c>
      <c r="O7" s="47">
        <f t="shared" si="2"/>
        <v>77.12527472527472</v>
      </c>
      <c r="P7" s="9"/>
    </row>
    <row r="8" spans="1:16" ht="15">
      <c r="A8" s="12"/>
      <c r="B8" s="25">
        <v>312.42</v>
      </c>
      <c r="C8" s="20" t="s">
        <v>9</v>
      </c>
      <c r="D8" s="46">
        <v>0</v>
      </c>
      <c r="E8" s="46">
        <v>114427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114427</v>
      </c>
      <c r="O8" s="47">
        <f t="shared" si="2"/>
        <v>35.92684458398744</v>
      </c>
      <c r="P8" s="9"/>
    </row>
    <row r="9" spans="1:16" ht="15">
      <c r="A9" s="12"/>
      <c r="B9" s="25">
        <v>314.1</v>
      </c>
      <c r="C9" s="20" t="s">
        <v>11</v>
      </c>
      <c r="D9" s="46">
        <v>225396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225396</v>
      </c>
      <c r="O9" s="47">
        <f t="shared" si="2"/>
        <v>70.7679748822606</v>
      </c>
      <c r="P9" s="9"/>
    </row>
    <row r="10" spans="1:16" ht="15">
      <c r="A10" s="12"/>
      <c r="B10" s="25">
        <v>315</v>
      </c>
      <c r="C10" s="20" t="s">
        <v>59</v>
      </c>
      <c r="D10" s="46">
        <v>117082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117082</v>
      </c>
      <c r="O10" s="47">
        <f t="shared" si="2"/>
        <v>36.76043956043956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SUM(D12:D15)</f>
        <v>226662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226662</v>
      </c>
      <c r="O11" s="45">
        <f t="shared" si="2"/>
        <v>71.16546310832025</v>
      </c>
      <c r="P11" s="10"/>
    </row>
    <row r="12" spans="1:16" ht="15">
      <c r="A12" s="12"/>
      <c r="B12" s="25">
        <v>323.1</v>
      </c>
      <c r="C12" s="20" t="s">
        <v>14</v>
      </c>
      <c r="D12" s="46">
        <v>185002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185002</v>
      </c>
      <c r="O12" s="47">
        <f t="shared" si="2"/>
        <v>58.08540031397174</v>
      </c>
      <c r="P12" s="9"/>
    </row>
    <row r="13" spans="1:16" ht="15">
      <c r="A13" s="12"/>
      <c r="B13" s="25">
        <v>323.3</v>
      </c>
      <c r="C13" s="20" t="s">
        <v>15</v>
      </c>
      <c r="D13" s="46">
        <v>5550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5550</v>
      </c>
      <c r="O13" s="47">
        <f t="shared" si="2"/>
        <v>1.7425431711145998</v>
      </c>
      <c r="P13" s="9"/>
    </row>
    <row r="14" spans="1:16" ht="15">
      <c r="A14" s="12"/>
      <c r="B14" s="25">
        <v>323.7</v>
      </c>
      <c r="C14" s="20" t="s">
        <v>60</v>
      </c>
      <c r="D14" s="46">
        <v>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2000</v>
      </c>
      <c r="O14" s="47">
        <f t="shared" si="2"/>
        <v>0.6279434850863422</v>
      </c>
      <c r="P14" s="9"/>
    </row>
    <row r="15" spans="1:16" ht="15">
      <c r="A15" s="12"/>
      <c r="B15" s="25">
        <v>329</v>
      </c>
      <c r="C15" s="20" t="s">
        <v>51</v>
      </c>
      <c r="D15" s="46">
        <v>34110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34110</v>
      </c>
      <c r="O15" s="47">
        <f t="shared" si="2"/>
        <v>10.709576138147566</v>
      </c>
      <c r="P15" s="9"/>
    </row>
    <row r="16" spans="1:16" ht="15.75">
      <c r="A16" s="29" t="s">
        <v>17</v>
      </c>
      <c r="B16" s="30"/>
      <c r="C16" s="31"/>
      <c r="D16" s="32">
        <f aca="true" t="shared" si="4" ref="D16:M16">SUM(D17:D19)</f>
        <v>305381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305381</v>
      </c>
      <c r="O16" s="45">
        <f t="shared" si="2"/>
        <v>95.88100470957613</v>
      </c>
      <c r="P16" s="10"/>
    </row>
    <row r="17" spans="1:16" ht="15">
      <c r="A17" s="12"/>
      <c r="B17" s="25">
        <v>335.12</v>
      </c>
      <c r="C17" s="20" t="s">
        <v>61</v>
      </c>
      <c r="D17" s="46">
        <v>78495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78495</v>
      </c>
      <c r="O17" s="47">
        <f t="shared" si="2"/>
        <v>24.645211930926216</v>
      </c>
      <c r="P17" s="9"/>
    </row>
    <row r="18" spans="1:16" ht="15">
      <c r="A18" s="12"/>
      <c r="B18" s="25">
        <v>335.18</v>
      </c>
      <c r="C18" s="20" t="s">
        <v>62</v>
      </c>
      <c r="D18" s="46">
        <v>217322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217322</v>
      </c>
      <c r="O18" s="47">
        <f t="shared" si="2"/>
        <v>68.23296703296704</v>
      </c>
      <c r="P18" s="9"/>
    </row>
    <row r="19" spans="1:16" ht="15">
      <c r="A19" s="12"/>
      <c r="B19" s="25">
        <v>338</v>
      </c>
      <c r="C19" s="20" t="s">
        <v>20</v>
      </c>
      <c r="D19" s="46">
        <v>9564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9564</v>
      </c>
      <c r="O19" s="47">
        <f t="shared" si="2"/>
        <v>3.0028257456828884</v>
      </c>
      <c r="P19" s="9"/>
    </row>
    <row r="20" spans="1:16" ht="15.75">
      <c r="A20" s="29" t="s">
        <v>25</v>
      </c>
      <c r="B20" s="30"/>
      <c r="C20" s="31"/>
      <c r="D20" s="32">
        <f aca="true" t="shared" si="5" ref="D20:M20">SUM(D21:D22)</f>
        <v>11007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347557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358564</v>
      </c>
      <c r="O20" s="45">
        <f t="shared" si="2"/>
        <v>112.57896389324961</v>
      </c>
      <c r="P20" s="10"/>
    </row>
    <row r="21" spans="1:16" ht="15">
      <c r="A21" s="12"/>
      <c r="B21" s="25">
        <v>341.9</v>
      </c>
      <c r="C21" s="20" t="s">
        <v>63</v>
      </c>
      <c r="D21" s="46">
        <v>11007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11007</v>
      </c>
      <c r="O21" s="47">
        <f t="shared" si="2"/>
        <v>3.4558869701726844</v>
      </c>
      <c r="P21" s="9"/>
    </row>
    <row r="22" spans="1:16" ht="15">
      <c r="A22" s="12"/>
      <c r="B22" s="25">
        <v>343.4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347557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347557</v>
      </c>
      <c r="O22" s="47">
        <f t="shared" si="2"/>
        <v>109.12307692307692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SUM(D24:D24)</f>
        <v>1711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1711</v>
      </c>
      <c r="O23" s="45">
        <f t="shared" si="2"/>
        <v>0.5372056514913658</v>
      </c>
      <c r="P23" s="10"/>
    </row>
    <row r="24" spans="1:16" ht="15">
      <c r="A24" s="13"/>
      <c r="B24" s="39">
        <v>354</v>
      </c>
      <c r="C24" s="21" t="s">
        <v>52</v>
      </c>
      <c r="D24" s="46">
        <v>1711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1711</v>
      </c>
      <c r="O24" s="47">
        <f t="shared" si="2"/>
        <v>0.5372056514913658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2421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2421</v>
      </c>
      <c r="O25" s="45">
        <f t="shared" si="2"/>
        <v>0.7601255886970173</v>
      </c>
      <c r="P25" s="10"/>
    </row>
    <row r="26" spans="1:16" ht="15">
      <c r="A26" s="12"/>
      <c r="B26" s="25">
        <v>361.1</v>
      </c>
      <c r="C26" s="20" t="s">
        <v>32</v>
      </c>
      <c r="D26" s="46">
        <v>217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217</v>
      </c>
      <c r="O26" s="47">
        <f t="shared" si="2"/>
        <v>0.06813186813186813</v>
      </c>
      <c r="P26" s="9"/>
    </row>
    <row r="27" spans="1:16" ht="15">
      <c r="A27" s="12"/>
      <c r="B27" s="25">
        <v>369.9</v>
      </c>
      <c r="C27" s="20" t="s">
        <v>33</v>
      </c>
      <c r="D27" s="46">
        <v>2204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2204</v>
      </c>
      <c r="O27" s="47">
        <f t="shared" si="2"/>
        <v>0.6919937205651492</v>
      </c>
      <c r="P27" s="9"/>
    </row>
    <row r="28" spans="1:16" ht="15.75">
      <c r="A28" s="29" t="s">
        <v>43</v>
      </c>
      <c r="B28" s="30"/>
      <c r="C28" s="31"/>
      <c r="D28" s="32">
        <f aca="true" t="shared" si="8" ref="D28:M28">SUM(D29:D29)</f>
        <v>0</v>
      </c>
      <c r="E28" s="32">
        <f t="shared" si="8"/>
        <v>141844</v>
      </c>
      <c r="F28" s="32">
        <f t="shared" si="8"/>
        <v>0</v>
      </c>
      <c r="G28" s="32">
        <f t="shared" si="8"/>
        <v>400000</v>
      </c>
      <c r="H28" s="32">
        <f t="shared" si="8"/>
        <v>0</v>
      </c>
      <c r="I28" s="32">
        <f t="shared" si="8"/>
        <v>137309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679153</v>
      </c>
      <c r="O28" s="45">
        <f t="shared" si="2"/>
        <v>213.23485086342228</v>
      </c>
      <c r="P28" s="9"/>
    </row>
    <row r="29" spans="1:16" ht="15.75" thickBot="1">
      <c r="A29" s="12"/>
      <c r="B29" s="25">
        <v>381</v>
      </c>
      <c r="C29" s="20" t="s">
        <v>44</v>
      </c>
      <c r="D29" s="46">
        <v>0</v>
      </c>
      <c r="E29" s="46">
        <v>141844</v>
      </c>
      <c r="F29" s="46">
        <v>0</v>
      </c>
      <c r="G29" s="46">
        <v>400000</v>
      </c>
      <c r="H29" s="46">
        <v>0</v>
      </c>
      <c r="I29" s="46">
        <v>137309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679153</v>
      </c>
      <c r="O29" s="47">
        <f t="shared" si="2"/>
        <v>213.23485086342228</v>
      </c>
      <c r="P29" s="9"/>
    </row>
    <row r="30" spans="1:119" ht="16.5" thickBot="1">
      <c r="A30" s="14" t="s">
        <v>29</v>
      </c>
      <c r="B30" s="23"/>
      <c r="C30" s="22"/>
      <c r="D30" s="15">
        <f aca="true" t="shared" si="9" ref="D30:M30">SUM(D5,D11,D16,D20,D23,D25,D28)</f>
        <v>1099665</v>
      </c>
      <c r="E30" s="15">
        <f t="shared" si="9"/>
        <v>501915</v>
      </c>
      <c r="F30" s="15">
        <f t="shared" si="9"/>
        <v>0</v>
      </c>
      <c r="G30" s="15">
        <f t="shared" si="9"/>
        <v>400000</v>
      </c>
      <c r="H30" s="15">
        <f t="shared" si="9"/>
        <v>0</v>
      </c>
      <c r="I30" s="15">
        <f t="shared" si="9"/>
        <v>484866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2486446</v>
      </c>
      <c r="O30" s="38">
        <f t="shared" si="2"/>
        <v>780.6737833594976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1" t="s">
        <v>64</v>
      </c>
      <c r="M32" s="51"/>
      <c r="N32" s="51"/>
      <c r="O32" s="43">
        <v>3185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2023-04-14T17:54:32Z</cp:lastPrinted>
  <dcterms:created xsi:type="dcterms:W3CDTF">2000-08-31T21:26:31Z</dcterms:created>
  <dcterms:modified xsi:type="dcterms:W3CDTF">2023-04-14T17:54:37Z</dcterms:modified>
  <cp:category/>
  <cp:version/>
  <cp:contentType/>
  <cp:contentStatus/>
</cp:coreProperties>
</file>