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'2008'!$A$1:$O$57</definedName>
    <definedName name="_xlnm.Print_Area" localSheetId="13">'2009'!$A$1:$O$58</definedName>
    <definedName name="_xlnm.Print_Area" localSheetId="12">'2010'!$A$1:$O$60</definedName>
    <definedName name="_xlnm.Print_Area" localSheetId="11">'2011'!$A$1:$O$60</definedName>
    <definedName name="_xlnm.Print_Area" localSheetId="10">'2012'!$A$1:$O$60</definedName>
    <definedName name="_xlnm.Print_Area" localSheetId="9">'2013'!$A$1:$O$58</definedName>
    <definedName name="_xlnm.Print_Area" localSheetId="8">'2014'!$A$1:$O$56</definedName>
    <definedName name="_xlnm.Print_Area" localSheetId="7">'2015'!$A$1:$O$58</definedName>
    <definedName name="_xlnm.Print_Area" localSheetId="6">'2016'!$A$1:$O$54</definedName>
    <definedName name="_xlnm.Print_Area" localSheetId="5">'2017'!$A$1:$O$52</definedName>
    <definedName name="_xlnm.Print_Area" localSheetId="4">'2018'!$A$1:$O$62</definedName>
    <definedName name="_xlnm.Print_Area" localSheetId="3">'2019'!$A$1:$O$52</definedName>
    <definedName name="_xlnm.Print_Area" localSheetId="2">'2020'!$A$1:$O$73</definedName>
    <definedName name="_xlnm.Print_Area" localSheetId="1">'2021'!$A$1:$P$67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7" l="1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1" i="47" l="1"/>
  <c r="P61" i="47" s="1"/>
  <c r="O53" i="47"/>
  <c r="P53" i="47" s="1"/>
  <c r="O50" i="47"/>
  <c r="P50" i="47" s="1"/>
  <c r="O36" i="47"/>
  <c r="P36" i="47" s="1"/>
  <c r="H64" i="47"/>
  <c r="O20" i="47"/>
  <c r="P20" i="47" s="1"/>
  <c r="N64" i="47"/>
  <c r="L64" i="47"/>
  <c r="F64" i="47"/>
  <c r="G64" i="47"/>
  <c r="I64" i="47"/>
  <c r="M64" i="47"/>
  <c r="D64" i="47"/>
  <c r="J64" i="47"/>
  <c r="O15" i="47"/>
  <c r="P15" i="47" s="1"/>
  <c r="K64" i="47"/>
  <c r="E64" i="47"/>
  <c r="O5" i="47"/>
  <c r="P5" i="47" s="1"/>
  <c r="I51" i="46"/>
  <c r="H51" i="46"/>
  <c r="G51" i="46"/>
  <c r="F51" i="46"/>
  <c r="E51" i="46"/>
  <c r="O62" i="46"/>
  <c r="P62" i="46" s="1"/>
  <c r="O61" i="46"/>
  <c r="P61" i="46" s="1"/>
  <c r="O60" i="46"/>
  <c r="P60" i="46" s="1"/>
  <c r="N59" i="46"/>
  <c r="M59" i="46"/>
  <c r="L59" i="46"/>
  <c r="K59" i="46"/>
  <c r="J59" i="46"/>
  <c r="I59" i="46"/>
  <c r="H59" i="46"/>
  <c r="G59" i="46"/>
  <c r="F59" i="46"/>
  <c r="E59" i="46"/>
  <c r="D59" i="46"/>
  <c r="O57" i="46"/>
  <c r="P57" i="46" s="1"/>
  <c r="O56" i="46"/>
  <c r="P56" i="46" s="1"/>
  <c r="O55" i="46"/>
  <c r="P55" i="46"/>
  <c r="O54" i="46"/>
  <c r="P54" i="46"/>
  <c r="O53" i="46"/>
  <c r="P53" i="46" s="1"/>
  <c r="O52" i="46"/>
  <c r="P52" i="46"/>
  <c r="N51" i="46"/>
  <c r="M51" i="46"/>
  <c r="L51" i="46"/>
  <c r="K51" i="46"/>
  <c r="J51" i="46"/>
  <c r="D51" i="46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O48" i="46" s="1"/>
  <c r="P48" i="46" s="1"/>
  <c r="D48" i="46"/>
  <c r="O47" i="46"/>
  <c r="P47" i="46" s="1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 s="1"/>
  <c r="O36" i="46"/>
  <c r="P36" i="46" s="1"/>
  <c r="N35" i="46"/>
  <c r="M35" i="46"/>
  <c r="L35" i="46"/>
  <c r="K35" i="46"/>
  <c r="J35" i="46"/>
  <c r="I35" i="46"/>
  <c r="H35" i="46"/>
  <c r="G35" i="46"/>
  <c r="F35" i="46"/>
  <c r="F63" i="46" s="1"/>
  <c r="E35" i="46"/>
  <c r="D35" i="46"/>
  <c r="O34" i="46"/>
  <c r="P34" i="46" s="1"/>
  <c r="O33" i="46"/>
  <c r="P33" i="46"/>
  <c r="O32" i="46"/>
  <c r="P32" i="46" s="1"/>
  <c r="O31" i="46"/>
  <c r="P31" i="46" s="1"/>
  <c r="O30" i="46"/>
  <c r="P30" i="46"/>
  <c r="O29" i="46"/>
  <c r="P29" i="46"/>
  <c r="O28" i="46"/>
  <c r="P28" i="46" s="1"/>
  <c r="O27" i="46"/>
  <c r="P27" i="46"/>
  <c r="O26" i="46"/>
  <c r="P26" i="46" s="1"/>
  <c r="O25" i="46"/>
  <c r="P25" i="46" s="1"/>
  <c r="O24" i="46"/>
  <c r="P24" i="46"/>
  <c r="O23" i="46"/>
  <c r="P23" i="46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5" i="46" s="1"/>
  <c r="P15" i="46" s="1"/>
  <c r="O14" i="46"/>
  <c r="P14" i="46"/>
  <c r="O13" i="46"/>
  <c r="P13" i="46" s="1"/>
  <c r="O12" i="46"/>
  <c r="P12" i="46"/>
  <c r="O11" i="46"/>
  <c r="P11" i="46" s="1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O5" i="46" s="1"/>
  <c r="P5" i="46" s="1"/>
  <c r="F5" i="46"/>
  <c r="E5" i="46"/>
  <c r="D5" i="46"/>
  <c r="N68" i="45"/>
  <c r="O68" i="45" s="1"/>
  <c r="N67" i="45"/>
  <c r="O67" i="45" s="1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M57" i="45"/>
  <c r="L57" i="45"/>
  <c r="K57" i="45"/>
  <c r="K69" i="45" s="1"/>
  <c r="J57" i="45"/>
  <c r="I57" i="45"/>
  <c r="H57" i="45"/>
  <c r="G57" i="45"/>
  <c r="F57" i="45"/>
  <c r="E57" i="45"/>
  <c r="D57" i="45"/>
  <c r="N56" i="45"/>
  <c r="O56" i="45" s="1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N15" i="45" s="1"/>
  <c r="O15" i="45" s="1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E48" i="44" s="1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I48" i="44" s="1"/>
  <c r="H14" i="44"/>
  <c r="G14" i="44"/>
  <c r="N14" i="44" s="1"/>
  <c r="O14" i="44" s="1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7" i="43"/>
  <c r="O57" i="43" s="1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M32" i="43"/>
  <c r="L32" i="43"/>
  <c r="K32" i="43"/>
  <c r="K58" i="43" s="1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G58" i="43" s="1"/>
  <c r="F19" i="43"/>
  <c r="E19" i="43"/>
  <c r="D19" i="43"/>
  <c r="N18" i="43"/>
  <c r="O18" i="43" s="1"/>
  <c r="N17" i="43"/>
  <c r="O17" i="43" s="1"/>
  <c r="N16" i="43"/>
  <c r="O16" i="43" s="1"/>
  <c r="N15" i="43"/>
  <c r="O15" i="43" s="1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E58" i="43" s="1"/>
  <c r="D5" i="43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N44" i="42" s="1"/>
  <c r="O44" i="42" s="1"/>
  <c r="F44" i="42"/>
  <c r="E44" i="42"/>
  <c r="D44" i="42"/>
  <c r="N43" i="42"/>
  <c r="O43" i="42" s="1"/>
  <c r="N42" i="42"/>
  <c r="O42" i="42" s="1"/>
  <c r="N41" i="42"/>
  <c r="O41" i="42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G48" i="42" s="1"/>
  <c r="F18" i="42"/>
  <c r="E18" i="42"/>
  <c r="D18" i="42"/>
  <c r="N17" i="42"/>
  <c r="O17" i="42" s="1"/>
  <c r="N16" i="42"/>
  <c r="O16" i="42" s="1"/>
  <c r="N15" i="42"/>
  <c r="O15" i="42" s="1"/>
  <c r="M14" i="42"/>
  <c r="L14" i="42"/>
  <c r="K14" i="42"/>
  <c r="K48" i="42" s="1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N5" i="42" s="1"/>
  <c r="O5" i="42" s="1"/>
  <c r="L5" i="42"/>
  <c r="K5" i="42"/>
  <c r="J5" i="42"/>
  <c r="I5" i="42"/>
  <c r="H5" i="42"/>
  <c r="G5" i="42"/>
  <c r="F5" i="42"/>
  <c r="E5" i="42"/>
  <c r="D5" i="42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G50" i="41" s="1"/>
  <c r="F46" i="41"/>
  <c r="E46" i="41"/>
  <c r="D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M37" i="41"/>
  <c r="L37" i="41"/>
  <c r="K37" i="41"/>
  <c r="J37" i="41"/>
  <c r="I37" i="41"/>
  <c r="H37" i="41"/>
  <c r="G37" i="41"/>
  <c r="F37" i="41"/>
  <c r="E37" i="41"/>
  <c r="N37" i="41" s="1"/>
  <c r="O37" i="41" s="1"/>
  <c r="D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M18" i="41"/>
  <c r="L18" i="41"/>
  <c r="K18" i="41"/>
  <c r="K50" i="41" s="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3" i="40"/>
  <c r="O53" i="40" s="1"/>
  <c r="N52" i="40"/>
  <c r="O52" i="40" s="1"/>
  <c r="N51" i="40"/>
  <c r="O51" i="40" s="1"/>
  <c r="N50" i="40"/>
  <c r="O50" i="40" s="1"/>
  <c r="N49" i="40"/>
  <c r="O49" i="40" s="1"/>
  <c r="M48" i="40"/>
  <c r="L48" i="40"/>
  <c r="K48" i="40"/>
  <c r="N48" i="40" s="1"/>
  <c r="O48" i="40" s="1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I54" i="40" s="1"/>
  <c r="H18" i="40"/>
  <c r="G18" i="40"/>
  <c r="F18" i="40"/>
  <c r="E18" i="40"/>
  <c r="D18" i="40"/>
  <c r="N17" i="40"/>
  <c r="O17" i="40" s="1"/>
  <c r="N16" i="40"/>
  <c r="O16" i="40" s="1"/>
  <c r="N15" i="40"/>
  <c r="O15" i="40" s="1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N5" i="40" s="1"/>
  <c r="O5" i="40" s="1"/>
  <c r="L5" i="40"/>
  <c r="K5" i="40"/>
  <c r="J5" i="40"/>
  <c r="I5" i="40"/>
  <c r="H5" i="40"/>
  <c r="G5" i="40"/>
  <c r="F5" i="40"/>
  <c r="E5" i="40"/>
  <c r="D5" i="40"/>
  <c r="N51" i="39"/>
  <c r="O51" i="39" s="1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6" i="39" s="1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N40" i="39" s="1"/>
  <c r="O40" i="39" s="1"/>
  <c r="F40" i="39"/>
  <c r="E40" i="39"/>
  <c r="D40" i="39"/>
  <c r="N39" i="39"/>
  <c r="O39" i="39" s="1"/>
  <c r="M38" i="39"/>
  <c r="L38" i="39"/>
  <c r="K38" i="39"/>
  <c r="J38" i="39"/>
  <c r="I38" i="39"/>
  <c r="H38" i="39"/>
  <c r="G38" i="39"/>
  <c r="N38" i="39" s="1"/>
  <c r="F38" i="39"/>
  <c r="E38" i="39"/>
  <c r="D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M27" i="39"/>
  <c r="M52" i="39" s="1"/>
  <c r="L27" i="39"/>
  <c r="K27" i="39"/>
  <c r="J27" i="39"/>
  <c r="I27" i="39"/>
  <c r="H27" i="39"/>
  <c r="G27" i="39"/>
  <c r="F27" i="39"/>
  <c r="E27" i="39"/>
  <c r="D27" i="39"/>
  <c r="D52" i="39" s="1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/>
  <c r="N16" i="39"/>
  <c r="O16" i="39"/>
  <c r="N15" i="39"/>
  <c r="O15" i="39" s="1"/>
  <c r="M14" i="39"/>
  <c r="L14" i="39"/>
  <c r="K14" i="39"/>
  <c r="J14" i="39"/>
  <c r="J52" i="39" s="1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L52" i="39" s="1"/>
  <c r="K5" i="39"/>
  <c r="K52" i="39" s="1"/>
  <c r="J5" i="39"/>
  <c r="I5" i="39"/>
  <c r="H5" i="39"/>
  <c r="G5" i="39"/>
  <c r="F5" i="39"/>
  <c r="E5" i="39"/>
  <c r="E52" i="39" s="1"/>
  <c r="D5" i="39"/>
  <c r="N52" i="38"/>
  <c r="O52" i="38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 s="1"/>
  <c r="N47" i="38"/>
  <c r="O47" i="38"/>
  <c r="N46" i="38"/>
  <c r="O46" i="38" s="1"/>
  <c r="N45" i="38"/>
  <c r="O45" i="38" s="1"/>
  <c r="M44" i="38"/>
  <c r="L44" i="38"/>
  <c r="K44" i="38"/>
  <c r="J44" i="38"/>
  <c r="N44" i="38" s="1"/>
  <c r="O44" i="38" s="1"/>
  <c r="I44" i="38"/>
  <c r="H44" i="38"/>
  <c r="G44" i="38"/>
  <c r="F44" i="38"/>
  <c r="E44" i="38"/>
  <c r="D44" i="38"/>
  <c r="N43" i="38"/>
  <c r="O43" i="38" s="1"/>
  <c r="M42" i="38"/>
  <c r="L42" i="38"/>
  <c r="K42" i="38"/>
  <c r="J42" i="38"/>
  <c r="N42" i="38" s="1"/>
  <c r="O42" i="38" s="1"/>
  <c r="I42" i="38"/>
  <c r="H42" i="38"/>
  <c r="G42" i="38"/>
  <c r="F42" i="38"/>
  <c r="E42" i="38"/>
  <c r="D42" i="38"/>
  <c r="N41" i="38"/>
  <c r="O41" i="38" s="1"/>
  <c r="N40" i="38"/>
  <c r="O40" i="38"/>
  <c r="N39" i="38"/>
  <c r="O39" i="38"/>
  <c r="N38" i="38"/>
  <c r="O38" i="38" s="1"/>
  <c r="N37" i="38"/>
  <c r="O37" i="38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/>
  <c r="M14" i="38"/>
  <c r="L14" i="38"/>
  <c r="K14" i="38"/>
  <c r="J14" i="38"/>
  <c r="I14" i="38"/>
  <c r="I53" i="38" s="1"/>
  <c r="H14" i="38"/>
  <c r="G14" i="38"/>
  <c r="F14" i="38"/>
  <c r="E14" i="38"/>
  <c r="D14" i="38"/>
  <c r="N13" i="38"/>
  <c r="O13" i="38" s="1"/>
  <c r="N12" i="38"/>
  <c r="O12" i="38"/>
  <c r="N11" i="38"/>
  <c r="O11" i="38"/>
  <c r="N10" i="38"/>
  <c r="O10" i="38"/>
  <c r="N9" i="38"/>
  <c r="O9" i="38" s="1"/>
  <c r="N8" i="38"/>
  <c r="O8" i="38"/>
  <c r="N7" i="38"/>
  <c r="O7" i="38" s="1"/>
  <c r="N6" i="38"/>
  <c r="O6" i="38"/>
  <c r="M5" i="38"/>
  <c r="M53" i="38"/>
  <c r="L5" i="38"/>
  <c r="K5" i="38"/>
  <c r="J5" i="38"/>
  <c r="I5" i="38"/>
  <c r="H5" i="38"/>
  <c r="G5" i="38"/>
  <c r="F5" i="38"/>
  <c r="E5" i="38"/>
  <c r="E53" i="38"/>
  <c r="D5" i="38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M47" i="37"/>
  <c r="M54" i="37" s="1"/>
  <c r="L47" i="37"/>
  <c r="K47" i="37"/>
  <c r="J47" i="37"/>
  <c r="I47" i="37"/>
  <c r="H47" i="37"/>
  <c r="G47" i="37"/>
  <c r="F47" i="37"/>
  <c r="E47" i="37"/>
  <c r="D47" i="37"/>
  <c r="N46" i="37"/>
  <c r="O46" i="37" s="1"/>
  <c r="N45" i="37"/>
  <c r="O45" i="37" s="1"/>
  <c r="N44" i="37"/>
  <c r="O44" i="37" s="1"/>
  <c r="N43" i="37"/>
  <c r="O43" i="37" s="1"/>
  <c r="N42" i="37"/>
  <c r="O42" i="37" s="1"/>
  <c r="M41" i="37"/>
  <c r="L41" i="37"/>
  <c r="K41" i="37"/>
  <c r="J41" i="37"/>
  <c r="I41" i="37"/>
  <c r="N41" i="37" s="1"/>
  <c r="O41" i="37" s="1"/>
  <c r="H41" i="37"/>
  <c r="G41" i="37"/>
  <c r="F41" i="37"/>
  <c r="E41" i="37"/>
  <c r="D41" i="37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M26" i="37"/>
  <c r="L26" i="37"/>
  <c r="K26" i="37"/>
  <c r="K54" i="37" s="1"/>
  <c r="J26" i="37"/>
  <c r="I26" i="37"/>
  <c r="I54" i="37" s="1"/>
  <c r="H26" i="37"/>
  <c r="G26" i="37"/>
  <c r="F26" i="37"/>
  <c r="E26" i="37"/>
  <c r="D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E54" i="37" s="1"/>
  <c r="D18" i="37"/>
  <c r="N18" i="37" s="1"/>
  <c r="O18" i="37" s="1"/>
  <c r="N17" i="37"/>
  <c r="O17" i="37" s="1"/>
  <c r="N16" i="37"/>
  <c r="O16" i="37" s="1"/>
  <c r="N15" i="37"/>
  <c r="O15" i="37" s="1"/>
  <c r="M14" i="37"/>
  <c r="L14" i="37"/>
  <c r="L54" i="37"/>
  <c r="K14" i="37"/>
  <c r="J14" i="37"/>
  <c r="I14" i="37"/>
  <c r="H14" i="37"/>
  <c r="G14" i="37"/>
  <c r="F14" i="37"/>
  <c r="F54" i="37" s="1"/>
  <c r="E14" i="37"/>
  <c r="N14" i="37"/>
  <c r="O14" i="37" s="1"/>
  <c r="D14" i="37"/>
  <c r="N13" i="37"/>
  <c r="O13" i="37"/>
  <c r="N12" i="37"/>
  <c r="O12" i="37" s="1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J5" i="37"/>
  <c r="J54" i="37" s="1"/>
  <c r="I5" i="37"/>
  <c r="H5" i="37"/>
  <c r="H54" i="37" s="1"/>
  <c r="G5" i="37"/>
  <c r="F5" i="37"/>
  <c r="E5" i="37"/>
  <c r="D5" i="37"/>
  <c r="N5" i="37" s="1"/>
  <c r="O5" i="37" s="1"/>
  <c r="N55" i="36"/>
  <c r="O55" i="36" s="1"/>
  <c r="N54" i="36"/>
  <c r="O54" i="36"/>
  <c r="N53" i="36"/>
  <c r="O53" i="36"/>
  <c r="N52" i="36"/>
  <c r="O52" i="36" s="1"/>
  <c r="N51" i="36"/>
  <c r="O51" i="36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7" i="36"/>
  <c r="O47" i="36"/>
  <c r="N46" i="36"/>
  <c r="O46" i="36"/>
  <c r="N45" i="36"/>
  <c r="O45" i="36" s="1"/>
  <c r="N44" i="36"/>
  <c r="O44" i="36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M39" i="36"/>
  <c r="L39" i="36"/>
  <c r="K39" i="36"/>
  <c r="J39" i="36"/>
  <c r="I39" i="36"/>
  <c r="H39" i="36"/>
  <c r="G39" i="36"/>
  <c r="F39" i="36"/>
  <c r="N39" i="36" s="1"/>
  <c r="O39" i="36" s="1"/>
  <c r="E39" i="36"/>
  <c r="D39" i="36"/>
  <c r="N38" i="36"/>
  <c r="O38" i="36" s="1"/>
  <c r="N37" i="36"/>
  <c r="O37" i="36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/>
  <c r="N23" i="36"/>
  <c r="O23" i="36"/>
  <c r="N22" i="36"/>
  <c r="O22" i="36" s="1"/>
  <c r="N21" i="36"/>
  <c r="O21" i="36"/>
  <c r="N20" i="36"/>
  <c r="O20" i="36" s="1"/>
  <c r="N19" i="36"/>
  <c r="O19" i="36" s="1"/>
  <c r="M18" i="36"/>
  <c r="L18" i="36"/>
  <c r="K18" i="36"/>
  <c r="K56" i="36" s="1"/>
  <c r="J18" i="36"/>
  <c r="I18" i="36"/>
  <c r="H18" i="36"/>
  <c r="G18" i="36"/>
  <c r="F18" i="36"/>
  <c r="E18" i="36"/>
  <c r="D18" i="36"/>
  <c r="N17" i="36"/>
  <c r="O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E56" i="36" s="1"/>
  <c r="D14" i="36"/>
  <c r="N13" i="36"/>
  <c r="O13" i="36" s="1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H5" i="36"/>
  <c r="G5" i="36"/>
  <c r="F5" i="36"/>
  <c r="F56" i="36"/>
  <c r="E5" i="36"/>
  <c r="D5" i="36"/>
  <c r="N55" i="35"/>
  <c r="O55" i="35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/>
  <c r="M48" i="35"/>
  <c r="L48" i="35"/>
  <c r="K48" i="35"/>
  <c r="J48" i="35"/>
  <c r="I48" i="35"/>
  <c r="H48" i="35"/>
  <c r="N48" i="35" s="1"/>
  <c r="O48" i="35" s="1"/>
  <c r="G48" i="35"/>
  <c r="F48" i="35"/>
  <c r="E48" i="35"/>
  <c r="D48" i="35"/>
  <c r="N47" i="35"/>
  <c r="O47" i="35"/>
  <c r="N46" i="35"/>
  <c r="O46" i="35"/>
  <c r="N45" i="35"/>
  <c r="O45" i="35" s="1"/>
  <c r="N44" i="35"/>
  <c r="O44" i="35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/>
  <c r="N37" i="35"/>
  <c r="O37" i="35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J56" i="35" s="1"/>
  <c r="I14" i="35"/>
  <c r="I56" i="35" s="1"/>
  <c r="H14" i="35"/>
  <c r="G14" i="35"/>
  <c r="F14" i="35"/>
  <c r="N14" i="35" s="1"/>
  <c r="O14" i="35" s="1"/>
  <c r="E14" i="35"/>
  <c r="D14" i="35"/>
  <c r="N13" i="35"/>
  <c r="O13" i="35" s="1"/>
  <c r="N12" i="35"/>
  <c r="O12" i="35"/>
  <c r="N11" i="35"/>
  <c r="O11" i="35"/>
  <c r="N10" i="35"/>
  <c r="O10" i="35"/>
  <c r="N9" i="35"/>
  <c r="O9" i="35"/>
  <c r="N8" i="35"/>
  <c r="O8" i="35" s="1"/>
  <c r="N7" i="35"/>
  <c r="O7" i="35" s="1"/>
  <c r="N6" i="35"/>
  <c r="O6" i="35"/>
  <c r="M5" i="35"/>
  <c r="M56" i="35" s="1"/>
  <c r="L5" i="35"/>
  <c r="L56" i="35" s="1"/>
  <c r="K5" i="35"/>
  <c r="J5" i="35"/>
  <c r="I5" i="35"/>
  <c r="H5" i="35"/>
  <c r="G5" i="35"/>
  <c r="F5" i="35"/>
  <c r="F56" i="35" s="1"/>
  <c r="E5" i="35"/>
  <c r="D5" i="35"/>
  <c r="N55" i="34"/>
  <c r="O55" i="34"/>
  <c r="N54" i="34"/>
  <c r="O54" i="34" s="1"/>
  <c r="N53" i="34"/>
  <c r="O53" i="34"/>
  <c r="N52" i="34"/>
  <c r="O52" i="34" s="1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E49" i="34"/>
  <c r="D49" i="34"/>
  <c r="N48" i="34"/>
  <c r="O48" i="34"/>
  <c r="N47" i="34"/>
  <c r="O47" i="34" s="1"/>
  <c r="N46" i="34"/>
  <c r="O46" i="34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2" i="34"/>
  <c r="O42" i="34"/>
  <c r="M41" i="34"/>
  <c r="L41" i="34"/>
  <c r="K41" i="34"/>
  <c r="J41" i="34"/>
  <c r="I41" i="34"/>
  <c r="H41" i="34"/>
  <c r="G41" i="34"/>
  <c r="F41" i="34"/>
  <c r="E41" i="34"/>
  <c r="D41" i="34"/>
  <c r="N40" i="34"/>
  <c r="O40" i="34"/>
  <c r="N39" i="34"/>
  <c r="O39" i="34" s="1"/>
  <c r="N38" i="34"/>
  <c r="O38" i="34"/>
  <c r="N37" i="34"/>
  <c r="O37" i="34" s="1"/>
  <c r="N36" i="34"/>
  <c r="O36" i="34" s="1"/>
  <c r="N35" i="34"/>
  <c r="O35" i="34"/>
  <c r="N34" i="34"/>
  <c r="O34" i="34"/>
  <c r="N33" i="34"/>
  <c r="O33" i="34" s="1"/>
  <c r="N32" i="34"/>
  <c r="O32" i="34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/>
  <c r="M14" i="34"/>
  <c r="L14" i="34"/>
  <c r="N14" i="34" s="1"/>
  <c r="O14" i="34" s="1"/>
  <c r="K14" i="34"/>
  <c r="J14" i="34"/>
  <c r="I14" i="34"/>
  <c r="I56" i="34" s="1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K56" i="34" s="1"/>
  <c r="J5" i="34"/>
  <c r="J56" i="34" s="1"/>
  <c r="I5" i="34"/>
  <c r="H5" i="34"/>
  <c r="H56" i="34"/>
  <c r="G5" i="34"/>
  <c r="G56" i="34" s="1"/>
  <c r="F5" i="34"/>
  <c r="E5" i="34"/>
  <c r="D5" i="34"/>
  <c r="N50" i="33"/>
  <c r="O50" i="33"/>
  <c r="N51" i="33"/>
  <c r="O51" i="33" s="1"/>
  <c r="N52" i="33"/>
  <c r="O52" i="33" s="1"/>
  <c r="N53" i="33"/>
  <c r="O53" i="33" s="1"/>
  <c r="N28" i="33"/>
  <c r="O28" i="33" s="1"/>
  <c r="N29" i="33"/>
  <c r="O29" i="33" s="1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E27" i="33"/>
  <c r="F27" i="33"/>
  <c r="G27" i="33"/>
  <c r="H27" i="33"/>
  <c r="I27" i="33"/>
  <c r="J27" i="33"/>
  <c r="K27" i="33"/>
  <c r="L27" i="33"/>
  <c r="M27" i="33"/>
  <c r="D27" i="33"/>
  <c r="E18" i="33"/>
  <c r="F18" i="33"/>
  <c r="G18" i="33"/>
  <c r="H18" i="33"/>
  <c r="I18" i="33"/>
  <c r="I54" i="33"/>
  <c r="J18" i="33"/>
  <c r="K18" i="33"/>
  <c r="L18" i="33"/>
  <c r="M18" i="33"/>
  <c r="D18" i="33"/>
  <c r="E14" i="33"/>
  <c r="N14" i="33" s="1"/>
  <c r="O14" i="33" s="1"/>
  <c r="F14" i="33"/>
  <c r="G14" i="33"/>
  <c r="H14" i="33"/>
  <c r="I14" i="33"/>
  <c r="J14" i="33"/>
  <c r="K14" i="33"/>
  <c r="L14" i="33"/>
  <c r="M14" i="33"/>
  <c r="D14" i="33"/>
  <c r="E5" i="33"/>
  <c r="F5" i="33"/>
  <c r="F54" i="33" s="1"/>
  <c r="G5" i="33"/>
  <c r="G54" i="33" s="1"/>
  <c r="H5" i="33"/>
  <c r="I5" i="33"/>
  <c r="J5" i="33"/>
  <c r="J54" i="33"/>
  <c r="K5" i="33"/>
  <c r="L5" i="33"/>
  <c r="L54" i="33" s="1"/>
  <c r="M5" i="33"/>
  <c r="D5" i="33"/>
  <c r="E48" i="33"/>
  <c r="F48" i="33"/>
  <c r="G48" i="33"/>
  <c r="H48" i="33"/>
  <c r="I48" i="33"/>
  <c r="J48" i="33"/>
  <c r="K48" i="33"/>
  <c r="L48" i="33"/>
  <c r="M48" i="33"/>
  <c r="D48" i="33"/>
  <c r="N48" i="33" s="1"/>
  <c r="O48" i="33" s="1"/>
  <c r="N49" i="33"/>
  <c r="O49" i="33"/>
  <c r="N43" i="33"/>
  <c r="N44" i="33"/>
  <c r="N45" i="33"/>
  <c r="O45" i="33"/>
  <c r="N46" i="33"/>
  <c r="O46" i="33"/>
  <c r="N47" i="33"/>
  <c r="O47" i="33" s="1"/>
  <c r="N42" i="33"/>
  <c r="O42" i="33" s="1"/>
  <c r="E41" i="33"/>
  <c r="F41" i="33"/>
  <c r="G41" i="33"/>
  <c r="H41" i="33"/>
  <c r="H54" i="33"/>
  <c r="I41" i="33"/>
  <c r="J41" i="33"/>
  <c r="K41" i="33"/>
  <c r="L41" i="33"/>
  <c r="M41" i="33"/>
  <c r="D41" i="33"/>
  <c r="E39" i="33"/>
  <c r="F39" i="33"/>
  <c r="G39" i="33"/>
  <c r="N39" i="33" s="1"/>
  <c r="O39" i="33" s="1"/>
  <c r="H39" i="33"/>
  <c r="I39" i="33"/>
  <c r="J39" i="33"/>
  <c r="K39" i="33"/>
  <c r="L39" i="33"/>
  <c r="M39" i="33"/>
  <c r="M54" i="33" s="1"/>
  <c r="D39" i="33"/>
  <c r="N40" i="33"/>
  <c r="O40" i="33" s="1"/>
  <c r="O44" i="33"/>
  <c r="O43" i="33"/>
  <c r="N15" i="33"/>
  <c r="O15" i="33"/>
  <c r="N16" i="33"/>
  <c r="O16" i="33" s="1"/>
  <c r="N17" i="33"/>
  <c r="O17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 s="1"/>
  <c r="N6" i="33"/>
  <c r="O6" i="33" s="1"/>
  <c r="M56" i="34"/>
  <c r="H56" i="36"/>
  <c r="M56" i="36"/>
  <c r="G56" i="36"/>
  <c r="N41" i="36"/>
  <c r="O41" i="36" s="1"/>
  <c r="G54" i="37"/>
  <c r="N47" i="37"/>
  <c r="O47" i="37" s="1"/>
  <c r="D54" i="37"/>
  <c r="J53" i="38"/>
  <c r="H53" i="38"/>
  <c r="L53" i="38"/>
  <c r="N50" i="38"/>
  <c r="O50" i="38" s="1"/>
  <c r="N18" i="38"/>
  <c r="O18" i="38" s="1"/>
  <c r="O38" i="39"/>
  <c r="H52" i="39"/>
  <c r="N14" i="39"/>
  <c r="O14" i="39" s="1"/>
  <c r="F52" i="39"/>
  <c r="D54" i="33"/>
  <c r="N27" i="39"/>
  <c r="O27" i="39"/>
  <c r="E56" i="34"/>
  <c r="K56" i="35"/>
  <c r="E56" i="35"/>
  <c r="D56" i="36"/>
  <c r="E54" i="40"/>
  <c r="L54" i="40"/>
  <c r="J54" i="40"/>
  <c r="H54" i="40"/>
  <c r="K54" i="40"/>
  <c r="N40" i="40"/>
  <c r="O40" i="40" s="1"/>
  <c r="F54" i="40"/>
  <c r="N29" i="40"/>
  <c r="O29" i="40" s="1"/>
  <c r="D54" i="40"/>
  <c r="J50" i="41"/>
  <c r="M50" i="41"/>
  <c r="N14" i="41"/>
  <c r="O14" i="41" s="1"/>
  <c r="N46" i="41"/>
  <c r="O46" i="41" s="1"/>
  <c r="H50" i="41"/>
  <c r="N39" i="41"/>
  <c r="O39" i="41" s="1"/>
  <c r="L50" i="41"/>
  <c r="F50" i="41"/>
  <c r="I50" i="41"/>
  <c r="D50" i="41"/>
  <c r="N5" i="41"/>
  <c r="O5" i="41" s="1"/>
  <c r="N18" i="42"/>
  <c r="O18" i="42" s="1"/>
  <c r="F48" i="42"/>
  <c r="H48" i="42"/>
  <c r="N14" i="42"/>
  <c r="O14" i="42" s="1"/>
  <c r="J48" i="42"/>
  <c r="L48" i="42"/>
  <c r="N38" i="42"/>
  <c r="O38" i="42"/>
  <c r="I48" i="42"/>
  <c r="D48" i="42"/>
  <c r="M58" i="43"/>
  <c r="N44" i="43"/>
  <c r="O44" i="43"/>
  <c r="J58" i="43"/>
  <c r="N19" i="43"/>
  <c r="O19" i="43" s="1"/>
  <c r="N54" i="43"/>
  <c r="O54" i="43"/>
  <c r="L58" i="43"/>
  <c r="F58" i="43"/>
  <c r="H58" i="43"/>
  <c r="N46" i="43"/>
  <c r="O46" i="43"/>
  <c r="N32" i="43"/>
  <c r="O32" i="43" s="1"/>
  <c r="I58" i="43"/>
  <c r="D58" i="43"/>
  <c r="N5" i="43"/>
  <c r="O5" i="43" s="1"/>
  <c r="N58" i="43"/>
  <c r="O58" i="43" s="1"/>
  <c r="M48" i="44"/>
  <c r="N18" i="44"/>
  <c r="O18" i="44" s="1"/>
  <c r="H48" i="44"/>
  <c r="L48" i="44"/>
  <c r="N36" i="44"/>
  <c r="O36" i="44"/>
  <c r="K48" i="44"/>
  <c r="N44" i="44"/>
  <c r="O44" i="44"/>
  <c r="F48" i="44"/>
  <c r="N38" i="44"/>
  <c r="O38" i="44" s="1"/>
  <c r="J48" i="44"/>
  <c r="N25" i="44"/>
  <c r="O25" i="44" s="1"/>
  <c r="N5" i="44"/>
  <c r="O5" i="44"/>
  <c r="D48" i="44"/>
  <c r="J69" i="45"/>
  <c r="E69" i="45"/>
  <c r="F69" i="45"/>
  <c r="H69" i="45"/>
  <c r="N53" i="45"/>
  <c r="O53" i="45"/>
  <c r="L69" i="45"/>
  <c r="M69" i="45"/>
  <c r="N65" i="45"/>
  <c r="O65" i="45"/>
  <c r="I69" i="45"/>
  <c r="N39" i="45"/>
  <c r="O39" i="45"/>
  <c r="N19" i="45"/>
  <c r="O19" i="45"/>
  <c r="D69" i="45"/>
  <c r="N5" i="45"/>
  <c r="O5" i="45" s="1"/>
  <c r="O59" i="46"/>
  <c r="P59" i="46"/>
  <c r="O58" i="46"/>
  <c r="P58" i="46" s="1"/>
  <c r="O51" i="46"/>
  <c r="P51" i="46"/>
  <c r="O35" i="46"/>
  <c r="P35" i="46" s="1"/>
  <c r="I63" i="46"/>
  <c r="O20" i="46"/>
  <c r="P20" i="46" s="1"/>
  <c r="L63" i="46"/>
  <c r="M63" i="46"/>
  <c r="H63" i="46"/>
  <c r="K63" i="46"/>
  <c r="N63" i="46"/>
  <c r="J63" i="46"/>
  <c r="O64" i="47" l="1"/>
  <c r="P64" i="47" s="1"/>
  <c r="N5" i="35"/>
  <c r="O5" i="35" s="1"/>
  <c r="D56" i="35"/>
  <c r="E63" i="46"/>
  <c r="D63" i="46"/>
  <c r="G63" i="46"/>
  <c r="G48" i="44"/>
  <c r="N48" i="44" s="1"/>
  <c r="O48" i="44" s="1"/>
  <c r="N41" i="34"/>
  <c r="O41" i="34" s="1"/>
  <c r="N43" i="34"/>
  <c r="O43" i="34" s="1"/>
  <c r="N18" i="36"/>
  <c r="O18" i="36" s="1"/>
  <c r="N18" i="41"/>
  <c r="O18" i="41" s="1"/>
  <c r="N5" i="36"/>
  <c r="O5" i="36" s="1"/>
  <c r="I56" i="36"/>
  <c r="N56" i="36" s="1"/>
  <c r="O56" i="36" s="1"/>
  <c r="E48" i="42"/>
  <c r="N5" i="39"/>
  <c r="O5" i="39" s="1"/>
  <c r="E54" i="33"/>
  <c r="N54" i="33" s="1"/>
  <c r="O54" i="33" s="1"/>
  <c r="N27" i="33"/>
  <c r="O27" i="33" s="1"/>
  <c r="L56" i="34"/>
  <c r="G56" i="35"/>
  <c r="N54" i="37"/>
  <c r="O54" i="37" s="1"/>
  <c r="G54" i="40"/>
  <c r="N54" i="40" s="1"/>
  <c r="O54" i="40" s="1"/>
  <c r="N18" i="40"/>
  <c r="O18" i="40" s="1"/>
  <c r="H56" i="35"/>
  <c r="N48" i="36"/>
  <c r="O48" i="36" s="1"/>
  <c r="G53" i="38"/>
  <c r="N14" i="38"/>
  <c r="O14" i="38" s="1"/>
  <c r="D53" i="38"/>
  <c r="G69" i="45"/>
  <c r="N69" i="45" s="1"/>
  <c r="O69" i="45" s="1"/>
  <c r="M54" i="40"/>
  <c r="N49" i="34"/>
  <c r="O49" i="34" s="1"/>
  <c r="I52" i="39"/>
  <c r="N41" i="33"/>
  <c r="O41" i="33" s="1"/>
  <c r="D56" i="34"/>
  <c r="N5" i="34"/>
  <c r="O5" i="34" s="1"/>
  <c r="N14" i="36"/>
  <c r="O14" i="36" s="1"/>
  <c r="N26" i="36"/>
  <c r="O26" i="36" s="1"/>
  <c r="N42" i="40"/>
  <c r="O42" i="40" s="1"/>
  <c r="J56" i="36"/>
  <c r="N18" i="33"/>
  <c r="O18" i="33" s="1"/>
  <c r="N18" i="34"/>
  <c r="O18" i="34" s="1"/>
  <c r="N57" i="45"/>
  <c r="O57" i="45" s="1"/>
  <c r="M48" i="42"/>
  <c r="N5" i="33"/>
  <c r="O5" i="33" s="1"/>
  <c r="K54" i="33"/>
  <c r="F56" i="34"/>
  <c r="N26" i="37"/>
  <c r="O26" i="37" s="1"/>
  <c r="K53" i="38"/>
  <c r="N5" i="38"/>
  <c r="O5" i="38" s="1"/>
  <c r="L56" i="36"/>
  <c r="N30" i="38"/>
  <c r="O30" i="38" s="1"/>
  <c r="F53" i="38"/>
  <c r="G52" i="39"/>
  <c r="N52" i="39" s="1"/>
  <c r="O52" i="39" s="1"/>
  <c r="N29" i="34"/>
  <c r="O29" i="34" s="1"/>
  <c r="N39" i="37"/>
  <c r="O39" i="37" s="1"/>
  <c r="E50" i="41"/>
  <c r="N50" i="41" s="1"/>
  <c r="O50" i="41" s="1"/>
  <c r="N56" i="34" l="1"/>
  <c r="O56" i="34" s="1"/>
  <c r="O63" i="46"/>
  <c r="P63" i="46" s="1"/>
  <c r="N53" i="38"/>
  <c r="O53" i="38" s="1"/>
  <c r="N56" i="35"/>
  <c r="O56" i="35" s="1"/>
  <c r="N48" i="42"/>
  <c r="O48" i="42" s="1"/>
</calcChain>
</file>

<file path=xl/sharedStrings.xml><?xml version="1.0" encoding="utf-8"?>
<sst xmlns="http://schemas.openxmlformats.org/spreadsheetml/2006/main" count="1077" uniqueCount="167">
  <si>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</si>
  <si>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</si>
  <si>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</si>
  <si>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</si>
  <si>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</si>
  <si>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</si>
  <si>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</si>
  <si>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</si>
  <si>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</si>
  <si>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</si>
  <si>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</si>
  <si>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Electricity</t>
  </si>
  <si>
    <t>Utility Service Tax - Water</t>
  </si>
  <si>
    <t>Utility Service Tax - Other</t>
  </si>
  <si>
    <t>Communications Services Taxes</t>
  </si>
  <si>
    <t>Other General Taxes</t>
  </si>
  <si>
    <t>Permits, Fees, and Special Assessments</t>
  </si>
  <si>
    <t>Franchise Fee - Electricity</t>
  </si>
  <si>
    <t>Franchise Fee - Gas</t>
  </si>
  <si>
    <t>Other Permits, Fees, and Special Assessments</t>
  </si>
  <si>
    <t>Federal Grant - Public Safety</t>
  </si>
  <si>
    <t>Intergovernmental Revenue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</si>
  <si>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</si>
  <si>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</si>
  <si>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</si>
  <si>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</si>
  <si>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</si>
  <si>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</si>
  <si>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</si>
  <si>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</si>
  <si>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</si>
  <si>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</si>
  <si>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</si>
  <si>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</si>
  <si>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</si>
  <si>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</si>
  <si>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</si>
  <si>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</si>
  <si>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</si>
  <si>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</si>
  <si>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</si>
  <si>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</si>
  <si>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</si>
  <si>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Airports</t>
  </si>
  <si>
    <t>Transportation (User Fees) - Other Transportation Charges</t>
  </si>
  <si>
    <t>Human Services - Other Human Services Charges</t>
  </si>
  <si>
    <t>Culture / Recreation - Parks and Recreation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</si>
  <si>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</si>
  <si>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</si>
  <si>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</si>
  <si>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</si>
  <si>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</si>
  <si>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</si>
  <si>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</si>
  <si>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</si>
  <si>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</si>
  <si>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</si>
  <si>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</si>
  <si>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</si>
  <si>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State Grants and Donations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</si>
  <si>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</si>
  <si>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</si>
  <si>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</si>
  <si>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</si>
  <si>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</si>
  <si>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</si>
  <si>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</si>
  <si>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</si>
  <si>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Marianna Revenues Reported by Account Code and Fund Type</t>
  </si>
  <si>
    <t>Local Fiscal Year Ended September 30, 2010</t>
  </si>
  <si>
    <t>Federal Grant - Physical Environment - Water Supply System</t>
  </si>
  <si>
    <t>Federal Grant - Transportation - Other Transportation</t>
  </si>
  <si>
    <t>Federal Grant - Culture / Recreation</t>
  </si>
  <si>
    <t>Federal Grant - Other Federal Grants</t>
  </si>
  <si>
    <t>Proceeds - Debt Proceeds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</si>
  <si>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</si>
  <si>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</si>
  <si>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</si>
  <si>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</si>
  <si>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of General Capital Asset Dispositions - Sales</t>
  </si>
  <si>
    <t>2011 Municipal Population:</t>
  </si>
  <si>
    <t>Local Fiscal Year Ended September 30, 2012</t>
  </si>
  <si>
    <t>Culture / Recreation - Other Culture / Recreation Charges</t>
  </si>
  <si>
    <t>Interest and Other Earnings - Dividends</t>
  </si>
  <si>
    <t>2012 Municipal Population:</t>
  </si>
  <si>
    <t>Local Fiscal Year Ended September 30, 2013</t>
  </si>
  <si>
    <t>Communications Services Taxes (Chapter 202, F.S.)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</si>
  <si>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</si>
  <si>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</si>
  <si>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</si>
  <si>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</si>
  <si>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</si>
  <si>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Airports</t>
  </si>
  <si>
    <t>Transportation - Other Transportation Charges</t>
  </si>
  <si>
    <t>Court-Ordered Judgments and Fines - Other Court-Ordered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</si>
  <si>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</si>
  <si>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</si>
  <si>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</si>
  <si>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</si>
  <si>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</si>
  <si>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</si>
  <si>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</si>
  <si>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</si>
  <si>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</si>
  <si>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Federal Grant - Transportation - Airport Development</t>
  </si>
  <si>
    <t>State Grant - Physical Environment - Stormwater Management</t>
  </si>
  <si>
    <t>State Grant - Transportation - Airport Development</t>
  </si>
  <si>
    <t>State Grant - Economic Environment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</si>
  <si>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</si>
  <si>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</si>
  <si>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</si>
  <si>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</si>
  <si>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Physical Environment - Other Physical Environment</t>
  </si>
  <si>
    <t>State Grant - Human Services - Public Welfare</t>
  </si>
  <si>
    <t>Economic Environment - Other Economic Environment Charges</t>
  </si>
  <si>
    <t>2015 Municipal Population:</t>
  </si>
  <si>
    <t>Local Fiscal Year Ended September 30, 2016</t>
  </si>
  <si>
    <t>Transportation - Railroads</t>
  </si>
  <si>
    <t>Sales - Disposition of Fixed Assets</t>
  </si>
  <si>
    <t>2016 Municipal Population:</t>
  </si>
  <si>
    <t>Local Fiscal Year Ended September 30, 2017</t>
  </si>
  <si>
    <t>General Government - Recording Fees</t>
  </si>
  <si>
    <t>2017 Municipal Population:</t>
  </si>
  <si>
    <t>Local Fiscal Year Ended September 30, 2018</t>
  </si>
  <si>
    <t>Special Assessments - Capital Improvement</t>
  </si>
  <si>
    <t>Federal Grant - Economic Environment</t>
  </si>
  <si>
    <t>Grants from Other Local Units - Public Safety</t>
  </si>
  <si>
    <t>Payments from Other Local Units in Lieu of Taxes</t>
  </si>
  <si>
    <t>Physical Environment - Other Physical Environment Charges</t>
  </si>
  <si>
    <t>Contributions and Donations from Private Sources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</si>
  <si>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</si>
  <si>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</si>
  <si>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</si>
  <si>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</si>
  <si>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</si>
  <si>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Discretionary Sales Surtaxes</t>
  </si>
  <si>
    <t>Building Permits</t>
  </si>
  <si>
    <t>Federal Grant - Human Services - Other Human Services</t>
  </si>
  <si>
    <t>State Grant - Physical Environment - Water Supply System</t>
  </si>
  <si>
    <t>State Grant - Physical Environment - Sewer / Wastewater</t>
  </si>
  <si>
    <t>State Grant - Transportation - Mass Transit</t>
  </si>
  <si>
    <t>General Government - Other General Government Charges and Fees</t>
  </si>
  <si>
    <t>Culture / Recreation - Special Recreation Facilities</t>
  </si>
  <si>
    <t>Court-Ordered Judgments and Fines - As Decided by County Court Criminal</t>
  </si>
  <si>
    <t>Court-Ordered Judgments and Fines - As Decided by County Court Civil</t>
  </si>
  <si>
    <t>Other Judgments, Fines,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</si>
  <si>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</si>
  <si>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</si>
  <si>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</si>
  <si>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</si>
  <si>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</si>
  <si>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</si>
  <si>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</si>
  <si>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Propane</t>
  </si>
  <si>
    <t>Local Communications Services Taxes</t>
  </si>
  <si>
    <t>Building Permits (Buildling Permit Fees)</t>
  </si>
  <si>
    <t>Permits - Other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</si>
  <si>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</si>
  <si>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</si>
  <si>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</si>
  <si>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</si>
  <si>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Fines - Local Ordinance Violations</t>
  </si>
  <si>
    <t>Proceeds of General Capital Asset Dispositions - Compensation for Loss</t>
  </si>
  <si>
    <t>2021 Municipal Population:</t>
  </si>
  <si>
    <t>Local Fiscal Year Ended September 30, 2022</t>
  </si>
  <si>
    <t>Human Services - Animal Control and Shelter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</si>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</sst>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148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149</v>
      </c>
      <c r="N4" s="35" t="s">
        <v>8</v>
      </c>
      <c r="O4" s="35" t="s">
        <v>150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>SUM(D6:D14)</f>
        <v>3225991</v>
      </c>
      <c r="E5" s="27">
        <f>SUM(E6:E14)</f>
        <v>76679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3302670</v>
      </c>
      <c r="P5" s="33">
        <f>(O5/P$66)</f>
        <v>469.46268656716416</v>
      </c>
      <c r="Q5" s="6"/>
    </row>
    <row r="6" spans="1:134">
      <c r="A6" s="12"/>
      <c r="B6" s="25">
        <v>311</v>
      </c>
      <c r="C6" s="20" t="s">
        <v>1</v>
      </c>
      <c r="D6" s="49">
        <v>799665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799665</v>
      </c>
      <c r="P6" s="50">
        <f>(O6/P$66)</f>
        <v>113.66950959488273</v>
      </c>
      <c r="Q6" s="9"/>
    </row>
    <row r="7" spans="1:134">
      <c r="A7" s="12"/>
      <c r="B7" s="25">
        <v>312.3</v>
      </c>
      <c r="C7" s="20" t="s">
        <v>10</v>
      </c>
      <c r="D7" s="49">
        <v>68798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0">SUM(D7:N7)</f>
        <v>68798</v>
      </c>
      <c r="P7" s="50">
        <f>(O7/P$66)</f>
        <v>9.7793887704335472</v>
      </c>
      <c r="Q7" s="9"/>
    </row>
    <row r="8" spans="1:134">
      <c r="A8" s="12"/>
      <c r="B8" s="25">
        <v>312.41000000000003</v>
      </c>
      <c r="C8" s="20" t="s">
        <v>152</v>
      </c>
      <c r="D8" s="49">
        <v>378472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378472</v>
      </c>
      <c r="P8" s="50">
        <f>(O8/P$66)</f>
        <v>53.798436389481168</v>
      </c>
      <c r="Q8" s="9"/>
    </row>
    <row r="9" spans="1:134">
      <c r="A9" s="12"/>
      <c r="B9" s="25">
        <v>314.10000000000002</v>
      </c>
      <c r="C9" s="20" t="s">
        <v>11</v>
      </c>
      <c r="D9" s="49">
        <v>671610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671610</v>
      </c>
      <c r="P9" s="50">
        <f>(O9/P$66)</f>
        <v>95.466950959488273</v>
      </c>
      <c r="Q9" s="9"/>
    </row>
    <row r="10" spans="1:134">
      <c r="A10" s="12"/>
      <c r="B10" s="25">
        <v>314.3</v>
      </c>
      <c r="C10" s="20" t="s">
        <v>12</v>
      </c>
      <c r="D10" s="49">
        <v>201790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201790</v>
      </c>
      <c r="P10" s="50">
        <f>(O10/P$66)</f>
        <v>28.683724235963041</v>
      </c>
      <c r="Q10" s="9"/>
    </row>
    <row r="11" spans="1:134">
      <c r="A11" s="12"/>
      <c r="B11" s="25">
        <v>314.8</v>
      </c>
      <c r="C11" s="20" t="s">
        <v>153</v>
      </c>
      <c r="D11" s="49">
        <v>4706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4706</v>
      </c>
      <c r="P11" s="50">
        <f>(O11/P$66)</f>
        <v>0.66894100923951672</v>
      </c>
      <c r="Q11" s="9"/>
    </row>
    <row r="12" spans="1:134">
      <c r="A12" s="12"/>
      <c r="B12" s="25">
        <v>314.89999999999998</v>
      </c>
      <c r="C12" s="20" t="s">
        <v>13</v>
      </c>
      <c r="D12" s="49">
        <v>3947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3947</v>
      </c>
      <c r="P12" s="50">
        <f>(O12/P$66)</f>
        <v>0.56105188343994317</v>
      </c>
      <c r="Q12" s="9"/>
    </row>
    <row r="13" spans="1:134">
      <c r="A13" s="12"/>
      <c r="B13" s="25">
        <v>315.2</v>
      </c>
      <c r="C13" s="20" t="s">
        <v>154</v>
      </c>
      <c r="D13" s="49">
        <v>206207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206207</v>
      </c>
      <c r="P13" s="50">
        <f>(O13/P$66)</f>
        <v>29.311584932480454</v>
      </c>
      <c r="Q13" s="9"/>
    </row>
    <row r="14" spans="1:134">
      <c r="A14" s="12"/>
      <c r="B14" s="25">
        <v>319.89999999999998</v>
      </c>
      <c r="C14" s="20" t="s">
        <v>15</v>
      </c>
      <c r="D14" s="49">
        <v>890796</v>
      </c>
      <c r="E14" s="49">
        <v>76679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>SUM(D14:N14)</f>
        <v>967475</v>
      </c>
      <c r="P14" s="50">
        <f>(O14/P$66)</f>
        <v>137.5230987917555</v>
      </c>
      <c r="Q14" s="9"/>
    </row>
    <row r="15" spans="1:134" ht="15.75">
      <c r="A15" s="29" t="s">
        <v>16</v>
      </c>
      <c r="B15" s="30"/>
      <c r="C15" s="31"/>
      <c r="D15" s="32">
        <f>SUM(D16:D19)</f>
        <v>835338</v>
      </c>
      <c r="E15" s="32">
        <f>SUM(E16:E19)</f>
        <v>0</v>
      </c>
      <c r="F15" s="32">
        <f>SUM(F16:F19)</f>
        <v>0</v>
      </c>
      <c r="G15" s="32">
        <f>SUM(G16:G19)</f>
        <v>0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7">
        <f>SUM(D15:N15)</f>
        <v>835338</v>
      </c>
      <c r="P15" s="48">
        <f>(O15/P$66)</f>
        <v>118.74029850746268</v>
      </c>
      <c r="Q15" s="10"/>
    </row>
    <row r="16" spans="1:134">
      <c r="A16" s="12"/>
      <c r="B16" s="25">
        <v>322</v>
      </c>
      <c r="C16" s="20" t="s">
        <v>155</v>
      </c>
      <c r="D16" s="49">
        <v>18142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>SUM(D16:N16)</f>
        <v>18142</v>
      </c>
      <c r="P16" s="50">
        <f>(O16/P$66)</f>
        <v>2.578820184790334</v>
      </c>
      <c r="Q16" s="9"/>
    </row>
    <row r="17" spans="1:17">
      <c r="A17" s="12"/>
      <c r="B17" s="25">
        <v>322.89999999999998</v>
      </c>
      <c r="C17" s="20" t="s">
        <v>156</v>
      </c>
      <c r="D17" s="49">
        <v>21029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ref="O17:O19" si="1">SUM(D17:N17)</f>
        <v>21029</v>
      </c>
      <c r="P17" s="50">
        <f>(O17/P$66)</f>
        <v>2.9891968727789622</v>
      </c>
      <c r="Q17" s="9"/>
    </row>
    <row r="18" spans="1:17">
      <c r="A18" s="12"/>
      <c r="B18" s="25">
        <v>323.10000000000002</v>
      </c>
      <c r="C18" s="20" t="s">
        <v>17</v>
      </c>
      <c r="D18" s="49">
        <v>788135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1"/>
        <v>788135</v>
      </c>
      <c r="P18" s="50">
        <f>(O18/P$66)</f>
        <v>112.03056147832267</v>
      </c>
      <c r="Q18" s="9"/>
    </row>
    <row r="19" spans="1:17">
      <c r="A19" s="12"/>
      <c r="B19" s="25">
        <v>329.1</v>
      </c>
      <c r="C19" s="20" t="s">
        <v>157</v>
      </c>
      <c r="D19" s="49">
        <v>8032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8032</v>
      </c>
      <c r="P19" s="50">
        <f>(O19/P$66)</f>
        <v>1.1417199715707178</v>
      </c>
      <c r="Q19" s="9"/>
    </row>
    <row r="20" spans="1:17" ht="15.75">
      <c r="A20" s="29" t="s">
        <v>158</v>
      </c>
      <c r="B20" s="30"/>
      <c r="C20" s="31"/>
      <c r="D20" s="32">
        <f>SUM(D21:D35)</f>
        <v>1828415</v>
      </c>
      <c r="E20" s="32">
        <f>SUM(E21:E35)</f>
        <v>0</v>
      </c>
      <c r="F20" s="32">
        <f>SUM(F21:F35)</f>
        <v>0</v>
      </c>
      <c r="G20" s="32">
        <f>SUM(G21:G35)</f>
        <v>0</v>
      </c>
      <c r="H20" s="32">
        <f>SUM(H21:H35)</f>
        <v>0</v>
      </c>
      <c r="I20" s="32">
        <f>SUM(I21:I35)</f>
        <v>6857565</v>
      </c>
      <c r="J20" s="32">
        <f>SUM(J21:J35)</f>
        <v>0</v>
      </c>
      <c r="K20" s="32">
        <f>SUM(K21:K35)</f>
        <v>0</v>
      </c>
      <c r="L20" s="32">
        <f>SUM(L21:L35)</f>
        <v>0</v>
      </c>
      <c r="M20" s="32">
        <f>SUM(M21:M35)</f>
        <v>0</v>
      </c>
      <c r="N20" s="32">
        <f>SUM(N21:N35)</f>
        <v>0</v>
      </c>
      <c r="O20" s="47">
        <f>SUM(D20:N20)</f>
        <v>8685980</v>
      </c>
      <c r="P20" s="48">
        <f>(O20/P$66)</f>
        <v>1234.6808813077471</v>
      </c>
      <c r="Q20" s="10"/>
    </row>
    <row r="21" spans="1:17">
      <c r="A21" s="12"/>
      <c r="B21" s="25">
        <v>331.2</v>
      </c>
      <c r="C21" s="20" t="s">
        <v>20</v>
      </c>
      <c r="D21" s="49">
        <v>28358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>SUM(D21:N21)</f>
        <v>28358</v>
      </c>
      <c r="P21" s="50">
        <f>(O21/P$66)</f>
        <v>4.0309879175550813</v>
      </c>
      <c r="Q21" s="9"/>
    </row>
    <row r="22" spans="1:17">
      <c r="A22" s="12"/>
      <c r="B22" s="25">
        <v>331.35</v>
      </c>
      <c r="C22" s="20" t="s">
        <v>103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62041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ref="O22:O34" si="2">SUM(D22:N22)</f>
        <v>62041</v>
      </c>
      <c r="P22" s="50">
        <f>(O22/P$66)</f>
        <v>8.8189054726368159</v>
      </c>
      <c r="Q22" s="9"/>
    </row>
    <row r="23" spans="1:17">
      <c r="A23" s="12"/>
      <c r="B23" s="25">
        <v>331.41</v>
      </c>
      <c r="C23" s="20" t="s">
        <v>104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150564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2"/>
        <v>150564</v>
      </c>
      <c r="P23" s="50">
        <f>(O23/P$66)</f>
        <v>21.402132196162047</v>
      </c>
      <c r="Q23" s="9"/>
    </row>
    <row r="24" spans="1:17">
      <c r="A24" s="12"/>
      <c r="B24" s="25">
        <v>331.49</v>
      </c>
      <c r="C24" s="20" t="s">
        <v>71</v>
      </c>
      <c r="D24" s="49">
        <v>447620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2"/>
        <v>447620</v>
      </c>
      <c r="P24" s="50">
        <f>(O24/P$66)</f>
        <v>63.627576403695805</v>
      </c>
      <c r="Q24" s="9"/>
    </row>
    <row r="25" spans="1:17">
      <c r="A25" s="12"/>
      <c r="B25" s="25">
        <v>331.5</v>
      </c>
      <c r="C25" s="20" t="s">
        <v>125</v>
      </c>
      <c r="D25" s="49">
        <v>6250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2"/>
        <v>6250</v>
      </c>
      <c r="P25" s="50">
        <f>(O25/P$66)</f>
        <v>0.88841506751954513</v>
      </c>
      <c r="Q25" s="9"/>
    </row>
    <row r="26" spans="1:17">
      <c r="A26" s="12"/>
      <c r="B26" s="25">
        <v>331.69</v>
      </c>
      <c r="C26" s="20" t="s">
        <v>137</v>
      </c>
      <c r="D26" s="49">
        <v>360995</v>
      </c>
      <c r="E26" s="49">
        <v>0</v>
      </c>
      <c r="F26" s="49">
        <v>0</v>
      </c>
      <c r="G26" s="49">
        <v>0</v>
      </c>
      <c r="H26" s="49">
        <v>0</v>
      </c>
      <c r="I26" s="49">
        <v>455806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816801</v>
      </c>
      <c r="P26" s="50">
        <f>(O26/P$66)</f>
        <v>116.10533049040512</v>
      </c>
      <c r="Q26" s="9"/>
    </row>
    <row r="27" spans="1:17">
      <c r="A27" s="12"/>
      <c r="B27" s="25">
        <v>334.35</v>
      </c>
      <c r="C27" s="20" t="s">
        <v>139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3950890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2"/>
        <v>3950890</v>
      </c>
      <c r="P27" s="50">
        <f>(O27/P$66)</f>
        <v>561.60483297796736</v>
      </c>
      <c r="Q27" s="9"/>
    </row>
    <row r="28" spans="1:17">
      <c r="A28" s="12"/>
      <c r="B28" s="25">
        <v>334.41</v>
      </c>
      <c r="C28" s="20" t="s">
        <v>106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107426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107426</v>
      </c>
      <c r="P28" s="50">
        <f>(O28/P$66)</f>
        <v>15.270220326936744</v>
      </c>
      <c r="Q28" s="9"/>
    </row>
    <row r="29" spans="1:17">
      <c r="A29" s="12"/>
      <c r="B29" s="25">
        <v>334.49</v>
      </c>
      <c r="C29" s="20" t="s">
        <v>23</v>
      </c>
      <c r="D29" s="49">
        <v>58400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58400</v>
      </c>
      <c r="P29" s="50">
        <f>(O29/P$66)</f>
        <v>8.3013503909026305</v>
      </c>
      <c r="Q29" s="9"/>
    </row>
    <row r="30" spans="1:17">
      <c r="A30" s="12"/>
      <c r="B30" s="25">
        <v>334.5</v>
      </c>
      <c r="C30" s="20" t="s">
        <v>107</v>
      </c>
      <c r="D30" s="49">
        <v>190370</v>
      </c>
      <c r="E30" s="49">
        <v>0</v>
      </c>
      <c r="F30" s="49">
        <v>0</v>
      </c>
      <c r="G30" s="49">
        <v>0</v>
      </c>
      <c r="H30" s="49">
        <v>0</v>
      </c>
      <c r="I30" s="49">
        <v>2130838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2"/>
        <v>2321208</v>
      </c>
      <c r="P30" s="50">
        <f>(O30/P$66)</f>
        <v>329.95138592750533</v>
      </c>
      <c r="Q30" s="9"/>
    </row>
    <row r="31" spans="1:17">
      <c r="A31" s="12"/>
      <c r="B31" s="25">
        <v>335.125</v>
      </c>
      <c r="C31" s="20" t="s">
        <v>159</v>
      </c>
      <c r="D31" s="49">
        <v>318276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2"/>
        <v>318276</v>
      </c>
      <c r="P31" s="50">
        <f>(O31/P$66)</f>
        <v>45.241791044776122</v>
      </c>
      <c r="Q31" s="9"/>
    </row>
    <row r="32" spans="1:17">
      <c r="A32" s="12"/>
      <c r="B32" s="25">
        <v>335.14</v>
      </c>
      <c r="C32" s="20" t="s">
        <v>89</v>
      </c>
      <c r="D32" s="49">
        <v>1361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2"/>
        <v>1361</v>
      </c>
      <c r="P32" s="50">
        <f>(O32/P$66)</f>
        <v>0.19346126510305614</v>
      </c>
      <c r="Q32" s="9"/>
    </row>
    <row r="33" spans="1:17">
      <c r="A33" s="12"/>
      <c r="B33" s="25">
        <v>335.15</v>
      </c>
      <c r="C33" s="20" t="s">
        <v>90</v>
      </c>
      <c r="D33" s="49">
        <v>3038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2"/>
        <v>3038</v>
      </c>
      <c r="P33" s="50">
        <f>(O33/P$66)</f>
        <v>0.4318407960199005</v>
      </c>
      <c r="Q33" s="9"/>
    </row>
    <row r="34" spans="1:17">
      <c r="A34" s="12"/>
      <c r="B34" s="25">
        <v>335.18</v>
      </c>
      <c r="C34" s="20" t="s">
        <v>160</v>
      </c>
      <c r="D34" s="49">
        <v>399980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2"/>
        <v>399980</v>
      </c>
      <c r="P34" s="50">
        <f>(O34/P$66)</f>
        <v>56.855721393034827</v>
      </c>
      <c r="Q34" s="9"/>
    </row>
    <row r="35" spans="1:17">
      <c r="A35" s="12"/>
      <c r="B35" s="25">
        <v>339</v>
      </c>
      <c r="C35" s="20" t="s">
        <v>127</v>
      </c>
      <c r="D35" s="49">
        <v>13767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>SUM(D35:N35)</f>
        <v>13767</v>
      </c>
      <c r="P35" s="50">
        <f>(O35/P$66)</f>
        <v>1.9569296375266525</v>
      </c>
      <c r="Q35" s="9"/>
    </row>
    <row r="36" spans="1:17" ht="15.75">
      <c r="A36" s="29" t="s">
        <v>33</v>
      </c>
      <c r="B36" s="30"/>
      <c r="C36" s="31"/>
      <c r="D36" s="32">
        <f>SUM(D37:D49)</f>
        <v>1244896</v>
      </c>
      <c r="E36" s="32">
        <f>SUM(E37:E49)</f>
        <v>0</v>
      </c>
      <c r="F36" s="32">
        <f>SUM(F37:F49)</f>
        <v>0</v>
      </c>
      <c r="G36" s="32">
        <f>SUM(G37:G49)</f>
        <v>0</v>
      </c>
      <c r="H36" s="32">
        <f>SUM(H37:H49)</f>
        <v>0</v>
      </c>
      <c r="I36" s="32">
        <f>SUM(I37:I49)</f>
        <v>22460604</v>
      </c>
      <c r="J36" s="32">
        <f>SUM(J37:J49)</f>
        <v>0</v>
      </c>
      <c r="K36" s="32">
        <f>SUM(K37:K49)</f>
        <v>0</v>
      </c>
      <c r="L36" s="32">
        <f>SUM(L37:L49)</f>
        <v>0</v>
      </c>
      <c r="M36" s="32">
        <f>SUM(M37:M49)</f>
        <v>0</v>
      </c>
      <c r="N36" s="32">
        <f>SUM(N37:N49)</f>
        <v>0</v>
      </c>
      <c r="O36" s="32">
        <f>SUM(D36:N36)</f>
        <v>23705500</v>
      </c>
      <c r="P36" s="48">
        <f>(O36/P$66)</f>
        <v>3369.6517412935323</v>
      </c>
      <c r="Q36" s="10"/>
    </row>
    <row r="37" spans="1:17">
      <c r="A37" s="12"/>
      <c r="B37" s="25">
        <v>342.2</v>
      </c>
      <c r="C37" s="20" t="s">
        <v>36</v>
      </c>
      <c r="D37" s="49">
        <v>477053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ref="O37:O49" si="3">SUM(D37:N37)</f>
        <v>477053</v>
      </c>
      <c r="P37" s="50">
        <f>(O37/P$66)</f>
        <v>67.811371712864243</v>
      </c>
      <c r="Q37" s="9"/>
    </row>
    <row r="38" spans="1:17">
      <c r="A38" s="12"/>
      <c r="B38" s="25">
        <v>342.9</v>
      </c>
      <c r="C38" s="20" t="s">
        <v>37</v>
      </c>
      <c r="D38" s="49">
        <v>119188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3"/>
        <v>119188</v>
      </c>
      <c r="P38" s="50">
        <f>(O38/P$66)</f>
        <v>16.942146410803126</v>
      </c>
      <c r="Q38" s="9"/>
    </row>
    <row r="39" spans="1:17">
      <c r="A39" s="12"/>
      <c r="B39" s="25">
        <v>343.2</v>
      </c>
      <c r="C39" s="20" t="s">
        <v>38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2308807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3"/>
        <v>2308807</v>
      </c>
      <c r="P39" s="50">
        <f>(O39/P$66)</f>
        <v>328.18862828713577</v>
      </c>
      <c r="Q39" s="9"/>
    </row>
    <row r="40" spans="1:17">
      <c r="A40" s="12"/>
      <c r="B40" s="25">
        <v>343.3</v>
      </c>
      <c r="C40" s="20" t="s">
        <v>39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1442995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3"/>
        <v>1442995</v>
      </c>
      <c r="P40" s="50">
        <f>(O40/P$66)</f>
        <v>205.11656005685856</v>
      </c>
      <c r="Q40" s="9"/>
    </row>
    <row r="41" spans="1:17">
      <c r="A41" s="12"/>
      <c r="B41" s="25">
        <v>343.4</v>
      </c>
      <c r="C41" s="20" t="s">
        <v>40</v>
      </c>
      <c r="D41" s="49">
        <v>487642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3"/>
        <v>487642</v>
      </c>
      <c r="P41" s="50">
        <f>(O41/P$66)</f>
        <v>69.316560056858563</v>
      </c>
      <c r="Q41" s="9"/>
    </row>
    <row r="42" spans="1:17">
      <c r="A42" s="12"/>
      <c r="B42" s="25">
        <v>343.5</v>
      </c>
      <c r="C42" s="20" t="s">
        <v>41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3198777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3"/>
        <v>3198777</v>
      </c>
      <c r="P42" s="50">
        <f>(O42/P$66)</f>
        <v>454.69466950959486</v>
      </c>
      <c r="Q42" s="9"/>
    </row>
    <row r="43" spans="1:17">
      <c r="A43" s="12"/>
      <c r="B43" s="25">
        <v>343.8</v>
      </c>
      <c r="C43" s="20" t="s">
        <v>42</v>
      </c>
      <c r="D43" s="49">
        <v>5686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3"/>
        <v>5686</v>
      </c>
      <c r="P43" s="50">
        <f>(O43/P$66)</f>
        <v>0.80824449182658142</v>
      </c>
      <c r="Q43" s="9"/>
    </row>
    <row r="44" spans="1:17">
      <c r="A44" s="12"/>
      <c r="B44" s="25">
        <v>343.9</v>
      </c>
      <c r="C44" s="20" t="s">
        <v>128</v>
      </c>
      <c r="D44" s="49">
        <v>21623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3"/>
        <v>21623</v>
      </c>
      <c r="P44" s="50">
        <f>(O44/P$66)</f>
        <v>3.0736318407960197</v>
      </c>
      <c r="Q44" s="9"/>
    </row>
    <row r="45" spans="1:17">
      <c r="A45" s="12"/>
      <c r="B45" s="25">
        <v>344.1</v>
      </c>
      <c r="C45" s="20" t="s">
        <v>92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666100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3"/>
        <v>666100</v>
      </c>
      <c r="P45" s="50">
        <f>(O45/P$66)</f>
        <v>94.683724235963041</v>
      </c>
      <c r="Q45" s="9"/>
    </row>
    <row r="46" spans="1:17">
      <c r="A46" s="12"/>
      <c r="B46" s="25">
        <v>346.4</v>
      </c>
      <c r="C46" s="20" t="s">
        <v>165</v>
      </c>
      <c r="D46" s="49">
        <v>195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3"/>
        <v>195</v>
      </c>
      <c r="P46" s="50">
        <f>(O46/P$66)</f>
        <v>2.7718550106609809E-2</v>
      </c>
      <c r="Q46" s="9"/>
    </row>
    <row r="47" spans="1:17">
      <c r="A47" s="12"/>
      <c r="B47" s="25">
        <v>346.9</v>
      </c>
      <c r="C47" s="20" t="s">
        <v>45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14843925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3"/>
        <v>14843925</v>
      </c>
      <c r="P47" s="50">
        <f>(O47/P$66)</f>
        <v>2110.0106609808104</v>
      </c>
      <c r="Q47" s="9"/>
    </row>
    <row r="48" spans="1:17">
      <c r="A48" s="12"/>
      <c r="B48" s="25">
        <v>347.2</v>
      </c>
      <c r="C48" s="20" t="s">
        <v>46</v>
      </c>
      <c r="D48" s="49">
        <v>101295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3"/>
        <v>101295</v>
      </c>
      <c r="P48" s="50">
        <f>(O48/P$66)</f>
        <v>14.398720682302772</v>
      </c>
      <c r="Q48" s="9"/>
    </row>
    <row r="49" spans="1:120">
      <c r="A49" s="12"/>
      <c r="B49" s="25">
        <v>347.9</v>
      </c>
      <c r="C49" s="20" t="s">
        <v>82</v>
      </c>
      <c r="D49" s="49">
        <v>32214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3"/>
        <v>32214</v>
      </c>
      <c r="P49" s="50">
        <f>(O49/P$66)</f>
        <v>4.5791044776119403</v>
      </c>
      <c r="Q49" s="9"/>
    </row>
    <row r="50" spans="1:120" ht="15.75">
      <c r="A50" s="29" t="s">
        <v>34</v>
      </c>
      <c r="B50" s="30"/>
      <c r="C50" s="31"/>
      <c r="D50" s="32">
        <f>SUM(D51:D52)</f>
        <v>21461</v>
      </c>
      <c r="E50" s="32">
        <f>SUM(E51:E52)</f>
        <v>0</v>
      </c>
      <c r="F50" s="32">
        <f>SUM(F51:F52)</f>
        <v>0</v>
      </c>
      <c r="G50" s="32">
        <f>SUM(G51:G52)</f>
        <v>0</v>
      </c>
      <c r="H50" s="32">
        <f>SUM(H51:H52)</f>
        <v>0</v>
      </c>
      <c r="I50" s="32">
        <f>SUM(I51:I52)</f>
        <v>0</v>
      </c>
      <c r="J50" s="32">
        <f>SUM(J51:J52)</f>
        <v>0</v>
      </c>
      <c r="K50" s="32">
        <f>SUM(K51:K52)</f>
        <v>0</v>
      </c>
      <c r="L50" s="32">
        <f>SUM(L51:L52)</f>
        <v>0</v>
      </c>
      <c r="M50" s="32">
        <f>SUM(M51:M52)</f>
        <v>0</v>
      </c>
      <c r="N50" s="32">
        <f>SUM(N51:N52)</f>
        <v>0</v>
      </c>
      <c r="O50" s="32">
        <f>SUM(D50:N50)</f>
        <v>21461</v>
      </c>
      <c r="P50" s="48">
        <f>(O50/P$66)</f>
        <v>3.0506041222459133</v>
      </c>
      <c r="Q50" s="10"/>
    </row>
    <row r="51" spans="1:120">
      <c r="A51" s="13"/>
      <c r="B51" s="41">
        <v>351.1</v>
      </c>
      <c r="C51" s="21" t="s">
        <v>143</v>
      </c>
      <c r="D51" s="49">
        <v>14339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>SUM(D51:N51)</f>
        <v>14339</v>
      </c>
      <c r="P51" s="50">
        <f>(O51/P$66)</f>
        <v>2.0382373845060413</v>
      </c>
      <c r="Q51" s="9"/>
    </row>
    <row r="52" spans="1:120">
      <c r="A52" s="13"/>
      <c r="B52" s="41">
        <v>354</v>
      </c>
      <c r="C52" s="21" t="s">
        <v>161</v>
      </c>
      <c r="D52" s="49">
        <v>7122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ref="O52" si="4">SUM(D52:N52)</f>
        <v>7122</v>
      </c>
      <c r="P52" s="50">
        <f>(O52/P$66)</f>
        <v>1.012366737739872</v>
      </c>
      <c r="Q52" s="9"/>
    </row>
    <row r="53" spans="1:120" ht="15.75">
      <c r="A53" s="29" t="s">
        <v>2</v>
      </c>
      <c r="B53" s="30"/>
      <c r="C53" s="31"/>
      <c r="D53" s="32">
        <f>SUM(D54:D60)</f>
        <v>230325</v>
      </c>
      <c r="E53" s="32">
        <f>SUM(E54:E60)</f>
        <v>209</v>
      </c>
      <c r="F53" s="32">
        <f>SUM(F54:F60)</f>
        <v>0</v>
      </c>
      <c r="G53" s="32">
        <f>SUM(G54:G60)</f>
        <v>0</v>
      </c>
      <c r="H53" s="32">
        <f>SUM(H54:H60)</f>
        <v>0</v>
      </c>
      <c r="I53" s="32">
        <f>SUM(I54:I60)</f>
        <v>346637</v>
      </c>
      <c r="J53" s="32">
        <f>SUM(J54:J60)</f>
        <v>0</v>
      </c>
      <c r="K53" s="32">
        <f>SUM(K54:K60)</f>
        <v>-1829410</v>
      </c>
      <c r="L53" s="32">
        <f>SUM(L54:L60)</f>
        <v>0</v>
      </c>
      <c r="M53" s="32">
        <f>SUM(M54:M60)</f>
        <v>0</v>
      </c>
      <c r="N53" s="32">
        <f>SUM(N54:N60)</f>
        <v>0</v>
      </c>
      <c r="O53" s="32">
        <f>SUM(D53:N53)</f>
        <v>-1252239</v>
      </c>
      <c r="P53" s="48">
        <f>(O53/P$66)</f>
        <v>-178.00127931769723</v>
      </c>
      <c r="Q53" s="10"/>
    </row>
    <row r="54" spans="1:120">
      <c r="A54" s="12"/>
      <c r="B54" s="25">
        <v>361.1</v>
      </c>
      <c r="C54" s="20" t="s">
        <v>50</v>
      </c>
      <c r="D54" s="49">
        <v>34035</v>
      </c>
      <c r="E54" s="49">
        <v>209</v>
      </c>
      <c r="F54" s="49">
        <v>0</v>
      </c>
      <c r="G54" s="49">
        <v>0</v>
      </c>
      <c r="H54" s="49">
        <v>0</v>
      </c>
      <c r="I54" s="49">
        <v>66722</v>
      </c>
      <c r="J54" s="49">
        <v>0</v>
      </c>
      <c r="K54" s="49">
        <v>623308</v>
      </c>
      <c r="L54" s="49">
        <v>0</v>
      </c>
      <c r="M54" s="49">
        <v>0</v>
      </c>
      <c r="N54" s="49">
        <v>0</v>
      </c>
      <c r="O54" s="49">
        <f>SUM(D54:N54)</f>
        <v>724274</v>
      </c>
      <c r="P54" s="50">
        <f>(O54/P$66)</f>
        <v>102.95294953802417</v>
      </c>
      <c r="Q54" s="9"/>
    </row>
    <row r="55" spans="1:120">
      <c r="A55" s="12"/>
      <c r="B55" s="25">
        <v>361.3</v>
      </c>
      <c r="C55" s="20" t="s">
        <v>51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-2619245</v>
      </c>
      <c r="L55" s="49">
        <v>0</v>
      </c>
      <c r="M55" s="49">
        <v>0</v>
      </c>
      <c r="N55" s="49">
        <v>0</v>
      </c>
      <c r="O55" s="49">
        <f t="shared" ref="O55:O63" si="5">SUM(D55:N55)</f>
        <v>-2619245</v>
      </c>
      <c r="P55" s="50">
        <f>(O55/P$66)</f>
        <v>-372.31627576403696</v>
      </c>
      <c r="Q55" s="9"/>
    </row>
    <row r="56" spans="1:120">
      <c r="A56" s="12"/>
      <c r="B56" s="25">
        <v>362</v>
      </c>
      <c r="C56" s="20" t="s">
        <v>52</v>
      </c>
      <c r="D56" s="49">
        <v>68054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5"/>
        <v>68054</v>
      </c>
      <c r="P56" s="50">
        <f>(O56/P$66)</f>
        <v>9.6736318407960198</v>
      </c>
      <c r="Q56" s="9"/>
    </row>
    <row r="57" spans="1:120">
      <c r="A57" s="12"/>
      <c r="B57" s="25">
        <v>364</v>
      </c>
      <c r="C57" s="20" t="s">
        <v>118</v>
      </c>
      <c r="D57" s="49">
        <v>5445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5"/>
        <v>5445</v>
      </c>
      <c r="P57" s="50">
        <f>(O57/P$66)</f>
        <v>0.77398720682302768</v>
      </c>
      <c r="Q57" s="9"/>
    </row>
    <row r="58" spans="1:120">
      <c r="A58" s="12"/>
      <c r="B58" s="25">
        <v>366</v>
      </c>
      <c r="C58" s="20" t="s">
        <v>129</v>
      </c>
      <c r="D58" s="49">
        <v>80155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5"/>
        <v>80155</v>
      </c>
      <c r="P58" s="50">
        <f>(O58/P$66)</f>
        <v>11.393745557924662</v>
      </c>
      <c r="Q58" s="9"/>
    </row>
    <row r="59" spans="1:120">
      <c r="A59" s="12"/>
      <c r="B59" s="25">
        <v>368</v>
      </c>
      <c r="C59" s="20" t="s">
        <v>54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166527</v>
      </c>
      <c r="L59" s="49">
        <v>0</v>
      </c>
      <c r="M59" s="49">
        <v>0</v>
      </c>
      <c r="N59" s="49">
        <v>0</v>
      </c>
      <c r="O59" s="49">
        <f t="shared" si="5"/>
        <v>166527</v>
      </c>
      <c r="P59" s="50">
        <f>(O59/P$66)</f>
        <v>23.671215351812368</v>
      </c>
      <c r="Q59" s="9"/>
    </row>
    <row r="60" spans="1:120">
      <c r="A60" s="12"/>
      <c r="B60" s="25">
        <v>369.9</v>
      </c>
      <c r="C60" s="20" t="s">
        <v>55</v>
      </c>
      <c r="D60" s="49">
        <v>42636</v>
      </c>
      <c r="E60" s="49">
        <v>0</v>
      </c>
      <c r="F60" s="49">
        <v>0</v>
      </c>
      <c r="G60" s="49">
        <v>0</v>
      </c>
      <c r="H60" s="49">
        <v>0</v>
      </c>
      <c r="I60" s="49">
        <v>279915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5"/>
        <v>322551</v>
      </c>
      <c r="P60" s="50">
        <f>(O60/P$66)</f>
        <v>45.849466950959489</v>
      </c>
      <c r="Q60" s="9"/>
    </row>
    <row r="61" spans="1:120" ht="15.75">
      <c r="A61" s="29" t="s">
        <v>35</v>
      </c>
      <c r="B61" s="30"/>
      <c r="C61" s="31"/>
      <c r="D61" s="32">
        <f>SUM(D62:D63)</f>
        <v>1148727</v>
      </c>
      <c r="E61" s="32">
        <f>SUM(E62:E63)</f>
        <v>30883</v>
      </c>
      <c r="F61" s="32">
        <f>SUM(F62:F63)</f>
        <v>332902</v>
      </c>
      <c r="G61" s="32">
        <f>SUM(G62:G63)</f>
        <v>0</v>
      </c>
      <c r="H61" s="32">
        <f>SUM(H62:H63)</f>
        <v>0</v>
      </c>
      <c r="I61" s="32">
        <f>SUM(I62:I63)</f>
        <v>799134</v>
      </c>
      <c r="J61" s="32">
        <f>SUM(J62:J63)</f>
        <v>0</v>
      </c>
      <c r="K61" s="32">
        <f>SUM(K62:K63)</f>
        <v>0</v>
      </c>
      <c r="L61" s="32">
        <f>SUM(L62:L63)</f>
        <v>0</v>
      </c>
      <c r="M61" s="32">
        <f>SUM(M62:M63)</f>
        <v>0</v>
      </c>
      <c r="N61" s="32">
        <f>SUM(N62:N63)</f>
        <v>0</v>
      </c>
      <c r="O61" s="32">
        <f t="shared" si="5"/>
        <v>2311646</v>
      </c>
      <c r="P61" s="48">
        <f>(O61/P$66)</f>
        <v>328.59218194740583</v>
      </c>
      <c r="Q61" s="9"/>
    </row>
    <row r="62" spans="1:120">
      <c r="A62" s="12"/>
      <c r="B62" s="25">
        <v>381</v>
      </c>
      <c r="C62" s="20" t="s">
        <v>56</v>
      </c>
      <c r="D62" s="49">
        <v>1121643</v>
      </c>
      <c r="E62" s="49">
        <v>30883</v>
      </c>
      <c r="F62" s="49">
        <v>332902</v>
      </c>
      <c r="G62" s="49">
        <v>0</v>
      </c>
      <c r="H62" s="49">
        <v>0</v>
      </c>
      <c r="I62" s="49">
        <v>799134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5"/>
        <v>2284562</v>
      </c>
      <c r="P62" s="50">
        <f>(O62/P$66)</f>
        <v>324.74228855721395</v>
      </c>
      <c r="Q62" s="9"/>
    </row>
    <row r="63" spans="1:120" ht="15.75" thickBot="1">
      <c r="A63" s="12"/>
      <c r="B63" s="25">
        <v>388.2</v>
      </c>
      <c r="C63" s="20" t="s">
        <v>162</v>
      </c>
      <c r="D63" s="49">
        <v>27084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5"/>
        <v>27084</v>
      </c>
      <c r="P63" s="50">
        <f>(O63/P$66)</f>
        <v>3.8498933901918977</v>
      </c>
      <c r="Q63" s="9"/>
    </row>
    <row r="64" spans="1:120" ht="16.5" thickBot="1">
      <c r="A64" s="14" t="s">
        <v>47</v>
      </c>
      <c r="B64" s="23"/>
      <c r="C64" s="22"/>
      <c r="D64" s="15">
        <f>SUM(D5,D15,D20,D36,D50,D53,D61)</f>
        <v>8535153</v>
      </c>
      <c r="E64" s="15">
        <f>SUM(E5,E15,E20,E36,E50,E53,E61)</f>
        <v>107771</v>
      </c>
      <c r="F64" s="15">
        <f>SUM(F5,F15,F20,F36,F50,F53,F61)</f>
        <v>332902</v>
      </c>
      <c r="G64" s="15">
        <f>SUM(G5,G15,G20,G36,G50,G53,G61)</f>
        <v>0</v>
      </c>
      <c r="H64" s="15">
        <f>SUM(H5,H15,H20,H36,H50,H53,H61)</f>
        <v>0</v>
      </c>
      <c r="I64" s="15">
        <f>SUM(I5,I15,I20,I36,I50,I53,I61)</f>
        <v>30463940</v>
      </c>
      <c r="J64" s="15">
        <f>SUM(J5,J15,J20,J36,J50,J53,J61)</f>
        <v>0</v>
      </c>
      <c r="K64" s="15">
        <f>SUM(K5,K15,K20,K36,K50,K53,K61)</f>
        <v>-1829410</v>
      </c>
      <c r="L64" s="15">
        <f>SUM(L5,L15,L20,L36,L50,L53,L61)</f>
        <v>0</v>
      </c>
      <c r="M64" s="15">
        <f>SUM(M5,M15,M20,M36,M50,M53,M61)</f>
        <v>0</v>
      </c>
      <c r="N64" s="15">
        <f>SUM(N5,N15,N20,N36,N50,N53,N61)</f>
        <v>0</v>
      </c>
      <c r="O64" s="15">
        <f>SUM(D64:N64)</f>
        <v>37610356</v>
      </c>
      <c r="P64" s="40">
        <f>(O64/P$66)</f>
        <v>5346.1771144278609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3"/>
      <c r="B66" s="44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51" t="s">
        <v>166</v>
      </c>
      <c r="N66" s="51"/>
      <c r="O66" s="51"/>
      <c r="P66" s="46">
        <v>7035</v>
      </c>
    </row>
    <row r="67" spans="1:16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  <row r="68" spans="1:16" ht="15.75" customHeight="1" thickBot="1">
      <c r="A68" s="55" t="s">
        <v>77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2710495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98334</v>
      </c>
      <c r="N5" s="28">
        <f>SUM(D5:M5)</f>
        <v>2808829</v>
      </c>
      <c r="O5" s="33">
        <f t="shared" ref="O5:O36" si="1">(N5/O$56)</f>
        <v>352.0276977064795</v>
      </c>
      <c r="P5" s="6"/>
    </row>
    <row r="6" spans="1:133">
      <c r="A6" s="12"/>
      <c r="B6" s="25">
        <v>311</v>
      </c>
      <c r="C6" s="20" t="s">
        <v>1</v>
      </c>
      <c r="D6" s="49">
        <v>748502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748502</v>
      </c>
      <c r="O6" s="50">
        <f t="shared" si="1"/>
        <v>93.808998621381122</v>
      </c>
      <c r="P6" s="9"/>
    </row>
    <row r="7" spans="1:133">
      <c r="A7" s="12"/>
      <c r="B7" s="25">
        <v>312.10000000000002</v>
      </c>
      <c r="C7" s="20" t="s">
        <v>9</v>
      </c>
      <c r="D7" s="49">
        <v>311460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311460</v>
      </c>
      <c r="O7" s="50">
        <f t="shared" si="1"/>
        <v>39.034966787818021</v>
      </c>
      <c r="P7" s="9"/>
    </row>
    <row r="8" spans="1:133">
      <c r="A8" s="12"/>
      <c r="B8" s="25">
        <v>312.3</v>
      </c>
      <c r="C8" s="20" t="s">
        <v>10</v>
      </c>
      <c r="D8" s="49">
        <v>56075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56075</v>
      </c>
      <c r="O8" s="50">
        <f t="shared" si="1"/>
        <v>7.0278230354681037</v>
      </c>
      <c r="P8" s="9"/>
    </row>
    <row r="9" spans="1:133">
      <c r="A9" s="12"/>
      <c r="B9" s="25">
        <v>314.10000000000002</v>
      </c>
      <c r="C9" s="20" t="s">
        <v>11</v>
      </c>
      <c r="D9" s="49">
        <v>530330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530330</v>
      </c>
      <c r="O9" s="50">
        <f t="shared" si="1"/>
        <v>66.465722521619256</v>
      </c>
      <c r="P9" s="9"/>
    </row>
    <row r="10" spans="1:133">
      <c r="A10" s="12"/>
      <c r="B10" s="25">
        <v>314.3</v>
      </c>
      <c r="C10" s="20" t="s">
        <v>12</v>
      </c>
      <c r="D10" s="49">
        <v>197255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197255</v>
      </c>
      <c r="O10" s="50">
        <f t="shared" si="1"/>
        <v>24.721769645318961</v>
      </c>
      <c r="P10" s="9"/>
    </row>
    <row r="11" spans="1:133">
      <c r="A11" s="12"/>
      <c r="B11" s="25">
        <v>314.89999999999998</v>
      </c>
      <c r="C11" s="20" t="s">
        <v>13</v>
      </c>
      <c r="D11" s="49">
        <v>120681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120681</v>
      </c>
      <c r="O11" s="50">
        <f t="shared" si="1"/>
        <v>15.124827672640683</v>
      </c>
      <c r="P11" s="9"/>
    </row>
    <row r="12" spans="1:133">
      <c r="A12" s="12"/>
      <c r="B12" s="25">
        <v>315</v>
      </c>
      <c r="C12" s="20" t="s">
        <v>86</v>
      </c>
      <c r="D12" s="49">
        <v>259157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259157</v>
      </c>
      <c r="O12" s="50">
        <f t="shared" si="1"/>
        <v>32.47988469733049</v>
      </c>
      <c r="P12" s="9"/>
    </row>
    <row r="13" spans="1:133">
      <c r="A13" s="12"/>
      <c r="B13" s="25">
        <v>319</v>
      </c>
      <c r="C13" s="20" t="s">
        <v>15</v>
      </c>
      <c r="D13" s="49">
        <v>487035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98334</v>
      </c>
      <c r="N13" s="49">
        <f t="shared" si="2"/>
        <v>585369</v>
      </c>
      <c r="O13" s="50">
        <f t="shared" si="1"/>
        <v>73.363704724902874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940371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6" si="4">SUM(D14:M14)</f>
        <v>940371</v>
      </c>
      <c r="O14" s="48">
        <f t="shared" si="1"/>
        <v>117.85574633412709</v>
      </c>
      <c r="P14" s="10"/>
    </row>
    <row r="15" spans="1:133">
      <c r="A15" s="12"/>
      <c r="B15" s="25">
        <v>323.10000000000002</v>
      </c>
      <c r="C15" s="20" t="s">
        <v>17</v>
      </c>
      <c r="D15" s="49">
        <v>864387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864387</v>
      </c>
      <c r="O15" s="50">
        <f t="shared" si="1"/>
        <v>108.33274846471988</v>
      </c>
      <c r="P15" s="9"/>
    </row>
    <row r="16" spans="1:133">
      <c r="A16" s="12"/>
      <c r="B16" s="25">
        <v>323.39999999999998</v>
      </c>
      <c r="C16" s="20" t="s">
        <v>18</v>
      </c>
      <c r="D16" s="49">
        <v>6515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6515</v>
      </c>
      <c r="O16" s="50">
        <f t="shared" si="1"/>
        <v>0.81651836069682915</v>
      </c>
      <c r="P16" s="9"/>
    </row>
    <row r="17" spans="1:16">
      <c r="A17" s="12"/>
      <c r="B17" s="25">
        <v>329</v>
      </c>
      <c r="C17" s="20" t="s">
        <v>19</v>
      </c>
      <c r="D17" s="49">
        <v>69469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69469</v>
      </c>
      <c r="O17" s="50">
        <f t="shared" si="1"/>
        <v>8.7064795087103644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609200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609200</v>
      </c>
      <c r="O18" s="48">
        <f t="shared" si="1"/>
        <v>76.350419852111798</v>
      </c>
      <c r="P18" s="10"/>
    </row>
    <row r="19" spans="1:16">
      <c r="A19" s="12"/>
      <c r="B19" s="25">
        <v>331.31</v>
      </c>
      <c r="C19" s="20" t="s">
        <v>70</v>
      </c>
      <c r="D19" s="49">
        <v>1961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1961</v>
      </c>
      <c r="O19" s="50">
        <f t="shared" si="1"/>
        <v>0.24577014663491667</v>
      </c>
      <c r="P19" s="9"/>
    </row>
    <row r="20" spans="1:16">
      <c r="A20" s="12"/>
      <c r="B20" s="25">
        <v>331.9</v>
      </c>
      <c r="C20" s="20" t="s">
        <v>73</v>
      </c>
      <c r="D20" s="49">
        <v>8753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8753</v>
      </c>
      <c r="O20" s="50">
        <f t="shared" si="1"/>
        <v>1.0970046371725781</v>
      </c>
      <c r="P20" s="9"/>
    </row>
    <row r="21" spans="1:16">
      <c r="A21" s="12"/>
      <c r="B21" s="25">
        <v>334.39</v>
      </c>
      <c r="C21" s="20" t="s">
        <v>87</v>
      </c>
      <c r="D21" s="49">
        <v>109000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109000</v>
      </c>
      <c r="O21" s="50">
        <f t="shared" si="1"/>
        <v>13.660859756861763</v>
      </c>
      <c r="P21" s="9"/>
    </row>
    <row r="22" spans="1:16">
      <c r="A22" s="12"/>
      <c r="B22" s="25">
        <v>335.12</v>
      </c>
      <c r="C22" s="20" t="s">
        <v>88</v>
      </c>
      <c r="D22" s="49">
        <v>220645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220645</v>
      </c>
      <c r="O22" s="50">
        <f t="shared" si="1"/>
        <v>27.653214688557462</v>
      </c>
      <c r="P22" s="9"/>
    </row>
    <row r="23" spans="1:16">
      <c r="A23" s="12"/>
      <c r="B23" s="25">
        <v>335.14</v>
      </c>
      <c r="C23" s="20" t="s">
        <v>89</v>
      </c>
      <c r="D23" s="49">
        <v>994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994</v>
      </c>
      <c r="O23" s="50">
        <f t="shared" si="1"/>
        <v>0.12457701466349166</v>
      </c>
      <c r="P23" s="9"/>
    </row>
    <row r="24" spans="1:16">
      <c r="A24" s="12"/>
      <c r="B24" s="25">
        <v>335.15</v>
      </c>
      <c r="C24" s="20" t="s">
        <v>90</v>
      </c>
      <c r="D24" s="49">
        <v>2216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2216</v>
      </c>
      <c r="O24" s="50">
        <f t="shared" si="1"/>
        <v>0.2777290387266575</v>
      </c>
      <c r="P24" s="9"/>
    </row>
    <row r="25" spans="1:16">
      <c r="A25" s="12"/>
      <c r="B25" s="25">
        <v>335.18</v>
      </c>
      <c r="C25" s="20" t="s">
        <v>91</v>
      </c>
      <c r="D25" s="49">
        <v>265631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265631</v>
      </c>
      <c r="O25" s="50">
        <f t="shared" si="1"/>
        <v>33.291264569494928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SUM(D27:D38)</f>
        <v>664319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18637678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19301997</v>
      </c>
      <c r="O26" s="48">
        <f t="shared" si="1"/>
        <v>2419.0997618749216</v>
      </c>
      <c r="P26" s="10"/>
    </row>
    <row r="27" spans="1:16">
      <c r="A27" s="12"/>
      <c r="B27" s="25">
        <v>342.2</v>
      </c>
      <c r="C27" s="20" t="s">
        <v>36</v>
      </c>
      <c r="D27" s="49">
        <v>52000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ref="N27:N38" si="7">SUM(D27:M27)</f>
        <v>52000</v>
      </c>
      <c r="O27" s="50">
        <f t="shared" si="1"/>
        <v>6.517107406943226</v>
      </c>
      <c r="P27" s="9"/>
    </row>
    <row r="28" spans="1:16">
      <c r="A28" s="12"/>
      <c r="B28" s="25">
        <v>342.9</v>
      </c>
      <c r="C28" s="20" t="s">
        <v>37</v>
      </c>
      <c r="D28" s="49">
        <v>55534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55534</v>
      </c>
      <c r="O28" s="50">
        <f t="shared" si="1"/>
        <v>6.9600200526381748</v>
      </c>
      <c r="P28" s="9"/>
    </row>
    <row r="29" spans="1:16">
      <c r="A29" s="12"/>
      <c r="B29" s="25">
        <v>343.2</v>
      </c>
      <c r="C29" s="20" t="s">
        <v>38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1919031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1919031</v>
      </c>
      <c r="O29" s="50">
        <f t="shared" si="1"/>
        <v>240.5102143125705</v>
      </c>
      <c r="P29" s="9"/>
    </row>
    <row r="30" spans="1:16">
      <c r="A30" s="12"/>
      <c r="B30" s="25">
        <v>343.3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1442313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1442313</v>
      </c>
      <c r="O30" s="50">
        <f t="shared" si="1"/>
        <v>180.76362952750972</v>
      </c>
      <c r="P30" s="9"/>
    </row>
    <row r="31" spans="1:16">
      <c r="A31" s="12"/>
      <c r="B31" s="25">
        <v>343.4</v>
      </c>
      <c r="C31" s="20" t="s">
        <v>40</v>
      </c>
      <c r="D31" s="49">
        <v>369076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369076</v>
      </c>
      <c r="O31" s="50">
        <f t="shared" si="1"/>
        <v>46.255921794711114</v>
      </c>
      <c r="P31" s="9"/>
    </row>
    <row r="32" spans="1:16">
      <c r="A32" s="12"/>
      <c r="B32" s="25">
        <v>343.5</v>
      </c>
      <c r="C32" s="20" t="s">
        <v>41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2484367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2484367</v>
      </c>
      <c r="O32" s="50">
        <f t="shared" si="1"/>
        <v>311.36320340894849</v>
      </c>
      <c r="P32" s="9"/>
    </row>
    <row r="33" spans="1:16">
      <c r="A33" s="12"/>
      <c r="B33" s="25">
        <v>343.8</v>
      </c>
      <c r="C33" s="20" t="s">
        <v>42</v>
      </c>
      <c r="D33" s="49">
        <v>4800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4800</v>
      </c>
      <c r="O33" s="50">
        <f t="shared" si="1"/>
        <v>0.60157914525629774</v>
      </c>
      <c r="P33" s="9"/>
    </row>
    <row r="34" spans="1:16">
      <c r="A34" s="12"/>
      <c r="B34" s="25">
        <v>344.1</v>
      </c>
      <c r="C34" s="20" t="s">
        <v>92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352721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352721</v>
      </c>
      <c r="O34" s="50">
        <f t="shared" si="1"/>
        <v>44.206166186238875</v>
      </c>
      <c r="P34" s="9"/>
    </row>
    <row r="35" spans="1:16">
      <c r="A35" s="12"/>
      <c r="B35" s="25">
        <v>344.9</v>
      </c>
      <c r="C35" s="20" t="s">
        <v>93</v>
      </c>
      <c r="D35" s="49">
        <v>100212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100212</v>
      </c>
      <c r="O35" s="50">
        <f t="shared" si="1"/>
        <v>12.559468605088357</v>
      </c>
      <c r="P35" s="9"/>
    </row>
    <row r="36" spans="1:16">
      <c r="A36" s="12"/>
      <c r="B36" s="25">
        <v>346.9</v>
      </c>
      <c r="C36" s="20" t="s">
        <v>45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12439246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12439246</v>
      </c>
      <c r="O36" s="50">
        <f t="shared" si="1"/>
        <v>1558.9981200651712</v>
      </c>
      <c r="P36" s="9"/>
    </row>
    <row r="37" spans="1:16">
      <c r="A37" s="12"/>
      <c r="B37" s="25">
        <v>347.2</v>
      </c>
      <c r="C37" s="20" t="s">
        <v>46</v>
      </c>
      <c r="D37" s="49">
        <v>82247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82247</v>
      </c>
      <c r="O37" s="50">
        <f t="shared" ref="O37:O54" si="8">(N37/O$56)</f>
        <v>10.307933324978068</v>
      </c>
      <c r="P37" s="9"/>
    </row>
    <row r="38" spans="1:16">
      <c r="A38" s="12"/>
      <c r="B38" s="25">
        <v>347.9</v>
      </c>
      <c r="C38" s="20" t="s">
        <v>82</v>
      </c>
      <c r="D38" s="49">
        <v>450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450</v>
      </c>
      <c r="O38" s="50">
        <f t="shared" si="8"/>
        <v>5.639804486777792E-2</v>
      </c>
      <c r="P38" s="9"/>
    </row>
    <row r="39" spans="1:16" ht="15.75">
      <c r="A39" s="29" t="s">
        <v>34</v>
      </c>
      <c r="B39" s="30"/>
      <c r="C39" s="31"/>
      <c r="D39" s="32">
        <f t="shared" ref="D39:M39" si="9">SUM(D40:D40)</f>
        <v>34331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4" si="10">SUM(D39:M39)</f>
        <v>34331</v>
      </c>
      <c r="O39" s="48">
        <f t="shared" si="8"/>
        <v>4.3026695074570744</v>
      </c>
      <c r="P39" s="10"/>
    </row>
    <row r="40" spans="1:16">
      <c r="A40" s="13"/>
      <c r="B40" s="41">
        <v>351.9</v>
      </c>
      <c r="C40" s="21" t="s">
        <v>94</v>
      </c>
      <c r="D40" s="49">
        <v>34331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34331</v>
      </c>
      <c r="O40" s="50">
        <f t="shared" si="8"/>
        <v>4.3026695074570744</v>
      </c>
      <c r="P40" s="9"/>
    </row>
    <row r="41" spans="1:16" ht="15.75">
      <c r="A41" s="29" t="s">
        <v>2</v>
      </c>
      <c r="B41" s="30"/>
      <c r="C41" s="31"/>
      <c r="D41" s="32">
        <f t="shared" ref="D41:M41" si="11">SUM(D42:D46)</f>
        <v>116530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117631</v>
      </c>
      <c r="J41" s="32">
        <f t="shared" si="11"/>
        <v>0</v>
      </c>
      <c r="K41" s="32">
        <f t="shared" si="11"/>
        <v>886438</v>
      </c>
      <c r="L41" s="32">
        <f t="shared" si="11"/>
        <v>0</v>
      </c>
      <c r="M41" s="32">
        <f t="shared" si="11"/>
        <v>5</v>
      </c>
      <c r="N41" s="32">
        <f t="shared" si="10"/>
        <v>1120604</v>
      </c>
      <c r="O41" s="48">
        <f t="shared" si="8"/>
        <v>140.44416593558091</v>
      </c>
      <c r="P41" s="10"/>
    </row>
    <row r="42" spans="1:16">
      <c r="A42" s="12"/>
      <c r="B42" s="25">
        <v>361.1</v>
      </c>
      <c r="C42" s="20" t="s">
        <v>50</v>
      </c>
      <c r="D42" s="49">
        <v>31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169091</v>
      </c>
      <c r="L42" s="49">
        <v>0</v>
      </c>
      <c r="M42" s="49">
        <v>5</v>
      </c>
      <c r="N42" s="49">
        <f t="shared" si="10"/>
        <v>169127</v>
      </c>
      <c r="O42" s="50">
        <f t="shared" si="8"/>
        <v>21.196515854117056</v>
      </c>
      <c r="P42" s="9"/>
    </row>
    <row r="43" spans="1:16">
      <c r="A43" s="12"/>
      <c r="B43" s="25">
        <v>361.3</v>
      </c>
      <c r="C43" s="20" t="s">
        <v>51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475864</v>
      </c>
      <c r="L43" s="49">
        <v>0</v>
      </c>
      <c r="M43" s="49">
        <v>0</v>
      </c>
      <c r="N43" s="49">
        <f t="shared" si="10"/>
        <v>475864</v>
      </c>
      <c r="O43" s="50">
        <f t="shared" si="8"/>
        <v>59.639553828800601</v>
      </c>
      <c r="P43" s="9"/>
    </row>
    <row r="44" spans="1:16">
      <c r="A44" s="12"/>
      <c r="B44" s="25">
        <v>362</v>
      </c>
      <c r="C44" s="20" t="s">
        <v>52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117631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117631</v>
      </c>
      <c r="O44" s="50">
        <f t="shared" si="8"/>
        <v>14.742574257425742</v>
      </c>
      <c r="P44" s="9"/>
    </row>
    <row r="45" spans="1:16">
      <c r="A45" s="12"/>
      <c r="B45" s="25">
        <v>368</v>
      </c>
      <c r="C45" s="20" t="s">
        <v>54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241483</v>
      </c>
      <c r="L45" s="49">
        <v>0</v>
      </c>
      <c r="M45" s="49">
        <v>0</v>
      </c>
      <c r="N45" s="49">
        <f t="shared" si="10"/>
        <v>241483</v>
      </c>
      <c r="O45" s="50">
        <f t="shared" si="8"/>
        <v>30.264820152901365</v>
      </c>
      <c r="P45" s="9"/>
    </row>
    <row r="46" spans="1:16">
      <c r="A46" s="12"/>
      <c r="B46" s="25">
        <v>369.9</v>
      </c>
      <c r="C46" s="20" t="s">
        <v>55</v>
      </c>
      <c r="D46" s="49">
        <v>116499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116499</v>
      </c>
      <c r="O46" s="50">
        <f t="shared" si="8"/>
        <v>14.600701842336132</v>
      </c>
      <c r="P46" s="9"/>
    </row>
    <row r="47" spans="1:16" ht="15.75">
      <c r="A47" s="29" t="s">
        <v>35</v>
      </c>
      <c r="B47" s="30"/>
      <c r="C47" s="31"/>
      <c r="D47" s="32">
        <f t="shared" ref="D47:M47" si="12">SUM(D48:D53)</f>
        <v>3942443</v>
      </c>
      <c r="E47" s="32">
        <f t="shared" si="12"/>
        <v>0</v>
      </c>
      <c r="F47" s="32">
        <f t="shared" si="12"/>
        <v>2645418</v>
      </c>
      <c r="G47" s="32">
        <f t="shared" si="12"/>
        <v>0</v>
      </c>
      <c r="H47" s="32">
        <f t="shared" si="12"/>
        <v>0</v>
      </c>
      <c r="I47" s="32">
        <f t="shared" si="12"/>
        <v>3749806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38885</v>
      </c>
      <c r="N47" s="32">
        <f t="shared" si="10"/>
        <v>10376552</v>
      </c>
      <c r="O47" s="48">
        <f t="shared" si="8"/>
        <v>1300.4827672640681</v>
      </c>
      <c r="P47" s="9"/>
    </row>
    <row r="48" spans="1:16">
      <c r="A48" s="12"/>
      <c r="B48" s="25">
        <v>381</v>
      </c>
      <c r="C48" s="20" t="s">
        <v>56</v>
      </c>
      <c r="D48" s="49">
        <v>1267389</v>
      </c>
      <c r="E48" s="49">
        <v>0</v>
      </c>
      <c r="F48" s="49">
        <v>2645418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38885</v>
      </c>
      <c r="N48" s="49">
        <f t="shared" si="10"/>
        <v>3951692</v>
      </c>
      <c r="O48" s="50">
        <f t="shared" si="8"/>
        <v>495.26156159919788</v>
      </c>
      <c r="P48" s="9"/>
    </row>
    <row r="49" spans="1:119">
      <c r="A49" s="12"/>
      <c r="B49" s="25">
        <v>384</v>
      </c>
      <c r="C49" s="20" t="s">
        <v>74</v>
      </c>
      <c r="D49" s="49">
        <v>2675054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2675054</v>
      </c>
      <c r="O49" s="50">
        <f t="shared" si="8"/>
        <v>335.26181225717511</v>
      </c>
      <c r="P49" s="9"/>
    </row>
    <row r="50" spans="1:119">
      <c r="A50" s="12"/>
      <c r="B50" s="25">
        <v>389.1</v>
      </c>
      <c r="C50" s="20" t="s">
        <v>95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17690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17690</v>
      </c>
      <c r="O50" s="50">
        <f t="shared" si="8"/>
        <v>2.2170698082466473</v>
      </c>
      <c r="P50" s="9"/>
    </row>
    <row r="51" spans="1:119">
      <c r="A51" s="12"/>
      <c r="B51" s="25">
        <v>389.2</v>
      </c>
      <c r="C51" s="20" t="s">
        <v>96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1213802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1213802</v>
      </c>
      <c r="O51" s="50">
        <f t="shared" si="8"/>
        <v>152.12457701466349</v>
      </c>
      <c r="P51" s="9"/>
    </row>
    <row r="52" spans="1:119">
      <c r="A52" s="12"/>
      <c r="B52" s="25">
        <v>389.3</v>
      </c>
      <c r="C52" s="20" t="s">
        <v>97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2459320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2459320</v>
      </c>
      <c r="O52" s="50">
        <f t="shared" si="8"/>
        <v>308.22408823160799</v>
      </c>
      <c r="P52" s="9"/>
    </row>
    <row r="53" spans="1:119" ht="15.75" thickBot="1">
      <c r="A53" s="12"/>
      <c r="B53" s="25">
        <v>389.9</v>
      </c>
      <c r="C53" s="20" t="s">
        <v>98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58994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58994</v>
      </c>
      <c r="O53" s="50">
        <f t="shared" si="8"/>
        <v>7.3936583531770896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3">SUM(D5,D14,D18,D26,D39,D41,D47)</f>
        <v>9017689</v>
      </c>
      <c r="E54" s="15">
        <f t="shared" si="13"/>
        <v>0</v>
      </c>
      <c r="F54" s="15">
        <f t="shared" si="13"/>
        <v>2645418</v>
      </c>
      <c r="G54" s="15">
        <f t="shared" si="13"/>
        <v>0</v>
      </c>
      <c r="H54" s="15">
        <f t="shared" si="13"/>
        <v>0</v>
      </c>
      <c r="I54" s="15">
        <f t="shared" si="13"/>
        <v>22505115</v>
      </c>
      <c r="J54" s="15">
        <f t="shared" si="13"/>
        <v>0</v>
      </c>
      <c r="K54" s="15">
        <f t="shared" si="13"/>
        <v>886438</v>
      </c>
      <c r="L54" s="15">
        <f t="shared" si="13"/>
        <v>0</v>
      </c>
      <c r="M54" s="15">
        <f t="shared" si="13"/>
        <v>137224</v>
      </c>
      <c r="N54" s="15">
        <f t="shared" si="10"/>
        <v>35191884</v>
      </c>
      <c r="O54" s="40">
        <f t="shared" si="8"/>
        <v>4410.5632284747462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3"/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51" t="s">
        <v>99</v>
      </c>
      <c r="M56" s="51"/>
      <c r="N56" s="51"/>
      <c r="O56" s="46">
        <v>7979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2605479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99043</v>
      </c>
      <c r="N5" s="28">
        <f>SUM(D5:M5)</f>
        <v>2704522</v>
      </c>
      <c r="O5" s="33">
        <f t="shared" ref="O5:O36" si="1">(N5/O$58)</f>
        <v>355.67096265123621</v>
      </c>
      <c r="P5" s="6"/>
    </row>
    <row r="6" spans="1:133">
      <c r="A6" s="12"/>
      <c r="B6" s="25">
        <v>311</v>
      </c>
      <c r="C6" s="20" t="s">
        <v>1</v>
      </c>
      <c r="D6" s="49">
        <v>650814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650814</v>
      </c>
      <c r="O6" s="50">
        <f t="shared" si="1"/>
        <v>85.588374539715943</v>
      </c>
      <c r="P6" s="9"/>
    </row>
    <row r="7" spans="1:133">
      <c r="A7" s="12"/>
      <c r="B7" s="25">
        <v>312.10000000000002</v>
      </c>
      <c r="C7" s="20" t="s">
        <v>9</v>
      </c>
      <c r="D7" s="49">
        <v>325901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325901</v>
      </c>
      <c r="O7" s="50">
        <f t="shared" si="1"/>
        <v>42.859153077327726</v>
      </c>
      <c r="P7" s="9"/>
    </row>
    <row r="8" spans="1:133">
      <c r="A8" s="12"/>
      <c r="B8" s="25">
        <v>312.3</v>
      </c>
      <c r="C8" s="20" t="s">
        <v>10</v>
      </c>
      <c r="D8" s="49">
        <v>56483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56483</v>
      </c>
      <c r="O8" s="50">
        <f t="shared" si="1"/>
        <v>7.4280641767490794</v>
      </c>
      <c r="P8" s="9"/>
    </row>
    <row r="9" spans="1:133">
      <c r="A9" s="12"/>
      <c r="B9" s="25">
        <v>314.10000000000002</v>
      </c>
      <c r="C9" s="20" t="s">
        <v>11</v>
      </c>
      <c r="D9" s="49">
        <v>492885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492885</v>
      </c>
      <c r="O9" s="50">
        <f t="shared" si="1"/>
        <v>64.819174118884803</v>
      </c>
      <c r="P9" s="9"/>
    </row>
    <row r="10" spans="1:133">
      <c r="A10" s="12"/>
      <c r="B10" s="25">
        <v>314.3</v>
      </c>
      <c r="C10" s="20" t="s">
        <v>12</v>
      </c>
      <c r="D10" s="49">
        <v>224466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224466</v>
      </c>
      <c r="O10" s="50">
        <f t="shared" si="1"/>
        <v>29.519463440294583</v>
      </c>
      <c r="P10" s="9"/>
    </row>
    <row r="11" spans="1:133">
      <c r="A11" s="12"/>
      <c r="B11" s="25">
        <v>314.89999999999998</v>
      </c>
      <c r="C11" s="20" t="s">
        <v>13</v>
      </c>
      <c r="D11" s="49">
        <v>120788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120788</v>
      </c>
      <c r="O11" s="50">
        <f t="shared" si="1"/>
        <v>15.884797475013151</v>
      </c>
      <c r="P11" s="9"/>
    </row>
    <row r="12" spans="1:133">
      <c r="A12" s="12"/>
      <c r="B12" s="25">
        <v>315</v>
      </c>
      <c r="C12" s="20" t="s">
        <v>14</v>
      </c>
      <c r="D12" s="49">
        <v>256270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256270</v>
      </c>
      <c r="O12" s="50">
        <f t="shared" si="1"/>
        <v>33.701998947922149</v>
      </c>
      <c r="P12" s="9"/>
    </row>
    <row r="13" spans="1:133">
      <c r="A13" s="12"/>
      <c r="B13" s="25">
        <v>319</v>
      </c>
      <c r="C13" s="20" t="s">
        <v>15</v>
      </c>
      <c r="D13" s="49">
        <v>477872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99043</v>
      </c>
      <c r="N13" s="49">
        <f t="shared" si="2"/>
        <v>576915</v>
      </c>
      <c r="O13" s="50">
        <f t="shared" si="1"/>
        <v>75.869936875328776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894401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6" si="4">SUM(D14:M14)</f>
        <v>894401</v>
      </c>
      <c r="O14" s="48">
        <f t="shared" si="1"/>
        <v>117.62243556023145</v>
      </c>
      <c r="P14" s="10"/>
    </row>
    <row r="15" spans="1:133">
      <c r="A15" s="12"/>
      <c r="B15" s="25">
        <v>323.10000000000002</v>
      </c>
      <c r="C15" s="20" t="s">
        <v>17</v>
      </c>
      <c r="D15" s="49">
        <v>806691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806691</v>
      </c>
      <c r="O15" s="50">
        <f t="shared" si="1"/>
        <v>106.08771699105733</v>
      </c>
      <c r="P15" s="9"/>
    </row>
    <row r="16" spans="1:133">
      <c r="A16" s="12"/>
      <c r="B16" s="25">
        <v>323.39999999999998</v>
      </c>
      <c r="C16" s="20" t="s">
        <v>18</v>
      </c>
      <c r="D16" s="49">
        <v>4746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4746</v>
      </c>
      <c r="O16" s="50">
        <f t="shared" si="1"/>
        <v>0.62414518674381902</v>
      </c>
      <c r="P16" s="9"/>
    </row>
    <row r="17" spans="1:16">
      <c r="A17" s="12"/>
      <c r="B17" s="25">
        <v>329</v>
      </c>
      <c r="C17" s="20" t="s">
        <v>19</v>
      </c>
      <c r="D17" s="49">
        <v>82964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82964</v>
      </c>
      <c r="O17" s="50">
        <f t="shared" si="1"/>
        <v>10.9105733824303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847684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847684</v>
      </c>
      <c r="O18" s="48">
        <f t="shared" si="1"/>
        <v>111.47869542346133</v>
      </c>
      <c r="P18" s="10"/>
    </row>
    <row r="19" spans="1:16">
      <c r="A19" s="12"/>
      <c r="B19" s="25">
        <v>331.2</v>
      </c>
      <c r="C19" s="20" t="s">
        <v>20</v>
      </c>
      <c r="D19" s="49">
        <v>5646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5646</v>
      </c>
      <c r="O19" s="50">
        <f t="shared" si="1"/>
        <v>0.74250394529195163</v>
      </c>
      <c r="P19" s="9"/>
    </row>
    <row r="20" spans="1:16">
      <c r="A20" s="12"/>
      <c r="B20" s="25">
        <v>331.31</v>
      </c>
      <c r="C20" s="20" t="s">
        <v>70</v>
      </c>
      <c r="D20" s="49">
        <v>2366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2366</v>
      </c>
      <c r="O20" s="50">
        <f t="shared" si="1"/>
        <v>0.31115202524986851</v>
      </c>
      <c r="P20" s="9"/>
    </row>
    <row r="21" spans="1:16">
      <c r="A21" s="12"/>
      <c r="B21" s="25">
        <v>331.9</v>
      </c>
      <c r="C21" s="20" t="s">
        <v>73</v>
      </c>
      <c r="D21" s="49">
        <v>362656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362656</v>
      </c>
      <c r="O21" s="50">
        <f t="shared" si="1"/>
        <v>47.692793266701734</v>
      </c>
      <c r="P21" s="9"/>
    </row>
    <row r="22" spans="1:16">
      <c r="A22" s="12"/>
      <c r="B22" s="25">
        <v>335.12</v>
      </c>
      <c r="C22" s="20" t="s">
        <v>25</v>
      </c>
      <c r="D22" s="49">
        <v>220524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220524</v>
      </c>
      <c r="O22" s="50">
        <f t="shared" si="1"/>
        <v>29.00105207785376</v>
      </c>
      <c r="P22" s="9"/>
    </row>
    <row r="23" spans="1:16">
      <c r="A23" s="12"/>
      <c r="B23" s="25">
        <v>335.14</v>
      </c>
      <c r="C23" s="20" t="s">
        <v>26</v>
      </c>
      <c r="D23" s="49">
        <v>1191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1191</v>
      </c>
      <c r="O23" s="50">
        <f t="shared" si="1"/>
        <v>0.15662809047869541</v>
      </c>
      <c r="P23" s="9"/>
    </row>
    <row r="24" spans="1:16">
      <c r="A24" s="12"/>
      <c r="B24" s="25">
        <v>335.15</v>
      </c>
      <c r="C24" s="20" t="s">
        <v>27</v>
      </c>
      <c r="D24" s="49">
        <v>3019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3019</v>
      </c>
      <c r="O24" s="50">
        <f t="shared" si="1"/>
        <v>0.39702788006312467</v>
      </c>
      <c r="P24" s="9"/>
    </row>
    <row r="25" spans="1:16">
      <c r="A25" s="12"/>
      <c r="B25" s="25">
        <v>335.18</v>
      </c>
      <c r="C25" s="20" t="s">
        <v>28</v>
      </c>
      <c r="D25" s="49">
        <v>252282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252282</v>
      </c>
      <c r="O25" s="50">
        <f t="shared" si="1"/>
        <v>33.177538137822197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SUM(D27:D38)</f>
        <v>686134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18652275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19338409</v>
      </c>
      <c r="O26" s="48">
        <f t="shared" si="1"/>
        <v>2543.1889794844819</v>
      </c>
      <c r="P26" s="10"/>
    </row>
    <row r="27" spans="1:16">
      <c r="A27" s="12"/>
      <c r="B27" s="25">
        <v>342.2</v>
      </c>
      <c r="C27" s="20" t="s">
        <v>36</v>
      </c>
      <c r="D27" s="49">
        <v>52000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ref="N27:N38" si="7">SUM(D27:M27)</f>
        <v>52000</v>
      </c>
      <c r="O27" s="50">
        <f t="shared" si="1"/>
        <v>6.8385060494476591</v>
      </c>
      <c r="P27" s="9"/>
    </row>
    <row r="28" spans="1:16">
      <c r="A28" s="12"/>
      <c r="B28" s="25">
        <v>342.9</v>
      </c>
      <c r="C28" s="20" t="s">
        <v>37</v>
      </c>
      <c r="D28" s="49">
        <v>54934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54934</v>
      </c>
      <c r="O28" s="50">
        <f t="shared" si="1"/>
        <v>7.2243556023145716</v>
      </c>
      <c r="P28" s="9"/>
    </row>
    <row r="29" spans="1:16">
      <c r="A29" s="12"/>
      <c r="B29" s="25">
        <v>343.2</v>
      </c>
      <c r="C29" s="20" t="s">
        <v>38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1343711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1343711</v>
      </c>
      <c r="O29" s="50">
        <f t="shared" si="1"/>
        <v>176.71107311941083</v>
      </c>
      <c r="P29" s="9"/>
    </row>
    <row r="30" spans="1:16">
      <c r="A30" s="12"/>
      <c r="B30" s="25">
        <v>343.3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1439540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1439540</v>
      </c>
      <c r="O30" s="50">
        <f t="shared" si="1"/>
        <v>189.31351920042084</v>
      </c>
      <c r="P30" s="9"/>
    </row>
    <row r="31" spans="1:16">
      <c r="A31" s="12"/>
      <c r="B31" s="25">
        <v>343.4</v>
      </c>
      <c r="C31" s="20" t="s">
        <v>40</v>
      </c>
      <c r="D31" s="49">
        <v>354750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354750</v>
      </c>
      <c r="O31" s="50">
        <f t="shared" si="1"/>
        <v>46.653077327722251</v>
      </c>
      <c r="P31" s="9"/>
    </row>
    <row r="32" spans="1:16">
      <c r="A32" s="12"/>
      <c r="B32" s="25">
        <v>343.5</v>
      </c>
      <c r="C32" s="20" t="s">
        <v>41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2521121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2521121</v>
      </c>
      <c r="O32" s="50">
        <f t="shared" si="1"/>
        <v>331.55194634402943</v>
      </c>
      <c r="P32" s="9"/>
    </row>
    <row r="33" spans="1:16">
      <c r="A33" s="12"/>
      <c r="B33" s="25">
        <v>343.8</v>
      </c>
      <c r="C33" s="20" t="s">
        <v>42</v>
      </c>
      <c r="D33" s="49">
        <v>4600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4600</v>
      </c>
      <c r="O33" s="50">
        <f t="shared" si="1"/>
        <v>0.60494476591267754</v>
      </c>
      <c r="P33" s="9"/>
    </row>
    <row r="34" spans="1:16">
      <c r="A34" s="12"/>
      <c r="B34" s="25">
        <v>344.1</v>
      </c>
      <c r="C34" s="20" t="s">
        <v>43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385626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385626</v>
      </c>
      <c r="O34" s="50">
        <f t="shared" si="1"/>
        <v>50.713571804313517</v>
      </c>
      <c r="P34" s="9"/>
    </row>
    <row r="35" spans="1:16">
      <c r="A35" s="12"/>
      <c r="B35" s="25">
        <v>344.9</v>
      </c>
      <c r="C35" s="20" t="s">
        <v>44</v>
      </c>
      <c r="D35" s="49">
        <v>98602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98602</v>
      </c>
      <c r="O35" s="50">
        <f t="shared" si="1"/>
        <v>12.967122567069962</v>
      </c>
      <c r="P35" s="9"/>
    </row>
    <row r="36" spans="1:16">
      <c r="A36" s="12"/>
      <c r="B36" s="25">
        <v>346.9</v>
      </c>
      <c r="C36" s="20" t="s">
        <v>45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12962277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12962277</v>
      </c>
      <c r="O36" s="50">
        <f t="shared" si="1"/>
        <v>1704.6655707522357</v>
      </c>
      <c r="P36" s="9"/>
    </row>
    <row r="37" spans="1:16">
      <c r="A37" s="12"/>
      <c r="B37" s="25">
        <v>347.2</v>
      </c>
      <c r="C37" s="20" t="s">
        <v>46</v>
      </c>
      <c r="D37" s="49">
        <v>92190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92190</v>
      </c>
      <c r="O37" s="50">
        <f t="shared" ref="O37:O56" si="8">(N37/O$58)</f>
        <v>12.123882167280378</v>
      </c>
      <c r="P37" s="9"/>
    </row>
    <row r="38" spans="1:16">
      <c r="A38" s="12"/>
      <c r="B38" s="25">
        <v>347.9</v>
      </c>
      <c r="C38" s="20" t="s">
        <v>82</v>
      </c>
      <c r="D38" s="49">
        <v>29058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29058</v>
      </c>
      <c r="O38" s="50">
        <f t="shared" si="8"/>
        <v>3.82140978432404</v>
      </c>
      <c r="P38" s="9"/>
    </row>
    <row r="39" spans="1:16" ht="15.75">
      <c r="A39" s="29" t="s">
        <v>34</v>
      </c>
      <c r="B39" s="30"/>
      <c r="C39" s="31"/>
      <c r="D39" s="32">
        <f t="shared" ref="D39:M39" si="9">SUM(D40:D40)</f>
        <v>44803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44803</v>
      </c>
      <c r="O39" s="48">
        <f t="shared" si="8"/>
        <v>5.8920305102577588</v>
      </c>
      <c r="P39" s="10"/>
    </row>
    <row r="40" spans="1:16">
      <c r="A40" s="13"/>
      <c r="B40" s="41">
        <v>351.9</v>
      </c>
      <c r="C40" s="21" t="s">
        <v>49</v>
      </c>
      <c r="D40" s="49">
        <v>44803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44803</v>
      </c>
      <c r="O40" s="50">
        <f t="shared" si="8"/>
        <v>5.8920305102577588</v>
      </c>
      <c r="P40" s="9"/>
    </row>
    <row r="41" spans="1:16" ht="15.75">
      <c r="A41" s="29" t="s">
        <v>2</v>
      </c>
      <c r="B41" s="30"/>
      <c r="C41" s="31"/>
      <c r="D41" s="32">
        <f t="shared" ref="D41:M41" si="11">SUM(D42:D47)</f>
        <v>188271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109576</v>
      </c>
      <c r="J41" s="32">
        <f t="shared" si="11"/>
        <v>0</v>
      </c>
      <c r="K41" s="32">
        <f t="shared" si="11"/>
        <v>1126489</v>
      </c>
      <c r="L41" s="32">
        <f t="shared" si="11"/>
        <v>0</v>
      </c>
      <c r="M41" s="32">
        <f t="shared" si="11"/>
        <v>24</v>
      </c>
      <c r="N41" s="32">
        <f t="shared" si="10"/>
        <v>1424360</v>
      </c>
      <c r="O41" s="48">
        <f t="shared" si="8"/>
        <v>187.31720147290901</v>
      </c>
      <c r="P41" s="10"/>
    </row>
    <row r="42" spans="1:16">
      <c r="A42" s="12"/>
      <c r="B42" s="25">
        <v>361.1</v>
      </c>
      <c r="C42" s="20" t="s">
        <v>50</v>
      </c>
      <c r="D42" s="49">
        <v>25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24</v>
      </c>
      <c r="N42" s="49">
        <f t="shared" si="10"/>
        <v>49</v>
      </c>
      <c r="O42" s="50">
        <f t="shared" si="8"/>
        <v>6.4439768542872171E-3</v>
      </c>
      <c r="P42" s="9"/>
    </row>
    <row r="43" spans="1:16">
      <c r="A43" s="12"/>
      <c r="B43" s="25">
        <v>361.2</v>
      </c>
      <c r="C43" s="20" t="s">
        <v>83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140639</v>
      </c>
      <c r="L43" s="49">
        <v>0</v>
      </c>
      <c r="M43" s="49">
        <v>0</v>
      </c>
      <c r="N43" s="49">
        <f t="shared" si="10"/>
        <v>140639</v>
      </c>
      <c r="O43" s="50">
        <f t="shared" si="8"/>
        <v>18.495397159389796</v>
      </c>
      <c r="P43" s="9"/>
    </row>
    <row r="44" spans="1:16">
      <c r="A44" s="12"/>
      <c r="B44" s="25">
        <v>361.3</v>
      </c>
      <c r="C44" s="20" t="s">
        <v>51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745744</v>
      </c>
      <c r="L44" s="49">
        <v>0</v>
      </c>
      <c r="M44" s="49">
        <v>0</v>
      </c>
      <c r="N44" s="49">
        <f t="shared" si="10"/>
        <v>745744</v>
      </c>
      <c r="O44" s="50">
        <f t="shared" si="8"/>
        <v>98.07259337190952</v>
      </c>
      <c r="P44" s="9"/>
    </row>
    <row r="45" spans="1:16">
      <c r="A45" s="12"/>
      <c r="B45" s="25">
        <v>362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109576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109576</v>
      </c>
      <c r="O45" s="50">
        <f t="shared" si="8"/>
        <v>14.410310362966859</v>
      </c>
      <c r="P45" s="9"/>
    </row>
    <row r="46" spans="1:16">
      <c r="A46" s="12"/>
      <c r="B46" s="25">
        <v>368</v>
      </c>
      <c r="C46" s="20" t="s">
        <v>54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240106</v>
      </c>
      <c r="L46" s="49">
        <v>0</v>
      </c>
      <c r="M46" s="49">
        <v>0</v>
      </c>
      <c r="N46" s="49">
        <f t="shared" si="10"/>
        <v>240106</v>
      </c>
      <c r="O46" s="50">
        <f t="shared" si="8"/>
        <v>31.576275644397686</v>
      </c>
      <c r="P46" s="9"/>
    </row>
    <row r="47" spans="1:16">
      <c r="A47" s="12"/>
      <c r="B47" s="25">
        <v>369.9</v>
      </c>
      <c r="C47" s="20" t="s">
        <v>55</v>
      </c>
      <c r="D47" s="49">
        <v>188246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188246</v>
      </c>
      <c r="O47" s="50">
        <f t="shared" si="8"/>
        <v>24.756180957390846</v>
      </c>
      <c r="P47" s="9"/>
    </row>
    <row r="48" spans="1:16" ht="15.75">
      <c r="A48" s="29" t="s">
        <v>35</v>
      </c>
      <c r="B48" s="30"/>
      <c r="C48" s="31"/>
      <c r="D48" s="32">
        <f t="shared" ref="D48:M48" si="12">SUM(D49:D55)</f>
        <v>6420249</v>
      </c>
      <c r="E48" s="32">
        <f t="shared" si="12"/>
        <v>0</v>
      </c>
      <c r="F48" s="32">
        <f t="shared" si="12"/>
        <v>335362</v>
      </c>
      <c r="G48" s="32">
        <f t="shared" si="12"/>
        <v>0</v>
      </c>
      <c r="H48" s="32">
        <f t="shared" si="12"/>
        <v>0</v>
      </c>
      <c r="I48" s="32">
        <f t="shared" si="12"/>
        <v>2333715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41051</v>
      </c>
      <c r="N48" s="32">
        <f t="shared" si="10"/>
        <v>9130377</v>
      </c>
      <c r="O48" s="48">
        <f t="shared" si="8"/>
        <v>1200.7334297738032</v>
      </c>
      <c r="P48" s="9"/>
    </row>
    <row r="49" spans="1:119">
      <c r="A49" s="12"/>
      <c r="B49" s="25">
        <v>381</v>
      </c>
      <c r="C49" s="20" t="s">
        <v>56</v>
      </c>
      <c r="D49" s="49">
        <v>1709257</v>
      </c>
      <c r="E49" s="49">
        <v>0</v>
      </c>
      <c r="F49" s="49">
        <v>335362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41051</v>
      </c>
      <c r="N49" s="49">
        <f t="shared" si="10"/>
        <v>2085670</v>
      </c>
      <c r="O49" s="50">
        <f t="shared" si="8"/>
        <v>274.28590215675962</v>
      </c>
      <c r="P49" s="9"/>
    </row>
    <row r="50" spans="1:119">
      <c r="A50" s="12"/>
      <c r="B50" s="25">
        <v>384</v>
      </c>
      <c r="C50" s="20" t="s">
        <v>74</v>
      </c>
      <c r="D50" s="49">
        <v>4710992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ref="N50:N55" si="13">SUM(D50:M50)</f>
        <v>4710992</v>
      </c>
      <c r="O50" s="50">
        <f t="shared" si="8"/>
        <v>619.54129405576009</v>
      </c>
      <c r="P50" s="9"/>
    </row>
    <row r="51" spans="1:119">
      <c r="A51" s="12"/>
      <c r="B51" s="25">
        <v>388.1</v>
      </c>
      <c r="C51" s="20" t="s">
        <v>79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-1728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3"/>
        <v>-1728</v>
      </c>
      <c r="O51" s="50">
        <f t="shared" si="8"/>
        <v>-0.22724881641241451</v>
      </c>
      <c r="P51" s="9"/>
    </row>
    <row r="52" spans="1:119">
      <c r="A52" s="12"/>
      <c r="B52" s="25">
        <v>389.1</v>
      </c>
      <c r="C52" s="20" t="s">
        <v>57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27321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3"/>
        <v>27321</v>
      </c>
      <c r="O52" s="50">
        <f t="shared" si="8"/>
        <v>3.5929773803261442</v>
      </c>
      <c r="P52" s="9"/>
    </row>
    <row r="53" spans="1:119">
      <c r="A53" s="12"/>
      <c r="B53" s="25">
        <v>389.2</v>
      </c>
      <c r="C53" s="20" t="s">
        <v>58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1662062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3"/>
        <v>1662062</v>
      </c>
      <c r="O53" s="50">
        <f t="shared" si="8"/>
        <v>218.57732772225145</v>
      </c>
      <c r="P53" s="9"/>
    </row>
    <row r="54" spans="1:119">
      <c r="A54" s="12"/>
      <c r="B54" s="25">
        <v>389.3</v>
      </c>
      <c r="C54" s="20" t="s">
        <v>59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615109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3"/>
        <v>615109</v>
      </c>
      <c r="O54" s="50">
        <f t="shared" si="8"/>
        <v>80.892819568648079</v>
      </c>
      <c r="P54" s="9"/>
    </row>
    <row r="55" spans="1:119" ht="15.75" thickBot="1">
      <c r="A55" s="12"/>
      <c r="B55" s="25">
        <v>389.9</v>
      </c>
      <c r="C55" s="20" t="s">
        <v>75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30951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3"/>
        <v>30951</v>
      </c>
      <c r="O55" s="50">
        <f t="shared" si="8"/>
        <v>4.0703577064702792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SUM(D5,D14,D18,D26,D39,D41,D48)</f>
        <v>11687021</v>
      </c>
      <c r="E56" s="15">
        <f t="shared" si="14"/>
        <v>0</v>
      </c>
      <c r="F56" s="15">
        <f t="shared" si="14"/>
        <v>335362</v>
      </c>
      <c r="G56" s="15">
        <f t="shared" si="14"/>
        <v>0</v>
      </c>
      <c r="H56" s="15">
        <f t="shared" si="14"/>
        <v>0</v>
      </c>
      <c r="I56" s="15">
        <f t="shared" si="14"/>
        <v>21095566</v>
      </c>
      <c r="J56" s="15">
        <f t="shared" si="14"/>
        <v>0</v>
      </c>
      <c r="K56" s="15">
        <f t="shared" si="14"/>
        <v>1126489</v>
      </c>
      <c r="L56" s="15">
        <f t="shared" si="14"/>
        <v>0</v>
      </c>
      <c r="M56" s="15">
        <f t="shared" si="14"/>
        <v>140118</v>
      </c>
      <c r="N56" s="15">
        <f>SUM(D56:M56)</f>
        <v>34384556</v>
      </c>
      <c r="O56" s="40">
        <f t="shared" si="8"/>
        <v>4521.9037348763804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3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51" t="s">
        <v>84</v>
      </c>
      <c r="M58" s="51"/>
      <c r="N58" s="51"/>
      <c r="O58" s="46">
        <v>7604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2649490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120699</v>
      </c>
      <c r="N5" s="28">
        <f>SUM(D5:M5)</f>
        <v>2770189</v>
      </c>
      <c r="O5" s="33">
        <f t="shared" ref="O5:O36" si="1">(N5/O$58)</f>
        <v>461.08338881491346</v>
      </c>
      <c r="P5" s="6"/>
    </row>
    <row r="6" spans="1:133">
      <c r="A6" s="12"/>
      <c r="B6" s="25">
        <v>311</v>
      </c>
      <c r="C6" s="20" t="s">
        <v>1</v>
      </c>
      <c r="D6" s="49">
        <v>659047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659047</v>
      </c>
      <c r="O6" s="50">
        <f t="shared" si="1"/>
        <v>109.69490679094541</v>
      </c>
      <c r="P6" s="9"/>
    </row>
    <row r="7" spans="1:133">
      <c r="A7" s="12"/>
      <c r="B7" s="25">
        <v>312.10000000000002</v>
      </c>
      <c r="C7" s="20" t="s">
        <v>9</v>
      </c>
      <c r="D7" s="49">
        <v>342239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342239</v>
      </c>
      <c r="O7" s="50">
        <f t="shared" si="1"/>
        <v>56.963881491344871</v>
      </c>
      <c r="P7" s="9"/>
    </row>
    <row r="8" spans="1:133">
      <c r="A8" s="12"/>
      <c r="B8" s="25">
        <v>312.3</v>
      </c>
      <c r="C8" s="20" t="s">
        <v>10</v>
      </c>
      <c r="D8" s="49">
        <v>62690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62690</v>
      </c>
      <c r="O8" s="50">
        <f t="shared" si="1"/>
        <v>10.434420772303595</v>
      </c>
      <c r="P8" s="9"/>
    </row>
    <row r="9" spans="1:133">
      <c r="A9" s="12"/>
      <c r="B9" s="25">
        <v>314.10000000000002</v>
      </c>
      <c r="C9" s="20" t="s">
        <v>11</v>
      </c>
      <c r="D9" s="49">
        <v>522225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522225</v>
      </c>
      <c r="O9" s="50">
        <f t="shared" si="1"/>
        <v>86.921604527296935</v>
      </c>
      <c r="P9" s="9"/>
    </row>
    <row r="10" spans="1:133">
      <c r="A10" s="12"/>
      <c r="B10" s="25">
        <v>314.3</v>
      </c>
      <c r="C10" s="20" t="s">
        <v>12</v>
      </c>
      <c r="D10" s="49">
        <v>247662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247662</v>
      </c>
      <c r="O10" s="50">
        <f t="shared" si="1"/>
        <v>41.222037283621837</v>
      </c>
      <c r="P10" s="9"/>
    </row>
    <row r="11" spans="1:133">
      <c r="A11" s="12"/>
      <c r="B11" s="25">
        <v>314.89999999999998</v>
      </c>
      <c r="C11" s="20" t="s">
        <v>13</v>
      </c>
      <c r="D11" s="49">
        <v>120766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120766</v>
      </c>
      <c r="O11" s="50">
        <f t="shared" si="1"/>
        <v>20.100865512649801</v>
      </c>
      <c r="P11" s="9"/>
    </row>
    <row r="12" spans="1:133">
      <c r="A12" s="12"/>
      <c r="B12" s="25">
        <v>315</v>
      </c>
      <c r="C12" s="20" t="s">
        <v>14</v>
      </c>
      <c r="D12" s="49">
        <v>246051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246051</v>
      </c>
      <c r="O12" s="50">
        <f t="shared" si="1"/>
        <v>40.953894806924104</v>
      </c>
      <c r="P12" s="9"/>
    </row>
    <row r="13" spans="1:133">
      <c r="A13" s="12"/>
      <c r="B13" s="25">
        <v>319</v>
      </c>
      <c r="C13" s="20" t="s">
        <v>15</v>
      </c>
      <c r="D13" s="49">
        <v>448810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120699</v>
      </c>
      <c r="N13" s="49">
        <f t="shared" si="2"/>
        <v>569509</v>
      </c>
      <c r="O13" s="50">
        <f t="shared" si="1"/>
        <v>94.791777629826896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945986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8" si="4">SUM(D14:M14)</f>
        <v>945986</v>
      </c>
      <c r="O14" s="48">
        <f t="shared" si="1"/>
        <v>157.45439414114514</v>
      </c>
      <c r="P14" s="10"/>
    </row>
    <row r="15" spans="1:133">
      <c r="A15" s="12"/>
      <c r="B15" s="25">
        <v>323.10000000000002</v>
      </c>
      <c r="C15" s="20" t="s">
        <v>17</v>
      </c>
      <c r="D15" s="49">
        <v>870207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870207</v>
      </c>
      <c r="O15" s="50">
        <f t="shared" si="1"/>
        <v>144.84137816245007</v>
      </c>
      <c r="P15" s="9"/>
    </row>
    <row r="16" spans="1:133">
      <c r="A16" s="12"/>
      <c r="B16" s="25">
        <v>323.39999999999998</v>
      </c>
      <c r="C16" s="20" t="s">
        <v>18</v>
      </c>
      <c r="D16" s="49">
        <v>4231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4231</v>
      </c>
      <c r="O16" s="50">
        <f t="shared" si="1"/>
        <v>0.70422769640479366</v>
      </c>
      <c r="P16" s="9"/>
    </row>
    <row r="17" spans="1:16">
      <c r="A17" s="12"/>
      <c r="B17" s="25">
        <v>329</v>
      </c>
      <c r="C17" s="20" t="s">
        <v>19</v>
      </c>
      <c r="D17" s="49">
        <v>71548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71548</v>
      </c>
      <c r="O17" s="50">
        <f t="shared" si="1"/>
        <v>11.90878828229028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866393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866393</v>
      </c>
      <c r="O18" s="48">
        <f t="shared" si="1"/>
        <v>144.20655792276963</v>
      </c>
      <c r="P18" s="10"/>
    </row>
    <row r="19" spans="1:16">
      <c r="A19" s="12"/>
      <c r="B19" s="25">
        <v>331.2</v>
      </c>
      <c r="C19" s="20" t="s">
        <v>20</v>
      </c>
      <c r="D19" s="49">
        <v>1112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1112</v>
      </c>
      <c r="O19" s="50">
        <f t="shared" si="1"/>
        <v>0.18508655126498003</v>
      </c>
      <c r="P19" s="9"/>
    </row>
    <row r="20" spans="1:16">
      <c r="A20" s="12"/>
      <c r="B20" s="25">
        <v>331.31</v>
      </c>
      <c r="C20" s="20" t="s">
        <v>70</v>
      </c>
      <c r="D20" s="49">
        <v>2233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2233</v>
      </c>
      <c r="O20" s="50">
        <f t="shared" si="1"/>
        <v>0.37167110519307589</v>
      </c>
      <c r="P20" s="9"/>
    </row>
    <row r="21" spans="1:16">
      <c r="A21" s="12"/>
      <c r="B21" s="25">
        <v>331.7</v>
      </c>
      <c r="C21" s="20" t="s">
        <v>72</v>
      </c>
      <c r="D21" s="49">
        <v>196961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196961</v>
      </c>
      <c r="O21" s="50">
        <f t="shared" si="1"/>
        <v>32.783122503328897</v>
      </c>
      <c r="P21" s="9"/>
    </row>
    <row r="22" spans="1:16">
      <c r="A22" s="12"/>
      <c r="B22" s="25">
        <v>331.9</v>
      </c>
      <c r="C22" s="20" t="s">
        <v>73</v>
      </c>
      <c r="D22" s="49">
        <v>77651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77651</v>
      </c>
      <c r="O22" s="50">
        <f t="shared" si="1"/>
        <v>12.924600532623169</v>
      </c>
      <c r="P22" s="9"/>
    </row>
    <row r="23" spans="1:16">
      <c r="A23" s="12"/>
      <c r="B23" s="25">
        <v>334.49</v>
      </c>
      <c r="C23" s="20" t="s">
        <v>23</v>
      </c>
      <c r="D23" s="49">
        <v>108746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108746</v>
      </c>
      <c r="O23" s="50">
        <f t="shared" si="1"/>
        <v>18.100199733688417</v>
      </c>
      <c r="P23" s="9"/>
    </row>
    <row r="24" spans="1:16">
      <c r="A24" s="12"/>
      <c r="B24" s="25">
        <v>335.12</v>
      </c>
      <c r="C24" s="20" t="s">
        <v>25</v>
      </c>
      <c r="D24" s="49">
        <v>220446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220446</v>
      </c>
      <c r="O24" s="50">
        <f t="shared" si="1"/>
        <v>36.692077230359523</v>
      </c>
      <c r="P24" s="9"/>
    </row>
    <row r="25" spans="1:16">
      <c r="A25" s="12"/>
      <c r="B25" s="25">
        <v>335.14</v>
      </c>
      <c r="C25" s="20" t="s">
        <v>26</v>
      </c>
      <c r="D25" s="49">
        <v>922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922</v>
      </c>
      <c r="O25" s="50">
        <f t="shared" si="1"/>
        <v>0.15346205059920107</v>
      </c>
      <c r="P25" s="9"/>
    </row>
    <row r="26" spans="1:16">
      <c r="A26" s="12"/>
      <c r="B26" s="25">
        <v>335.15</v>
      </c>
      <c r="C26" s="20" t="s">
        <v>27</v>
      </c>
      <c r="D26" s="49">
        <v>3003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3003</v>
      </c>
      <c r="O26" s="50">
        <f t="shared" si="1"/>
        <v>0.49983355525965378</v>
      </c>
      <c r="P26" s="9"/>
    </row>
    <row r="27" spans="1:16">
      <c r="A27" s="12"/>
      <c r="B27" s="25">
        <v>335.18</v>
      </c>
      <c r="C27" s="20" t="s">
        <v>28</v>
      </c>
      <c r="D27" s="49">
        <v>255319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255319</v>
      </c>
      <c r="O27" s="50">
        <f t="shared" si="1"/>
        <v>42.496504660452729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SUM(D29:D39)</f>
        <v>663122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19254177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19917299</v>
      </c>
      <c r="O28" s="48">
        <f t="shared" si="1"/>
        <v>3315.1296604527297</v>
      </c>
      <c r="P28" s="10"/>
    </row>
    <row r="29" spans="1:16">
      <c r="A29" s="12"/>
      <c r="B29" s="25">
        <v>342.2</v>
      </c>
      <c r="C29" s="20" t="s">
        <v>36</v>
      </c>
      <c r="D29" s="49">
        <v>52000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9" si="7">SUM(D29:M29)</f>
        <v>52000</v>
      </c>
      <c r="O29" s="50">
        <f t="shared" si="1"/>
        <v>8.6551264980026623</v>
      </c>
      <c r="P29" s="9"/>
    </row>
    <row r="30" spans="1:16">
      <c r="A30" s="12"/>
      <c r="B30" s="25">
        <v>342.9</v>
      </c>
      <c r="C30" s="20" t="s">
        <v>37</v>
      </c>
      <c r="D30" s="49">
        <v>56537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56537</v>
      </c>
      <c r="O30" s="50">
        <f t="shared" si="1"/>
        <v>9.4102862849533953</v>
      </c>
      <c r="P30" s="9"/>
    </row>
    <row r="31" spans="1:16">
      <c r="A31" s="12"/>
      <c r="B31" s="25">
        <v>343.2</v>
      </c>
      <c r="C31" s="20" t="s">
        <v>38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1697944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1697944</v>
      </c>
      <c r="O31" s="50">
        <f t="shared" si="1"/>
        <v>282.61384820239681</v>
      </c>
      <c r="P31" s="9"/>
    </row>
    <row r="32" spans="1:16">
      <c r="A32" s="12"/>
      <c r="B32" s="25">
        <v>343.3</v>
      </c>
      <c r="C32" s="20" t="s">
        <v>39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1420733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1420733</v>
      </c>
      <c r="O32" s="50">
        <f t="shared" si="1"/>
        <v>236.47353528628494</v>
      </c>
      <c r="P32" s="9"/>
    </row>
    <row r="33" spans="1:16">
      <c r="A33" s="12"/>
      <c r="B33" s="25">
        <v>343.4</v>
      </c>
      <c r="C33" s="20" t="s">
        <v>40</v>
      </c>
      <c r="D33" s="49">
        <v>346500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346500</v>
      </c>
      <c r="O33" s="50">
        <f t="shared" si="1"/>
        <v>57.673102529960055</v>
      </c>
      <c r="P33" s="9"/>
    </row>
    <row r="34" spans="1:16">
      <c r="A34" s="12"/>
      <c r="B34" s="25">
        <v>343.5</v>
      </c>
      <c r="C34" s="20" t="s">
        <v>41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2502296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2502296</v>
      </c>
      <c r="O34" s="50">
        <f t="shared" si="1"/>
        <v>416.49400798934755</v>
      </c>
      <c r="P34" s="9"/>
    </row>
    <row r="35" spans="1:16">
      <c r="A35" s="12"/>
      <c r="B35" s="25">
        <v>343.8</v>
      </c>
      <c r="C35" s="20" t="s">
        <v>42</v>
      </c>
      <c r="D35" s="49">
        <v>2000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2000</v>
      </c>
      <c r="O35" s="50">
        <f t="shared" si="1"/>
        <v>0.33288948069241014</v>
      </c>
      <c r="P35" s="9"/>
    </row>
    <row r="36" spans="1:16">
      <c r="A36" s="12"/>
      <c r="B36" s="25">
        <v>344.1</v>
      </c>
      <c r="C36" s="20" t="s">
        <v>43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370810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370810</v>
      </c>
      <c r="O36" s="50">
        <f t="shared" si="1"/>
        <v>61.719374167776301</v>
      </c>
      <c r="P36" s="9"/>
    </row>
    <row r="37" spans="1:16">
      <c r="A37" s="12"/>
      <c r="B37" s="25">
        <v>344.9</v>
      </c>
      <c r="C37" s="20" t="s">
        <v>44</v>
      </c>
      <c r="D37" s="49">
        <v>112538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112538</v>
      </c>
      <c r="O37" s="50">
        <f t="shared" ref="O37:O56" si="8">(N37/O$58)</f>
        <v>18.731358189081224</v>
      </c>
      <c r="P37" s="9"/>
    </row>
    <row r="38" spans="1:16">
      <c r="A38" s="12"/>
      <c r="B38" s="25">
        <v>346.9</v>
      </c>
      <c r="C38" s="20" t="s">
        <v>45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13262394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13262394</v>
      </c>
      <c r="O38" s="50">
        <f t="shared" si="8"/>
        <v>2207.4557256990679</v>
      </c>
      <c r="P38" s="9"/>
    </row>
    <row r="39" spans="1:16">
      <c r="A39" s="12"/>
      <c r="B39" s="25">
        <v>347.2</v>
      </c>
      <c r="C39" s="20" t="s">
        <v>46</v>
      </c>
      <c r="D39" s="49">
        <v>93547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93547</v>
      </c>
      <c r="O39" s="50">
        <f t="shared" si="8"/>
        <v>15.570406125166445</v>
      </c>
      <c r="P39" s="9"/>
    </row>
    <row r="40" spans="1:16" ht="15.75">
      <c r="A40" s="29" t="s">
        <v>34</v>
      </c>
      <c r="B40" s="30"/>
      <c r="C40" s="31"/>
      <c r="D40" s="32">
        <f t="shared" ref="D40:M40" si="9">SUM(D41:D41)</f>
        <v>35008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9" si="10">SUM(D40:M40)</f>
        <v>35008</v>
      </c>
      <c r="O40" s="48">
        <f t="shared" si="8"/>
        <v>5.8268974700399472</v>
      </c>
      <c r="P40" s="10"/>
    </row>
    <row r="41" spans="1:16">
      <c r="A41" s="13"/>
      <c r="B41" s="41">
        <v>351.9</v>
      </c>
      <c r="C41" s="21" t="s">
        <v>49</v>
      </c>
      <c r="D41" s="49">
        <v>35008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35008</v>
      </c>
      <c r="O41" s="50">
        <f t="shared" si="8"/>
        <v>5.8268974700399472</v>
      </c>
      <c r="P41" s="9"/>
    </row>
    <row r="42" spans="1:16" ht="15.75">
      <c r="A42" s="29" t="s">
        <v>2</v>
      </c>
      <c r="B42" s="30"/>
      <c r="C42" s="31"/>
      <c r="D42" s="32">
        <f t="shared" ref="D42:M42" si="11">SUM(D43:D47)</f>
        <v>139004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114607</v>
      </c>
      <c r="J42" s="32">
        <f t="shared" si="11"/>
        <v>0</v>
      </c>
      <c r="K42" s="32">
        <f t="shared" si="11"/>
        <v>338286</v>
      </c>
      <c r="L42" s="32">
        <f t="shared" si="11"/>
        <v>0</v>
      </c>
      <c r="M42" s="32">
        <f t="shared" si="11"/>
        <v>36</v>
      </c>
      <c r="N42" s="32">
        <f t="shared" si="10"/>
        <v>591933</v>
      </c>
      <c r="O42" s="48">
        <f t="shared" si="8"/>
        <v>98.524134487350196</v>
      </c>
      <c r="P42" s="10"/>
    </row>
    <row r="43" spans="1:16">
      <c r="A43" s="12"/>
      <c r="B43" s="25">
        <v>361.1</v>
      </c>
      <c r="C43" s="20" t="s">
        <v>50</v>
      </c>
      <c r="D43" s="49">
        <v>23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133130</v>
      </c>
      <c r="L43" s="49">
        <v>0</v>
      </c>
      <c r="M43" s="49">
        <v>36</v>
      </c>
      <c r="N43" s="49">
        <f t="shared" si="10"/>
        <v>133189</v>
      </c>
      <c r="O43" s="50">
        <f t="shared" si="8"/>
        <v>22.168608521970707</v>
      </c>
      <c r="P43" s="9"/>
    </row>
    <row r="44" spans="1:16">
      <c r="A44" s="12"/>
      <c r="B44" s="25">
        <v>361.3</v>
      </c>
      <c r="C44" s="20" t="s">
        <v>51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-30965</v>
      </c>
      <c r="L44" s="49">
        <v>0</v>
      </c>
      <c r="M44" s="49">
        <v>0</v>
      </c>
      <c r="N44" s="49">
        <f t="shared" si="10"/>
        <v>-30965</v>
      </c>
      <c r="O44" s="50">
        <f t="shared" si="8"/>
        <v>-5.1539613848202395</v>
      </c>
      <c r="P44" s="9"/>
    </row>
    <row r="45" spans="1:16">
      <c r="A45" s="12"/>
      <c r="B45" s="25">
        <v>362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114607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114607</v>
      </c>
      <c r="O45" s="50">
        <f t="shared" si="8"/>
        <v>19.075732356857522</v>
      </c>
      <c r="P45" s="9"/>
    </row>
    <row r="46" spans="1:16">
      <c r="A46" s="12"/>
      <c r="B46" s="25">
        <v>368</v>
      </c>
      <c r="C46" s="20" t="s">
        <v>54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236121</v>
      </c>
      <c r="L46" s="49">
        <v>0</v>
      </c>
      <c r="M46" s="49">
        <v>0</v>
      </c>
      <c r="N46" s="49">
        <f t="shared" si="10"/>
        <v>236121</v>
      </c>
      <c r="O46" s="50">
        <f t="shared" si="8"/>
        <v>39.301098535286286</v>
      </c>
      <c r="P46" s="9"/>
    </row>
    <row r="47" spans="1:16">
      <c r="A47" s="12"/>
      <c r="B47" s="25">
        <v>369.9</v>
      </c>
      <c r="C47" s="20" t="s">
        <v>55</v>
      </c>
      <c r="D47" s="49">
        <v>138981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138981</v>
      </c>
      <c r="O47" s="50">
        <f t="shared" si="8"/>
        <v>23.132656458055926</v>
      </c>
      <c r="P47" s="9"/>
    </row>
    <row r="48" spans="1:16" ht="15.75">
      <c r="A48" s="29" t="s">
        <v>35</v>
      </c>
      <c r="B48" s="30"/>
      <c r="C48" s="31"/>
      <c r="D48" s="32">
        <f t="shared" ref="D48:M48" si="12">SUM(D49:D55)</f>
        <v>1254670</v>
      </c>
      <c r="E48" s="32">
        <f t="shared" si="12"/>
        <v>0</v>
      </c>
      <c r="F48" s="32">
        <f t="shared" si="12"/>
        <v>286873</v>
      </c>
      <c r="G48" s="32">
        <f t="shared" si="12"/>
        <v>0</v>
      </c>
      <c r="H48" s="32">
        <f t="shared" si="12"/>
        <v>0</v>
      </c>
      <c r="I48" s="32">
        <f t="shared" si="12"/>
        <v>1915032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42494</v>
      </c>
      <c r="N48" s="32">
        <f t="shared" si="10"/>
        <v>3499069</v>
      </c>
      <c r="O48" s="48">
        <f t="shared" si="8"/>
        <v>582.40163115845542</v>
      </c>
      <c r="P48" s="9"/>
    </row>
    <row r="49" spans="1:119">
      <c r="A49" s="12"/>
      <c r="B49" s="25">
        <v>381</v>
      </c>
      <c r="C49" s="20" t="s">
        <v>56</v>
      </c>
      <c r="D49" s="49">
        <v>1153549</v>
      </c>
      <c r="E49" s="49">
        <v>0</v>
      </c>
      <c r="F49" s="49">
        <v>286873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42494</v>
      </c>
      <c r="N49" s="49">
        <f t="shared" si="10"/>
        <v>1482916</v>
      </c>
      <c r="O49" s="50">
        <f t="shared" si="8"/>
        <v>246.82356857523303</v>
      </c>
      <c r="P49" s="9"/>
    </row>
    <row r="50" spans="1:119">
      <c r="A50" s="12"/>
      <c r="B50" s="25">
        <v>384</v>
      </c>
      <c r="C50" s="20" t="s">
        <v>74</v>
      </c>
      <c r="D50" s="49">
        <v>101121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ref="N50:N55" si="13">SUM(D50:M50)</f>
        <v>101121</v>
      </c>
      <c r="O50" s="50">
        <f t="shared" si="8"/>
        <v>16.831058588548601</v>
      </c>
      <c r="P50" s="9"/>
    </row>
    <row r="51" spans="1:119">
      <c r="A51" s="12"/>
      <c r="B51" s="25">
        <v>388.1</v>
      </c>
      <c r="C51" s="20" t="s">
        <v>79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26636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3"/>
        <v>26636</v>
      </c>
      <c r="O51" s="50">
        <f t="shared" si="8"/>
        <v>4.4334221038615178</v>
      </c>
      <c r="P51" s="9"/>
    </row>
    <row r="52" spans="1:119">
      <c r="A52" s="12"/>
      <c r="B52" s="25">
        <v>389.1</v>
      </c>
      <c r="C52" s="20" t="s">
        <v>57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54320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3"/>
        <v>54320</v>
      </c>
      <c r="O52" s="50">
        <f t="shared" si="8"/>
        <v>9.0412782956058582</v>
      </c>
      <c r="P52" s="9"/>
    </row>
    <row r="53" spans="1:119">
      <c r="A53" s="12"/>
      <c r="B53" s="25">
        <v>389.2</v>
      </c>
      <c r="C53" s="20" t="s">
        <v>58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1001383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3"/>
        <v>1001383</v>
      </c>
      <c r="O53" s="50">
        <f t="shared" si="8"/>
        <v>166.67493342210386</v>
      </c>
      <c r="P53" s="9"/>
    </row>
    <row r="54" spans="1:119">
      <c r="A54" s="12"/>
      <c r="B54" s="25">
        <v>389.3</v>
      </c>
      <c r="C54" s="20" t="s">
        <v>59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799669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3"/>
        <v>799669</v>
      </c>
      <c r="O54" s="50">
        <f t="shared" si="8"/>
        <v>133.10069906790946</v>
      </c>
      <c r="P54" s="9"/>
    </row>
    <row r="55" spans="1:119" ht="15.75" thickBot="1">
      <c r="A55" s="12"/>
      <c r="B55" s="25">
        <v>389.9</v>
      </c>
      <c r="C55" s="20" t="s">
        <v>75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33024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3"/>
        <v>33024</v>
      </c>
      <c r="O55" s="50">
        <f t="shared" si="8"/>
        <v>5.4966711051930757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SUM(D5,D14,D18,D28,D40,D42,D48)</f>
        <v>6553673</v>
      </c>
      <c r="E56" s="15">
        <f t="shared" si="14"/>
        <v>0</v>
      </c>
      <c r="F56" s="15">
        <f t="shared" si="14"/>
        <v>286873</v>
      </c>
      <c r="G56" s="15">
        <f t="shared" si="14"/>
        <v>0</v>
      </c>
      <c r="H56" s="15">
        <f t="shared" si="14"/>
        <v>0</v>
      </c>
      <c r="I56" s="15">
        <f t="shared" si="14"/>
        <v>21283816</v>
      </c>
      <c r="J56" s="15">
        <f t="shared" si="14"/>
        <v>0</v>
      </c>
      <c r="K56" s="15">
        <f t="shared" si="14"/>
        <v>338286</v>
      </c>
      <c r="L56" s="15">
        <f t="shared" si="14"/>
        <v>0</v>
      </c>
      <c r="M56" s="15">
        <f t="shared" si="14"/>
        <v>163229</v>
      </c>
      <c r="N56" s="15">
        <f>SUM(D56:M56)</f>
        <v>28625877</v>
      </c>
      <c r="O56" s="40">
        <f t="shared" si="8"/>
        <v>4764.6266644474035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3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51" t="s">
        <v>80</v>
      </c>
      <c r="M58" s="51"/>
      <c r="N58" s="51"/>
      <c r="O58" s="46">
        <v>6008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2668265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104167</v>
      </c>
      <c r="N5" s="28">
        <f>SUM(D5:M5)</f>
        <v>2772432</v>
      </c>
      <c r="O5" s="33">
        <f t="shared" ref="O5:O36" si="1">(N5/O$58)</f>
        <v>454.34808259587021</v>
      </c>
      <c r="P5" s="6"/>
    </row>
    <row r="6" spans="1:133">
      <c r="A6" s="12"/>
      <c r="B6" s="25">
        <v>311</v>
      </c>
      <c r="C6" s="20" t="s">
        <v>1</v>
      </c>
      <c r="D6" s="49">
        <v>650572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650572</v>
      </c>
      <c r="O6" s="50">
        <f t="shared" si="1"/>
        <v>106.61619141265159</v>
      </c>
      <c r="P6" s="9"/>
    </row>
    <row r="7" spans="1:133">
      <c r="A7" s="12"/>
      <c r="B7" s="25">
        <v>312.10000000000002</v>
      </c>
      <c r="C7" s="20" t="s">
        <v>9</v>
      </c>
      <c r="D7" s="49">
        <v>356536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356536</v>
      </c>
      <c r="O7" s="50">
        <f t="shared" si="1"/>
        <v>58.429367420517863</v>
      </c>
      <c r="P7" s="9"/>
    </row>
    <row r="8" spans="1:133">
      <c r="A8" s="12"/>
      <c r="B8" s="25">
        <v>312.3</v>
      </c>
      <c r="C8" s="20" t="s">
        <v>10</v>
      </c>
      <c r="D8" s="49">
        <v>64133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64133</v>
      </c>
      <c r="O8" s="50">
        <f t="shared" si="1"/>
        <v>10.510160603080957</v>
      </c>
      <c r="P8" s="9"/>
    </row>
    <row r="9" spans="1:133">
      <c r="A9" s="12"/>
      <c r="B9" s="25">
        <v>314.10000000000002</v>
      </c>
      <c r="C9" s="20" t="s">
        <v>11</v>
      </c>
      <c r="D9" s="49">
        <v>524394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524394</v>
      </c>
      <c r="O9" s="50">
        <f t="shared" si="1"/>
        <v>85.938053097345133</v>
      </c>
      <c r="P9" s="9"/>
    </row>
    <row r="10" spans="1:133">
      <c r="A10" s="12"/>
      <c r="B10" s="25">
        <v>314.3</v>
      </c>
      <c r="C10" s="20" t="s">
        <v>12</v>
      </c>
      <c r="D10" s="49">
        <v>233263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233263</v>
      </c>
      <c r="O10" s="50">
        <f t="shared" si="1"/>
        <v>38.227302523762702</v>
      </c>
      <c r="P10" s="9"/>
    </row>
    <row r="11" spans="1:133">
      <c r="A11" s="12"/>
      <c r="B11" s="25">
        <v>314.89999999999998</v>
      </c>
      <c r="C11" s="20" t="s">
        <v>13</v>
      </c>
      <c r="D11" s="49">
        <v>118729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118729</v>
      </c>
      <c r="O11" s="50">
        <f t="shared" si="1"/>
        <v>19.457391019337923</v>
      </c>
      <c r="P11" s="9"/>
    </row>
    <row r="12" spans="1:133">
      <c r="A12" s="12"/>
      <c r="B12" s="25">
        <v>315</v>
      </c>
      <c r="C12" s="20" t="s">
        <v>14</v>
      </c>
      <c r="D12" s="49">
        <v>265134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265134</v>
      </c>
      <c r="O12" s="50">
        <f t="shared" si="1"/>
        <v>43.450344149459191</v>
      </c>
      <c r="P12" s="9"/>
    </row>
    <row r="13" spans="1:133">
      <c r="A13" s="12"/>
      <c r="B13" s="25">
        <v>319</v>
      </c>
      <c r="C13" s="20" t="s">
        <v>15</v>
      </c>
      <c r="D13" s="49">
        <v>455504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104167</v>
      </c>
      <c r="N13" s="49">
        <f t="shared" si="2"/>
        <v>559671</v>
      </c>
      <c r="O13" s="50">
        <f t="shared" si="1"/>
        <v>91.719272369714844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1017263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9" si="4">SUM(D14:M14)</f>
        <v>1017263</v>
      </c>
      <c r="O14" s="48">
        <f t="shared" si="1"/>
        <v>166.70976728941332</v>
      </c>
      <c r="P14" s="10"/>
    </row>
    <row r="15" spans="1:133">
      <c r="A15" s="12"/>
      <c r="B15" s="25">
        <v>323.10000000000002</v>
      </c>
      <c r="C15" s="20" t="s">
        <v>17</v>
      </c>
      <c r="D15" s="49">
        <v>916846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916846</v>
      </c>
      <c r="O15" s="50">
        <f t="shared" si="1"/>
        <v>150.2533595542445</v>
      </c>
      <c r="P15" s="9"/>
    </row>
    <row r="16" spans="1:133">
      <c r="A16" s="12"/>
      <c r="B16" s="25">
        <v>323.39999999999998</v>
      </c>
      <c r="C16" s="20" t="s">
        <v>18</v>
      </c>
      <c r="D16" s="49">
        <v>4473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4473</v>
      </c>
      <c r="O16" s="50">
        <f t="shared" si="1"/>
        <v>0.73303834808259583</v>
      </c>
      <c r="P16" s="9"/>
    </row>
    <row r="17" spans="1:16">
      <c r="A17" s="12"/>
      <c r="B17" s="25">
        <v>329</v>
      </c>
      <c r="C17" s="20" t="s">
        <v>19</v>
      </c>
      <c r="D17" s="49">
        <v>95944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95944</v>
      </c>
      <c r="O17" s="50">
        <f t="shared" si="1"/>
        <v>15.723369387086201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SUM(D19:D28)</f>
        <v>1944627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1944627</v>
      </c>
      <c r="O18" s="48">
        <f t="shared" si="1"/>
        <v>318.68682399213372</v>
      </c>
      <c r="P18" s="10"/>
    </row>
    <row r="19" spans="1:16">
      <c r="A19" s="12"/>
      <c r="B19" s="25">
        <v>331.2</v>
      </c>
      <c r="C19" s="20" t="s">
        <v>20</v>
      </c>
      <c r="D19" s="49">
        <v>100000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100000</v>
      </c>
      <c r="O19" s="50">
        <f t="shared" si="1"/>
        <v>16.388069485414618</v>
      </c>
      <c r="P19" s="9"/>
    </row>
    <row r="20" spans="1:16">
      <c r="A20" s="12"/>
      <c r="B20" s="25">
        <v>331.31</v>
      </c>
      <c r="C20" s="20" t="s">
        <v>70</v>
      </c>
      <c r="D20" s="49">
        <v>36201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36201</v>
      </c>
      <c r="O20" s="50">
        <f t="shared" si="1"/>
        <v>5.9326450344149455</v>
      </c>
      <c r="P20" s="9"/>
    </row>
    <row r="21" spans="1:16">
      <c r="A21" s="12"/>
      <c r="B21" s="25">
        <v>331.49</v>
      </c>
      <c r="C21" s="20" t="s">
        <v>71</v>
      </c>
      <c r="D21" s="49">
        <v>407010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407010</v>
      </c>
      <c r="O21" s="50">
        <f t="shared" si="1"/>
        <v>66.701081612586037</v>
      </c>
      <c r="P21" s="9"/>
    </row>
    <row r="22" spans="1:16">
      <c r="A22" s="12"/>
      <c r="B22" s="25">
        <v>331.7</v>
      </c>
      <c r="C22" s="20" t="s">
        <v>72</v>
      </c>
      <c r="D22" s="49">
        <v>136039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136039</v>
      </c>
      <c r="O22" s="50">
        <f t="shared" si="1"/>
        <v>22.294165847263191</v>
      </c>
      <c r="P22" s="9"/>
    </row>
    <row r="23" spans="1:16">
      <c r="A23" s="12"/>
      <c r="B23" s="25">
        <v>331.9</v>
      </c>
      <c r="C23" s="20" t="s">
        <v>73</v>
      </c>
      <c r="D23" s="49">
        <v>1210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1210</v>
      </c>
      <c r="O23" s="50">
        <f t="shared" si="1"/>
        <v>0.19829564077351688</v>
      </c>
      <c r="P23" s="9"/>
    </row>
    <row r="24" spans="1:16">
      <c r="A24" s="12"/>
      <c r="B24" s="25">
        <v>334.49</v>
      </c>
      <c r="C24" s="20" t="s">
        <v>23</v>
      </c>
      <c r="D24" s="49">
        <v>786304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786304</v>
      </c>
      <c r="O24" s="50">
        <f t="shared" si="1"/>
        <v>128.86004588659455</v>
      </c>
      <c r="P24" s="9"/>
    </row>
    <row r="25" spans="1:16">
      <c r="A25" s="12"/>
      <c r="B25" s="25">
        <v>335.12</v>
      </c>
      <c r="C25" s="20" t="s">
        <v>25</v>
      </c>
      <c r="D25" s="49">
        <v>219761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219761</v>
      </c>
      <c r="O25" s="50">
        <f t="shared" si="1"/>
        <v>36.014585381842018</v>
      </c>
      <c r="P25" s="9"/>
    </row>
    <row r="26" spans="1:16">
      <c r="A26" s="12"/>
      <c r="B26" s="25">
        <v>335.14</v>
      </c>
      <c r="C26" s="20" t="s">
        <v>26</v>
      </c>
      <c r="D26" s="49">
        <v>1338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1338</v>
      </c>
      <c r="O26" s="50">
        <f t="shared" si="1"/>
        <v>0.21927236971484759</v>
      </c>
      <c r="P26" s="9"/>
    </row>
    <row r="27" spans="1:16">
      <c r="A27" s="12"/>
      <c r="B27" s="25">
        <v>335.15</v>
      </c>
      <c r="C27" s="20" t="s">
        <v>27</v>
      </c>
      <c r="D27" s="49">
        <v>2973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2973</v>
      </c>
      <c r="O27" s="50">
        <f t="shared" si="1"/>
        <v>0.48721730580137662</v>
      </c>
      <c r="P27" s="9"/>
    </row>
    <row r="28" spans="1:16">
      <c r="A28" s="12"/>
      <c r="B28" s="25">
        <v>335.18</v>
      </c>
      <c r="C28" s="20" t="s">
        <v>28</v>
      </c>
      <c r="D28" s="49">
        <v>253791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253791</v>
      </c>
      <c r="O28" s="50">
        <f t="shared" si="1"/>
        <v>41.591445427728615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SUM(D30:D40)</f>
        <v>657669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18197122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18854791</v>
      </c>
      <c r="O29" s="48">
        <f t="shared" si="1"/>
        <v>3089.9362504097016</v>
      </c>
      <c r="P29" s="10"/>
    </row>
    <row r="30" spans="1:16">
      <c r="A30" s="12"/>
      <c r="B30" s="25">
        <v>342.2</v>
      </c>
      <c r="C30" s="20" t="s">
        <v>36</v>
      </c>
      <c r="D30" s="49">
        <v>40000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40" si="7">SUM(D30:M30)</f>
        <v>40000</v>
      </c>
      <c r="O30" s="50">
        <f t="shared" si="1"/>
        <v>6.5552277941658472</v>
      </c>
      <c r="P30" s="9"/>
    </row>
    <row r="31" spans="1:16">
      <c r="A31" s="12"/>
      <c r="B31" s="25">
        <v>342.9</v>
      </c>
      <c r="C31" s="20" t="s">
        <v>37</v>
      </c>
      <c r="D31" s="49">
        <v>58853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58853</v>
      </c>
      <c r="O31" s="50">
        <f t="shared" si="1"/>
        <v>9.6448705342510657</v>
      </c>
      <c r="P31" s="9"/>
    </row>
    <row r="32" spans="1:16">
      <c r="A32" s="12"/>
      <c r="B32" s="25">
        <v>343.2</v>
      </c>
      <c r="C32" s="20" t="s">
        <v>38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1947970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1947970</v>
      </c>
      <c r="O32" s="50">
        <f t="shared" si="1"/>
        <v>319.23467715503114</v>
      </c>
      <c r="P32" s="9"/>
    </row>
    <row r="33" spans="1:16">
      <c r="A33" s="12"/>
      <c r="B33" s="25">
        <v>343.3</v>
      </c>
      <c r="C33" s="20" t="s">
        <v>39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1379352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1379352</v>
      </c>
      <c r="O33" s="50">
        <f t="shared" si="1"/>
        <v>226.04916420845623</v>
      </c>
      <c r="P33" s="9"/>
    </row>
    <row r="34" spans="1:16">
      <c r="A34" s="12"/>
      <c r="B34" s="25">
        <v>343.4</v>
      </c>
      <c r="C34" s="20" t="s">
        <v>40</v>
      </c>
      <c r="D34" s="49">
        <v>350086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350086</v>
      </c>
      <c r="O34" s="50">
        <f t="shared" si="1"/>
        <v>57.372336938708621</v>
      </c>
      <c r="P34" s="9"/>
    </row>
    <row r="35" spans="1:16">
      <c r="A35" s="12"/>
      <c r="B35" s="25">
        <v>343.5</v>
      </c>
      <c r="C35" s="20" t="s">
        <v>41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2528940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2528940</v>
      </c>
      <c r="O35" s="50">
        <f t="shared" si="1"/>
        <v>414.44444444444446</v>
      </c>
      <c r="P35" s="9"/>
    </row>
    <row r="36" spans="1:16">
      <c r="A36" s="12"/>
      <c r="B36" s="25">
        <v>343.8</v>
      </c>
      <c r="C36" s="20" t="s">
        <v>42</v>
      </c>
      <c r="D36" s="49">
        <v>4400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4400</v>
      </c>
      <c r="O36" s="50">
        <f t="shared" si="1"/>
        <v>0.72107505735824318</v>
      </c>
      <c r="P36" s="9"/>
    </row>
    <row r="37" spans="1:16">
      <c r="A37" s="12"/>
      <c r="B37" s="25">
        <v>344.1</v>
      </c>
      <c r="C37" s="20" t="s">
        <v>43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262570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262570</v>
      </c>
      <c r="O37" s="50">
        <f t="shared" ref="O37:O56" si="8">(N37/O$58)</f>
        <v>43.030154047853166</v>
      </c>
      <c r="P37" s="9"/>
    </row>
    <row r="38" spans="1:16">
      <c r="A38" s="12"/>
      <c r="B38" s="25">
        <v>344.9</v>
      </c>
      <c r="C38" s="20" t="s">
        <v>44</v>
      </c>
      <c r="D38" s="49">
        <v>101040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101040</v>
      </c>
      <c r="O38" s="50">
        <f t="shared" si="8"/>
        <v>16.558505408062931</v>
      </c>
      <c r="P38" s="9"/>
    </row>
    <row r="39" spans="1:16">
      <c r="A39" s="12"/>
      <c r="B39" s="25">
        <v>346.9</v>
      </c>
      <c r="C39" s="20" t="s">
        <v>45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12078290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12078290</v>
      </c>
      <c r="O39" s="50">
        <f t="shared" si="8"/>
        <v>1979.3985578498853</v>
      </c>
      <c r="P39" s="9"/>
    </row>
    <row r="40" spans="1:16">
      <c r="A40" s="12"/>
      <c r="B40" s="25">
        <v>347.2</v>
      </c>
      <c r="C40" s="20" t="s">
        <v>46</v>
      </c>
      <c r="D40" s="49">
        <v>103290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103290</v>
      </c>
      <c r="O40" s="50">
        <f t="shared" si="8"/>
        <v>16.92723697148476</v>
      </c>
      <c r="P40" s="9"/>
    </row>
    <row r="41" spans="1:16" ht="15.75">
      <c r="A41" s="29" t="s">
        <v>34</v>
      </c>
      <c r="B41" s="30"/>
      <c r="C41" s="31"/>
      <c r="D41" s="32">
        <f t="shared" ref="D41:M41" si="9">SUM(D42:D42)</f>
        <v>36950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6" si="10">SUM(D41:M41)</f>
        <v>36950</v>
      </c>
      <c r="O41" s="48">
        <f t="shared" si="8"/>
        <v>6.0553916748607017</v>
      </c>
      <c r="P41" s="10"/>
    </row>
    <row r="42" spans="1:16">
      <c r="A42" s="13"/>
      <c r="B42" s="41">
        <v>351.9</v>
      </c>
      <c r="C42" s="21" t="s">
        <v>49</v>
      </c>
      <c r="D42" s="49">
        <v>36950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36950</v>
      </c>
      <c r="O42" s="50">
        <f t="shared" si="8"/>
        <v>6.0553916748607017</v>
      </c>
      <c r="P42" s="9"/>
    </row>
    <row r="43" spans="1:16" ht="15.75">
      <c r="A43" s="29" t="s">
        <v>2</v>
      </c>
      <c r="B43" s="30"/>
      <c r="C43" s="31"/>
      <c r="D43" s="32">
        <f t="shared" ref="D43:M43" si="11">SUM(D44:D48)</f>
        <v>97041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91101</v>
      </c>
      <c r="J43" s="32">
        <f t="shared" si="11"/>
        <v>0</v>
      </c>
      <c r="K43" s="32">
        <f t="shared" si="11"/>
        <v>639775</v>
      </c>
      <c r="L43" s="32">
        <f t="shared" si="11"/>
        <v>0</v>
      </c>
      <c r="M43" s="32">
        <f t="shared" si="11"/>
        <v>811</v>
      </c>
      <c r="N43" s="32">
        <f t="shared" si="10"/>
        <v>828728</v>
      </c>
      <c r="O43" s="48">
        <f t="shared" si="8"/>
        <v>135.81252048508685</v>
      </c>
      <c r="P43" s="10"/>
    </row>
    <row r="44" spans="1:16">
      <c r="A44" s="12"/>
      <c r="B44" s="25">
        <v>361.1</v>
      </c>
      <c r="C44" s="20" t="s">
        <v>50</v>
      </c>
      <c r="D44" s="49">
        <v>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132305</v>
      </c>
      <c r="L44" s="49">
        <v>0</v>
      </c>
      <c r="M44" s="49">
        <v>811</v>
      </c>
      <c r="N44" s="49">
        <f t="shared" si="10"/>
        <v>133124</v>
      </c>
      <c r="O44" s="50">
        <f t="shared" si="8"/>
        <v>21.816453621763355</v>
      </c>
      <c r="P44" s="9"/>
    </row>
    <row r="45" spans="1:16">
      <c r="A45" s="12"/>
      <c r="B45" s="25">
        <v>361.3</v>
      </c>
      <c r="C45" s="20" t="s">
        <v>51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269774</v>
      </c>
      <c r="L45" s="49">
        <v>0</v>
      </c>
      <c r="M45" s="49">
        <v>0</v>
      </c>
      <c r="N45" s="49">
        <f t="shared" si="10"/>
        <v>269774</v>
      </c>
      <c r="O45" s="50">
        <f t="shared" si="8"/>
        <v>44.21075057358243</v>
      </c>
      <c r="P45" s="9"/>
    </row>
    <row r="46" spans="1:16">
      <c r="A46" s="12"/>
      <c r="B46" s="25">
        <v>362</v>
      </c>
      <c r="C46" s="20" t="s">
        <v>52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91101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91101</v>
      </c>
      <c r="O46" s="50">
        <f t="shared" si="8"/>
        <v>14.929695181907571</v>
      </c>
      <c r="P46" s="9"/>
    </row>
    <row r="47" spans="1:16">
      <c r="A47" s="12"/>
      <c r="B47" s="25">
        <v>368</v>
      </c>
      <c r="C47" s="20" t="s">
        <v>54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237696</v>
      </c>
      <c r="L47" s="49">
        <v>0</v>
      </c>
      <c r="M47" s="49">
        <v>0</v>
      </c>
      <c r="N47" s="49">
        <f t="shared" si="10"/>
        <v>237696</v>
      </c>
      <c r="O47" s="50">
        <f t="shared" si="8"/>
        <v>38.953785644051131</v>
      </c>
      <c r="P47" s="9"/>
    </row>
    <row r="48" spans="1:16">
      <c r="A48" s="12"/>
      <c r="B48" s="25">
        <v>369.9</v>
      </c>
      <c r="C48" s="20" t="s">
        <v>55</v>
      </c>
      <c r="D48" s="49">
        <v>97033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97033</v>
      </c>
      <c r="O48" s="50">
        <f t="shared" si="8"/>
        <v>15.901835463782366</v>
      </c>
      <c r="P48" s="9"/>
    </row>
    <row r="49" spans="1:119" ht="15.75">
      <c r="A49" s="29" t="s">
        <v>35</v>
      </c>
      <c r="B49" s="30"/>
      <c r="C49" s="31"/>
      <c r="D49" s="32">
        <f t="shared" ref="D49:M49" si="12">SUM(D50:D55)</f>
        <v>1533938</v>
      </c>
      <c r="E49" s="32">
        <f t="shared" si="12"/>
        <v>0</v>
      </c>
      <c r="F49" s="32">
        <f t="shared" si="12"/>
        <v>276912</v>
      </c>
      <c r="G49" s="32">
        <f t="shared" si="12"/>
        <v>0</v>
      </c>
      <c r="H49" s="32">
        <f t="shared" si="12"/>
        <v>0</v>
      </c>
      <c r="I49" s="32">
        <f t="shared" si="12"/>
        <v>3767358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43174</v>
      </c>
      <c r="N49" s="32">
        <f t="shared" si="10"/>
        <v>5621382</v>
      </c>
      <c r="O49" s="48">
        <f t="shared" si="8"/>
        <v>921.23598820058999</v>
      </c>
      <c r="P49" s="9"/>
    </row>
    <row r="50" spans="1:119">
      <c r="A50" s="12"/>
      <c r="B50" s="25">
        <v>381</v>
      </c>
      <c r="C50" s="20" t="s">
        <v>56</v>
      </c>
      <c r="D50" s="49">
        <v>1269185</v>
      </c>
      <c r="E50" s="49">
        <v>0</v>
      </c>
      <c r="F50" s="49">
        <v>276912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43174</v>
      </c>
      <c r="N50" s="49">
        <f t="shared" si="10"/>
        <v>1589271</v>
      </c>
      <c r="O50" s="50">
        <f t="shared" si="8"/>
        <v>260.45083579154374</v>
      </c>
      <c r="P50" s="9"/>
    </row>
    <row r="51" spans="1:119">
      <c r="A51" s="12"/>
      <c r="B51" s="25">
        <v>384</v>
      </c>
      <c r="C51" s="20" t="s">
        <v>74</v>
      </c>
      <c r="D51" s="49">
        <v>264753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264753</v>
      </c>
      <c r="O51" s="50">
        <f t="shared" si="8"/>
        <v>43.387905604719762</v>
      </c>
      <c r="P51" s="9"/>
    </row>
    <row r="52" spans="1:119">
      <c r="A52" s="12"/>
      <c r="B52" s="25">
        <v>389.1</v>
      </c>
      <c r="C52" s="20" t="s">
        <v>57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111144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111144</v>
      </c>
      <c r="O52" s="50">
        <f t="shared" si="8"/>
        <v>18.214355948869223</v>
      </c>
      <c r="P52" s="9"/>
    </row>
    <row r="53" spans="1:119">
      <c r="A53" s="12"/>
      <c r="B53" s="25">
        <v>389.2</v>
      </c>
      <c r="C53" s="20" t="s">
        <v>58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2493360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2493360</v>
      </c>
      <c r="O53" s="50">
        <f t="shared" si="8"/>
        <v>408.61356932153393</v>
      </c>
      <c r="P53" s="9"/>
    </row>
    <row r="54" spans="1:119">
      <c r="A54" s="12"/>
      <c r="B54" s="25">
        <v>389.3</v>
      </c>
      <c r="C54" s="20" t="s">
        <v>59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1154523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1154523</v>
      </c>
      <c r="O54" s="50">
        <f t="shared" si="8"/>
        <v>189.20403146509341</v>
      </c>
      <c r="P54" s="9"/>
    </row>
    <row r="55" spans="1:119" ht="15.75" thickBot="1">
      <c r="A55" s="12"/>
      <c r="B55" s="25">
        <v>389.9</v>
      </c>
      <c r="C55" s="20" t="s">
        <v>75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8331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8331</v>
      </c>
      <c r="O55" s="50">
        <f t="shared" si="8"/>
        <v>1.3652900688298919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3">SUM(D5,D14,D18,D29,D41,D43,D49)</f>
        <v>7955753</v>
      </c>
      <c r="E56" s="15">
        <f t="shared" si="13"/>
        <v>0</v>
      </c>
      <c r="F56" s="15">
        <f t="shared" si="13"/>
        <v>276912</v>
      </c>
      <c r="G56" s="15">
        <f t="shared" si="13"/>
        <v>0</v>
      </c>
      <c r="H56" s="15">
        <f t="shared" si="13"/>
        <v>0</v>
      </c>
      <c r="I56" s="15">
        <f t="shared" si="13"/>
        <v>22055581</v>
      </c>
      <c r="J56" s="15">
        <f t="shared" si="13"/>
        <v>0</v>
      </c>
      <c r="K56" s="15">
        <f t="shared" si="13"/>
        <v>639775</v>
      </c>
      <c r="L56" s="15">
        <f t="shared" si="13"/>
        <v>0</v>
      </c>
      <c r="M56" s="15">
        <f t="shared" si="13"/>
        <v>148152</v>
      </c>
      <c r="N56" s="15">
        <f t="shared" si="10"/>
        <v>31076173</v>
      </c>
      <c r="O56" s="40">
        <f t="shared" si="8"/>
        <v>5092.7848246476569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3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51" t="s">
        <v>76</v>
      </c>
      <c r="M58" s="51"/>
      <c r="N58" s="51"/>
      <c r="O58" s="46">
        <v>6102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2549402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109657</v>
      </c>
      <c r="N5" s="28">
        <f>SUM(D5:M5)</f>
        <v>2659059</v>
      </c>
      <c r="O5" s="33">
        <f t="shared" ref="O5:O36" si="1">(N5/O$56)</f>
        <v>412.00170436938333</v>
      </c>
      <c r="P5" s="6"/>
    </row>
    <row r="6" spans="1:133">
      <c r="A6" s="12"/>
      <c r="B6" s="25">
        <v>311</v>
      </c>
      <c r="C6" s="20" t="s">
        <v>1</v>
      </c>
      <c r="D6" s="49">
        <v>651546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651546</v>
      </c>
      <c r="O6" s="50">
        <f t="shared" si="1"/>
        <v>100.95227765726681</v>
      </c>
      <c r="P6" s="9"/>
    </row>
    <row r="7" spans="1:133">
      <c r="A7" s="12"/>
      <c r="B7" s="25">
        <v>312.10000000000002</v>
      </c>
      <c r="C7" s="20" t="s">
        <v>9</v>
      </c>
      <c r="D7" s="49">
        <v>343576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343576</v>
      </c>
      <c r="O7" s="50">
        <f t="shared" si="1"/>
        <v>53.234583204214438</v>
      </c>
      <c r="P7" s="9"/>
    </row>
    <row r="8" spans="1:133">
      <c r="A8" s="12"/>
      <c r="B8" s="25">
        <v>312.3</v>
      </c>
      <c r="C8" s="20" t="s">
        <v>10</v>
      </c>
      <c r="D8" s="49">
        <v>60896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60896</v>
      </c>
      <c r="O8" s="50">
        <f t="shared" si="1"/>
        <v>9.4353889061047411</v>
      </c>
      <c r="P8" s="9"/>
    </row>
    <row r="9" spans="1:133">
      <c r="A9" s="12"/>
      <c r="B9" s="25">
        <v>314.10000000000002</v>
      </c>
      <c r="C9" s="20" t="s">
        <v>11</v>
      </c>
      <c r="D9" s="49">
        <v>468855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468855</v>
      </c>
      <c r="O9" s="50">
        <f t="shared" si="1"/>
        <v>72.645646110938955</v>
      </c>
      <c r="P9" s="9"/>
    </row>
    <row r="10" spans="1:133">
      <c r="A10" s="12"/>
      <c r="B10" s="25">
        <v>314.3</v>
      </c>
      <c r="C10" s="20" t="s">
        <v>12</v>
      </c>
      <c r="D10" s="49">
        <v>186213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186213</v>
      </c>
      <c r="O10" s="50">
        <f t="shared" si="1"/>
        <v>28.852339634335294</v>
      </c>
      <c r="P10" s="9"/>
    </row>
    <row r="11" spans="1:133">
      <c r="A11" s="12"/>
      <c r="B11" s="25">
        <v>314.89999999999998</v>
      </c>
      <c r="C11" s="20" t="s">
        <v>13</v>
      </c>
      <c r="D11" s="49">
        <v>108538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108538</v>
      </c>
      <c r="O11" s="50">
        <f t="shared" si="1"/>
        <v>16.817167647970251</v>
      </c>
      <c r="P11" s="9"/>
    </row>
    <row r="12" spans="1:133">
      <c r="A12" s="12"/>
      <c r="B12" s="25">
        <v>315</v>
      </c>
      <c r="C12" s="20" t="s">
        <v>14</v>
      </c>
      <c r="D12" s="49">
        <v>271223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271223</v>
      </c>
      <c r="O12" s="50">
        <f t="shared" si="1"/>
        <v>42.024016114037806</v>
      </c>
      <c r="P12" s="9"/>
    </row>
    <row r="13" spans="1:133">
      <c r="A13" s="12"/>
      <c r="B13" s="25">
        <v>319</v>
      </c>
      <c r="C13" s="20" t="s">
        <v>15</v>
      </c>
      <c r="D13" s="49">
        <v>458555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109657</v>
      </c>
      <c r="N13" s="49">
        <f t="shared" si="2"/>
        <v>568212</v>
      </c>
      <c r="O13" s="50">
        <f t="shared" si="1"/>
        <v>88.040285094515028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998966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>SUM(D14:M14)</f>
        <v>998966</v>
      </c>
      <c r="O14" s="48">
        <f t="shared" si="1"/>
        <v>154.78246048961884</v>
      </c>
      <c r="P14" s="10"/>
    </row>
    <row r="15" spans="1:133">
      <c r="A15" s="12"/>
      <c r="B15" s="25">
        <v>323.10000000000002</v>
      </c>
      <c r="C15" s="20" t="s">
        <v>17</v>
      </c>
      <c r="D15" s="49">
        <v>913484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913484</v>
      </c>
      <c r="O15" s="50">
        <f t="shared" si="1"/>
        <v>141.53765106910444</v>
      </c>
      <c r="P15" s="9"/>
    </row>
    <row r="16" spans="1:133">
      <c r="A16" s="12"/>
      <c r="B16" s="25">
        <v>323.39999999999998</v>
      </c>
      <c r="C16" s="20" t="s">
        <v>18</v>
      </c>
      <c r="D16" s="49">
        <v>5408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5408</v>
      </c>
      <c r="O16" s="50">
        <f t="shared" si="1"/>
        <v>0.83792996591261237</v>
      </c>
      <c r="P16" s="9"/>
    </row>
    <row r="17" spans="1:16">
      <c r="A17" s="12"/>
      <c r="B17" s="25">
        <v>329</v>
      </c>
      <c r="C17" s="20" t="s">
        <v>19</v>
      </c>
      <c r="D17" s="49">
        <v>80074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80074</v>
      </c>
      <c r="O17" s="50">
        <f t="shared" si="1"/>
        <v>12.406879454601798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1062483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7">
        <f>SUM(D18:M18)</f>
        <v>1062483</v>
      </c>
      <c r="O18" s="48">
        <f t="shared" si="1"/>
        <v>164.62395413696933</v>
      </c>
      <c r="P18" s="10"/>
    </row>
    <row r="19" spans="1:16">
      <c r="A19" s="12"/>
      <c r="B19" s="25">
        <v>331.2</v>
      </c>
      <c r="C19" s="20" t="s">
        <v>20</v>
      </c>
      <c r="D19" s="49">
        <v>302202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6" si="5">SUM(D19:M19)</f>
        <v>302202</v>
      </c>
      <c r="O19" s="50">
        <f t="shared" si="1"/>
        <v>46.823985125503562</v>
      </c>
      <c r="P19" s="9"/>
    </row>
    <row r="20" spans="1:16">
      <c r="A20" s="12"/>
      <c r="B20" s="25">
        <v>334.2</v>
      </c>
      <c r="C20" s="20" t="s">
        <v>22</v>
      </c>
      <c r="D20" s="49">
        <v>579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579</v>
      </c>
      <c r="O20" s="50">
        <f t="shared" si="1"/>
        <v>8.9711806631546334E-2</v>
      </c>
      <c r="P20" s="9"/>
    </row>
    <row r="21" spans="1:16">
      <c r="A21" s="12"/>
      <c r="B21" s="25">
        <v>334.49</v>
      </c>
      <c r="C21" s="20" t="s">
        <v>23</v>
      </c>
      <c r="D21" s="49">
        <v>246789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246789</v>
      </c>
      <c r="O21" s="50">
        <f t="shared" si="1"/>
        <v>38.238146885652306</v>
      </c>
      <c r="P21" s="9"/>
    </row>
    <row r="22" spans="1:16">
      <c r="A22" s="12"/>
      <c r="B22" s="25">
        <v>334.7</v>
      </c>
      <c r="C22" s="20" t="s">
        <v>24</v>
      </c>
      <c r="D22" s="49">
        <v>36291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36291</v>
      </c>
      <c r="O22" s="50">
        <f t="shared" si="1"/>
        <v>5.6230244809420515</v>
      </c>
      <c r="P22" s="9"/>
    </row>
    <row r="23" spans="1:16">
      <c r="A23" s="12"/>
      <c r="B23" s="25">
        <v>335.12</v>
      </c>
      <c r="C23" s="20" t="s">
        <v>25</v>
      </c>
      <c r="D23" s="49">
        <v>219613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219613</v>
      </c>
      <c r="O23" s="50">
        <f t="shared" si="1"/>
        <v>34.027424852804465</v>
      </c>
      <c r="P23" s="9"/>
    </row>
    <row r="24" spans="1:16">
      <c r="A24" s="12"/>
      <c r="B24" s="25">
        <v>335.14</v>
      </c>
      <c r="C24" s="20" t="s">
        <v>26</v>
      </c>
      <c r="D24" s="49">
        <v>1881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1881</v>
      </c>
      <c r="O24" s="50">
        <f t="shared" si="1"/>
        <v>0.29144716454911684</v>
      </c>
      <c r="P24" s="9"/>
    </row>
    <row r="25" spans="1:16">
      <c r="A25" s="12"/>
      <c r="B25" s="25">
        <v>335.15</v>
      </c>
      <c r="C25" s="20" t="s">
        <v>27</v>
      </c>
      <c r="D25" s="49">
        <v>2415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2415</v>
      </c>
      <c r="O25" s="50">
        <f t="shared" si="1"/>
        <v>0.37418655097613884</v>
      </c>
      <c r="P25" s="9"/>
    </row>
    <row r="26" spans="1:16">
      <c r="A26" s="12"/>
      <c r="B26" s="25">
        <v>335.18</v>
      </c>
      <c r="C26" s="20" t="s">
        <v>28</v>
      </c>
      <c r="D26" s="49">
        <v>252713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252713</v>
      </c>
      <c r="O26" s="50">
        <f t="shared" si="1"/>
        <v>39.156027269910133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SUM(D28:D38)</f>
        <v>627706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17096311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17724017</v>
      </c>
      <c r="O27" s="48">
        <f t="shared" si="1"/>
        <v>2746.206538580725</v>
      </c>
      <c r="P27" s="10"/>
    </row>
    <row r="28" spans="1:16">
      <c r="A28" s="12"/>
      <c r="B28" s="25">
        <v>342.2</v>
      </c>
      <c r="C28" s="20" t="s">
        <v>36</v>
      </c>
      <c r="D28" s="49">
        <v>30000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ref="N28:N38" si="7">SUM(D28:M28)</f>
        <v>30000</v>
      </c>
      <c r="O28" s="50">
        <f t="shared" si="1"/>
        <v>4.648280136349551</v>
      </c>
      <c r="P28" s="9"/>
    </row>
    <row r="29" spans="1:16">
      <c r="A29" s="12"/>
      <c r="B29" s="25">
        <v>342.9</v>
      </c>
      <c r="C29" s="20" t="s">
        <v>37</v>
      </c>
      <c r="D29" s="49">
        <v>55913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55913</v>
      </c>
      <c r="O29" s="50">
        <f t="shared" si="1"/>
        <v>8.663309575457081</v>
      </c>
      <c r="P29" s="9"/>
    </row>
    <row r="30" spans="1:16">
      <c r="A30" s="12"/>
      <c r="B30" s="25">
        <v>343.2</v>
      </c>
      <c r="C30" s="20" t="s">
        <v>38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1765091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1765091</v>
      </c>
      <c r="O30" s="50">
        <f t="shared" si="1"/>
        <v>273.48791447164547</v>
      </c>
      <c r="P30" s="9"/>
    </row>
    <row r="31" spans="1:16">
      <c r="A31" s="12"/>
      <c r="B31" s="25">
        <v>343.3</v>
      </c>
      <c r="C31" s="20" t="s">
        <v>39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1091644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1091644</v>
      </c>
      <c r="O31" s="50">
        <f t="shared" si="1"/>
        <v>169.1422373721723</v>
      </c>
      <c r="P31" s="9"/>
    </row>
    <row r="32" spans="1:16">
      <c r="A32" s="12"/>
      <c r="B32" s="25">
        <v>343.4</v>
      </c>
      <c r="C32" s="20" t="s">
        <v>40</v>
      </c>
      <c r="D32" s="49">
        <v>358722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358722</v>
      </c>
      <c r="O32" s="50">
        <f t="shared" si="1"/>
        <v>55.581344902386114</v>
      </c>
      <c r="P32" s="9"/>
    </row>
    <row r="33" spans="1:16">
      <c r="A33" s="12"/>
      <c r="B33" s="25">
        <v>343.5</v>
      </c>
      <c r="C33" s="20" t="s">
        <v>41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2604600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2604600</v>
      </c>
      <c r="O33" s="50">
        <f t="shared" si="1"/>
        <v>403.56368143786801</v>
      </c>
      <c r="P33" s="9"/>
    </row>
    <row r="34" spans="1:16">
      <c r="A34" s="12"/>
      <c r="B34" s="25">
        <v>343.8</v>
      </c>
      <c r="C34" s="20" t="s">
        <v>42</v>
      </c>
      <c r="D34" s="49">
        <v>4200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4200</v>
      </c>
      <c r="O34" s="50">
        <f t="shared" si="1"/>
        <v>0.65075921908893708</v>
      </c>
      <c r="P34" s="9"/>
    </row>
    <row r="35" spans="1:16">
      <c r="A35" s="12"/>
      <c r="B35" s="25">
        <v>344.1</v>
      </c>
      <c r="C35" s="20" t="s">
        <v>43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284613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284613</v>
      </c>
      <c r="O35" s="50">
        <f t="shared" si="1"/>
        <v>44.098698481561819</v>
      </c>
      <c r="P35" s="9"/>
    </row>
    <row r="36" spans="1:16">
      <c r="A36" s="12"/>
      <c r="B36" s="25">
        <v>344.9</v>
      </c>
      <c r="C36" s="20" t="s">
        <v>44</v>
      </c>
      <c r="D36" s="49">
        <v>91358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91358</v>
      </c>
      <c r="O36" s="50">
        <f t="shared" si="1"/>
        <v>14.155252556554075</v>
      </c>
      <c r="P36" s="9"/>
    </row>
    <row r="37" spans="1:16">
      <c r="A37" s="12"/>
      <c r="B37" s="25">
        <v>346.9</v>
      </c>
      <c r="C37" s="20" t="s">
        <v>45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11350363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11350363</v>
      </c>
      <c r="O37" s="50">
        <f t="shared" ref="O37:O54" si="8">(N37/O$56)</f>
        <v>1758.6555624418966</v>
      </c>
      <c r="P37" s="9"/>
    </row>
    <row r="38" spans="1:16">
      <c r="A38" s="12"/>
      <c r="B38" s="25">
        <v>347.2</v>
      </c>
      <c r="C38" s="20" t="s">
        <v>46</v>
      </c>
      <c r="D38" s="49">
        <v>87513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87513</v>
      </c>
      <c r="O38" s="50">
        <f t="shared" si="8"/>
        <v>13.559497985745274</v>
      </c>
      <c r="P38" s="9"/>
    </row>
    <row r="39" spans="1:16" ht="15.75">
      <c r="A39" s="29" t="s">
        <v>34</v>
      </c>
      <c r="B39" s="30"/>
      <c r="C39" s="31"/>
      <c r="D39" s="32">
        <f t="shared" ref="D39:M39" si="9">SUM(D40:D40)</f>
        <v>32948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4" si="10">SUM(D39:M39)</f>
        <v>32948</v>
      </c>
      <c r="O39" s="48">
        <f t="shared" si="8"/>
        <v>5.1050511310814999</v>
      </c>
      <c r="P39" s="10"/>
    </row>
    <row r="40" spans="1:16">
      <c r="A40" s="13"/>
      <c r="B40" s="41">
        <v>351.9</v>
      </c>
      <c r="C40" s="21" t="s">
        <v>49</v>
      </c>
      <c r="D40" s="49">
        <v>32948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32948</v>
      </c>
      <c r="O40" s="50">
        <f t="shared" si="8"/>
        <v>5.1050511310814999</v>
      </c>
      <c r="P40" s="9"/>
    </row>
    <row r="41" spans="1:16" ht="15.75">
      <c r="A41" s="29" t="s">
        <v>2</v>
      </c>
      <c r="B41" s="30"/>
      <c r="C41" s="31"/>
      <c r="D41" s="32">
        <f t="shared" ref="D41:M41" si="11">SUM(D42:D47)</f>
        <v>128581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600018</v>
      </c>
      <c r="J41" s="32">
        <f t="shared" si="11"/>
        <v>0</v>
      </c>
      <c r="K41" s="32">
        <f t="shared" si="11"/>
        <v>0</v>
      </c>
      <c r="L41" s="32">
        <f t="shared" si="11"/>
        <v>206506</v>
      </c>
      <c r="M41" s="32">
        <f t="shared" si="11"/>
        <v>853</v>
      </c>
      <c r="N41" s="32">
        <f t="shared" si="10"/>
        <v>935958</v>
      </c>
      <c r="O41" s="48">
        <f t="shared" si="8"/>
        <v>145.0198326619151</v>
      </c>
      <c r="P41" s="10"/>
    </row>
    <row r="42" spans="1:16">
      <c r="A42" s="12"/>
      <c r="B42" s="25">
        <v>361.1</v>
      </c>
      <c r="C42" s="20" t="s">
        <v>50</v>
      </c>
      <c r="D42" s="49">
        <v>80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126387</v>
      </c>
      <c r="M42" s="49">
        <v>853</v>
      </c>
      <c r="N42" s="49">
        <f t="shared" si="10"/>
        <v>127320</v>
      </c>
      <c r="O42" s="50">
        <f t="shared" si="8"/>
        <v>19.727300898667494</v>
      </c>
      <c r="P42" s="9"/>
    </row>
    <row r="43" spans="1:16">
      <c r="A43" s="12"/>
      <c r="B43" s="25">
        <v>361.3</v>
      </c>
      <c r="C43" s="20" t="s">
        <v>51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-134260</v>
      </c>
      <c r="M43" s="49">
        <v>0</v>
      </c>
      <c r="N43" s="49">
        <f t="shared" si="10"/>
        <v>-134260</v>
      </c>
      <c r="O43" s="50">
        <f t="shared" si="8"/>
        <v>-20.802603036876356</v>
      </c>
      <c r="P43" s="9"/>
    </row>
    <row r="44" spans="1:16">
      <c r="A44" s="12"/>
      <c r="B44" s="25">
        <v>362</v>
      </c>
      <c r="C44" s="20" t="s">
        <v>52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101605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101605</v>
      </c>
      <c r="O44" s="50">
        <f t="shared" si="8"/>
        <v>15.742950108459869</v>
      </c>
      <c r="P44" s="9"/>
    </row>
    <row r="45" spans="1:16">
      <c r="A45" s="12"/>
      <c r="B45" s="25">
        <v>364</v>
      </c>
      <c r="C45" s="20" t="s">
        <v>53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8200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8200</v>
      </c>
      <c r="O45" s="50">
        <f t="shared" si="8"/>
        <v>1.2705299039355438</v>
      </c>
      <c r="P45" s="9"/>
    </row>
    <row r="46" spans="1:16">
      <c r="A46" s="12"/>
      <c r="B46" s="25">
        <v>368</v>
      </c>
      <c r="C46" s="20" t="s">
        <v>54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214379</v>
      </c>
      <c r="M46" s="49">
        <v>0</v>
      </c>
      <c r="N46" s="49">
        <f t="shared" si="10"/>
        <v>214379</v>
      </c>
      <c r="O46" s="50">
        <f t="shared" si="8"/>
        <v>33.216454911682675</v>
      </c>
      <c r="P46" s="9"/>
    </row>
    <row r="47" spans="1:16">
      <c r="A47" s="12"/>
      <c r="B47" s="25">
        <v>369.9</v>
      </c>
      <c r="C47" s="20" t="s">
        <v>55</v>
      </c>
      <c r="D47" s="49">
        <v>128501</v>
      </c>
      <c r="E47" s="49">
        <v>0</v>
      </c>
      <c r="F47" s="49">
        <v>0</v>
      </c>
      <c r="G47" s="49">
        <v>0</v>
      </c>
      <c r="H47" s="49">
        <v>0</v>
      </c>
      <c r="I47" s="49">
        <v>490213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618714</v>
      </c>
      <c r="O47" s="50">
        <f t="shared" si="8"/>
        <v>95.865199876045864</v>
      </c>
      <c r="P47" s="9"/>
    </row>
    <row r="48" spans="1:16" ht="15.75">
      <c r="A48" s="29" t="s">
        <v>35</v>
      </c>
      <c r="B48" s="30"/>
      <c r="C48" s="31"/>
      <c r="D48" s="32">
        <f t="shared" ref="D48:M48" si="12">SUM(D49:D53)</f>
        <v>1209021</v>
      </c>
      <c r="E48" s="32">
        <f t="shared" si="12"/>
        <v>0</v>
      </c>
      <c r="F48" s="32">
        <f t="shared" si="12"/>
        <v>242165</v>
      </c>
      <c r="G48" s="32">
        <f t="shared" si="12"/>
        <v>0</v>
      </c>
      <c r="H48" s="32">
        <f t="shared" si="12"/>
        <v>0</v>
      </c>
      <c r="I48" s="32">
        <f t="shared" si="12"/>
        <v>2107025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44406</v>
      </c>
      <c r="N48" s="32">
        <f t="shared" si="10"/>
        <v>3602617</v>
      </c>
      <c r="O48" s="48">
        <f t="shared" si="8"/>
        <v>558.19910133250698</v>
      </c>
      <c r="P48" s="9"/>
    </row>
    <row r="49" spans="1:119">
      <c r="A49" s="12"/>
      <c r="B49" s="25">
        <v>381</v>
      </c>
      <c r="C49" s="20" t="s">
        <v>56</v>
      </c>
      <c r="D49" s="49">
        <v>1209021</v>
      </c>
      <c r="E49" s="49">
        <v>0</v>
      </c>
      <c r="F49" s="49">
        <v>242165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44406</v>
      </c>
      <c r="N49" s="49">
        <f t="shared" si="10"/>
        <v>1495592</v>
      </c>
      <c r="O49" s="50">
        <f t="shared" si="8"/>
        <v>231.73101952277656</v>
      </c>
      <c r="P49" s="9"/>
    </row>
    <row r="50" spans="1:119">
      <c r="A50" s="12"/>
      <c r="B50" s="25">
        <v>389.1</v>
      </c>
      <c r="C50" s="20" t="s">
        <v>57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145067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145067</v>
      </c>
      <c r="O50" s="50">
        <f t="shared" si="8"/>
        <v>22.477068484660677</v>
      </c>
      <c r="P50" s="9"/>
    </row>
    <row r="51" spans="1:119">
      <c r="A51" s="12"/>
      <c r="B51" s="25">
        <v>389.2</v>
      </c>
      <c r="C51" s="20" t="s">
        <v>58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230320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230320</v>
      </c>
      <c r="O51" s="50">
        <f t="shared" si="8"/>
        <v>35.686396033467616</v>
      </c>
      <c r="P51" s="9"/>
    </row>
    <row r="52" spans="1:119">
      <c r="A52" s="12"/>
      <c r="B52" s="25">
        <v>389.3</v>
      </c>
      <c r="C52" s="20" t="s">
        <v>59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1631638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1631638</v>
      </c>
      <c r="O52" s="50">
        <f t="shared" si="8"/>
        <v>252.81035017043695</v>
      </c>
      <c r="P52" s="9"/>
    </row>
    <row r="53" spans="1:119" ht="15.75" thickBot="1">
      <c r="A53" s="38"/>
      <c r="B53" s="42">
        <v>393</v>
      </c>
      <c r="C53" s="39" t="s">
        <v>60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100000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100000</v>
      </c>
      <c r="O53" s="50">
        <f t="shared" si="8"/>
        <v>15.494267121165169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3">SUM(D5,D14,D18,D27,D39,D41,D48)</f>
        <v>6609107</v>
      </c>
      <c r="E54" s="15">
        <f t="shared" si="13"/>
        <v>0</v>
      </c>
      <c r="F54" s="15">
        <f t="shared" si="13"/>
        <v>242165</v>
      </c>
      <c r="G54" s="15">
        <f t="shared" si="13"/>
        <v>0</v>
      </c>
      <c r="H54" s="15">
        <f t="shared" si="13"/>
        <v>0</v>
      </c>
      <c r="I54" s="15">
        <f t="shared" si="13"/>
        <v>19803354</v>
      </c>
      <c r="J54" s="15">
        <f t="shared" si="13"/>
        <v>0</v>
      </c>
      <c r="K54" s="15">
        <f t="shared" si="13"/>
        <v>0</v>
      </c>
      <c r="L54" s="15">
        <f t="shared" si="13"/>
        <v>206506</v>
      </c>
      <c r="M54" s="15">
        <f t="shared" si="13"/>
        <v>154916</v>
      </c>
      <c r="N54" s="15">
        <f t="shared" si="10"/>
        <v>27016048</v>
      </c>
      <c r="O54" s="40">
        <f t="shared" si="8"/>
        <v>4185.9386427022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3"/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51" t="s">
        <v>67</v>
      </c>
      <c r="M56" s="51"/>
      <c r="N56" s="51"/>
      <c r="O56" s="46">
        <v>6454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thickBot="1">
      <c r="A58" s="55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2246727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43174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110334</v>
      </c>
      <c r="N5" s="28">
        <f>SUM(D5:M5)</f>
        <v>2400235</v>
      </c>
      <c r="O5" s="33">
        <f t="shared" ref="O5:O36" si="1">(N5/O$55)</f>
        <v>369.66502387186199</v>
      </c>
      <c r="P5" s="6"/>
    </row>
    <row r="6" spans="1:133">
      <c r="A6" s="12"/>
      <c r="B6" s="25">
        <v>311</v>
      </c>
      <c r="C6" s="20" t="s">
        <v>1</v>
      </c>
      <c r="D6" s="49">
        <v>424744</v>
      </c>
      <c r="E6" s="49">
        <v>0</v>
      </c>
      <c r="F6" s="49">
        <v>0</v>
      </c>
      <c r="G6" s="49">
        <v>0</v>
      </c>
      <c r="H6" s="49">
        <v>0</v>
      </c>
      <c r="I6" s="49">
        <v>43174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467918</v>
      </c>
      <c r="O6" s="50">
        <f t="shared" si="1"/>
        <v>72.064993069459419</v>
      </c>
      <c r="P6" s="9"/>
    </row>
    <row r="7" spans="1:133">
      <c r="A7" s="12"/>
      <c r="B7" s="25">
        <v>312.10000000000002</v>
      </c>
      <c r="C7" s="20" t="s">
        <v>9</v>
      </c>
      <c r="D7" s="49">
        <v>351285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351285</v>
      </c>
      <c r="O7" s="50">
        <f t="shared" si="1"/>
        <v>54.102109964577238</v>
      </c>
      <c r="P7" s="9"/>
    </row>
    <row r="8" spans="1:133">
      <c r="A8" s="12"/>
      <c r="B8" s="25">
        <v>312.3</v>
      </c>
      <c r="C8" s="20" t="s">
        <v>10</v>
      </c>
      <c r="D8" s="49">
        <v>67028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67028</v>
      </c>
      <c r="O8" s="50">
        <f t="shared" si="1"/>
        <v>10.323117203141845</v>
      </c>
      <c r="P8" s="9"/>
    </row>
    <row r="9" spans="1:133">
      <c r="A9" s="12"/>
      <c r="B9" s="25">
        <v>314.10000000000002</v>
      </c>
      <c r="C9" s="20" t="s">
        <v>11</v>
      </c>
      <c r="D9" s="49">
        <v>409994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409994</v>
      </c>
      <c r="O9" s="50">
        <f t="shared" si="1"/>
        <v>63.144001232096102</v>
      </c>
      <c r="P9" s="9"/>
    </row>
    <row r="10" spans="1:133">
      <c r="A10" s="12"/>
      <c r="B10" s="25">
        <v>314.3</v>
      </c>
      <c r="C10" s="20" t="s">
        <v>12</v>
      </c>
      <c r="D10" s="49">
        <v>201756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201756</v>
      </c>
      <c r="O10" s="50">
        <f t="shared" si="1"/>
        <v>31.072847682119207</v>
      </c>
      <c r="P10" s="9"/>
    </row>
    <row r="11" spans="1:133">
      <c r="A11" s="12"/>
      <c r="B11" s="25">
        <v>314.89999999999998</v>
      </c>
      <c r="C11" s="20" t="s">
        <v>13</v>
      </c>
      <c r="D11" s="49">
        <v>4958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4958</v>
      </c>
      <c r="O11" s="50">
        <f t="shared" si="1"/>
        <v>0.76359156014169105</v>
      </c>
      <c r="P11" s="9"/>
    </row>
    <row r="12" spans="1:133">
      <c r="A12" s="12"/>
      <c r="B12" s="25">
        <v>315</v>
      </c>
      <c r="C12" s="20" t="s">
        <v>14</v>
      </c>
      <c r="D12" s="49">
        <v>306636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306636</v>
      </c>
      <c r="O12" s="50">
        <f t="shared" si="1"/>
        <v>47.22562759895272</v>
      </c>
      <c r="P12" s="9"/>
    </row>
    <row r="13" spans="1:133">
      <c r="A13" s="12"/>
      <c r="B13" s="25">
        <v>319</v>
      </c>
      <c r="C13" s="20" t="s">
        <v>15</v>
      </c>
      <c r="D13" s="49">
        <v>480326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110334</v>
      </c>
      <c r="N13" s="49">
        <f t="shared" si="2"/>
        <v>590660</v>
      </c>
      <c r="O13" s="50">
        <f t="shared" si="1"/>
        <v>90.968735561373791</v>
      </c>
      <c r="P13" s="9"/>
    </row>
    <row r="14" spans="1:133" ht="15.75">
      <c r="A14" s="29" t="s">
        <v>101</v>
      </c>
      <c r="B14" s="30"/>
      <c r="C14" s="31"/>
      <c r="D14" s="32">
        <f t="shared" ref="D14:M14" si="3">SUM(D15:D17)</f>
        <v>627753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>SUM(D14:M14)</f>
        <v>627753</v>
      </c>
      <c r="O14" s="48">
        <f t="shared" si="1"/>
        <v>96.681503157246269</v>
      </c>
      <c r="P14" s="10"/>
    </row>
    <row r="15" spans="1:133">
      <c r="A15" s="12"/>
      <c r="B15" s="25">
        <v>323.10000000000002</v>
      </c>
      <c r="C15" s="20" t="s">
        <v>17</v>
      </c>
      <c r="D15" s="49">
        <v>552285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552285</v>
      </c>
      <c r="O15" s="50">
        <f t="shared" si="1"/>
        <v>85.05852456491607</v>
      </c>
      <c r="P15" s="9"/>
    </row>
    <row r="16" spans="1:133">
      <c r="A16" s="12"/>
      <c r="B16" s="25">
        <v>323.39999999999998</v>
      </c>
      <c r="C16" s="20" t="s">
        <v>18</v>
      </c>
      <c r="D16" s="49">
        <v>4292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4292</v>
      </c>
      <c r="O16" s="50">
        <f t="shared" si="1"/>
        <v>0.66101955952564295</v>
      </c>
      <c r="P16" s="9"/>
    </row>
    <row r="17" spans="1:16">
      <c r="A17" s="12"/>
      <c r="B17" s="25">
        <v>329</v>
      </c>
      <c r="C17" s="20" t="s">
        <v>102</v>
      </c>
      <c r="D17" s="49">
        <v>71176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71176</v>
      </c>
      <c r="O17" s="50">
        <f t="shared" si="1"/>
        <v>10.961959032804559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SUM(D19:D29)</f>
        <v>1086223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6495752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7">
        <f>SUM(D18:M18)</f>
        <v>7581975</v>
      </c>
      <c r="O18" s="48">
        <f t="shared" si="1"/>
        <v>1167.7152317880796</v>
      </c>
      <c r="P18" s="10"/>
    </row>
    <row r="19" spans="1:16">
      <c r="A19" s="12"/>
      <c r="B19" s="25">
        <v>331.2</v>
      </c>
      <c r="C19" s="20" t="s">
        <v>20</v>
      </c>
      <c r="D19" s="49">
        <v>50226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9" si="5">SUM(D19:M19)</f>
        <v>50226</v>
      </c>
      <c r="O19" s="50">
        <f t="shared" si="1"/>
        <v>7.7354073617742181</v>
      </c>
      <c r="P19" s="9"/>
    </row>
    <row r="20" spans="1:16">
      <c r="A20" s="12"/>
      <c r="B20" s="25">
        <v>331.35</v>
      </c>
      <c r="C20" s="20" t="s">
        <v>103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450030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450030</v>
      </c>
      <c r="O20" s="50">
        <f t="shared" si="1"/>
        <v>69.310026182042193</v>
      </c>
      <c r="P20" s="9"/>
    </row>
    <row r="21" spans="1:16">
      <c r="A21" s="12"/>
      <c r="B21" s="25">
        <v>331.41</v>
      </c>
      <c r="C21" s="20" t="s">
        <v>104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178972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178972</v>
      </c>
      <c r="O21" s="50">
        <f t="shared" si="1"/>
        <v>27.56383797936239</v>
      </c>
      <c r="P21" s="9"/>
    </row>
    <row r="22" spans="1:16">
      <c r="A22" s="12"/>
      <c r="B22" s="25">
        <v>334.36</v>
      </c>
      <c r="C22" s="20" t="s">
        <v>105</v>
      </c>
      <c r="D22" s="49">
        <v>500000</v>
      </c>
      <c r="E22" s="49">
        <v>0</v>
      </c>
      <c r="F22" s="49">
        <v>0</v>
      </c>
      <c r="G22" s="49">
        <v>0</v>
      </c>
      <c r="H22" s="49">
        <v>0</v>
      </c>
      <c r="I22" s="49">
        <v>5207393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5707393</v>
      </c>
      <c r="O22" s="50">
        <f t="shared" si="1"/>
        <v>879.00708455259507</v>
      </c>
      <c r="P22" s="9"/>
    </row>
    <row r="23" spans="1:16">
      <c r="A23" s="12"/>
      <c r="B23" s="25">
        <v>334.41</v>
      </c>
      <c r="C23" s="20" t="s">
        <v>106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234597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234597</v>
      </c>
      <c r="O23" s="50">
        <f t="shared" si="1"/>
        <v>36.130756198983519</v>
      </c>
      <c r="P23" s="9"/>
    </row>
    <row r="24" spans="1:16">
      <c r="A24" s="12"/>
      <c r="B24" s="25">
        <v>334.5</v>
      </c>
      <c r="C24" s="20" t="s">
        <v>107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424760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424760</v>
      </c>
      <c r="O24" s="50">
        <f t="shared" si="1"/>
        <v>65.418142615123983</v>
      </c>
      <c r="P24" s="9"/>
    </row>
    <row r="25" spans="1:16">
      <c r="A25" s="12"/>
      <c r="B25" s="25">
        <v>334.7</v>
      </c>
      <c r="C25" s="20" t="s">
        <v>24</v>
      </c>
      <c r="D25" s="49">
        <v>1100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1100</v>
      </c>
      <c r="O25" s="50">
        <f t="shared" si="1"/>
        <v>0.16941321423070999</v>
      </c>
      <c r="P25" s="9"/>
    </row>
    <row r="26" spans="1:16">
      <c r="A26" s="12"/>
      <c r="B26" s="25">
        <v>335.12</v>
      </c>
      <c r="C26" s="20" t="s">
        <v>25</v>
      </c>
      <c r="D26" s="49">
        <v>243622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243622</v>
      </c>
      <c r="O26" s="50">
        <f t="shared" si="1"/>
        <v>37.520714615740026</v>
      </c>
      <c r="P26" s="9"/>
    </row>
    <row r="27" spans="1:16">
      <c r="A27" s="12"/>
      <c r="B27" s="25">
        <v>335.14</v>
      </c>
      <c r="C27" s="20" t="s">
        <v>26</v>
      </c>
      <c r="D27" s="49">
        <v>2055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2055</v>
      </c>
      <c r="O27" s="50">
        <f t="shared" si="1"/>
        <v>0.31649468658555369</v>
      </c>
      <c r="P27" s="9"/>
    </row>
    <row r="28" spans="1:16">
      <c r="A28" s="12"/>
      <c r="B28" s="25">
        <v>335.15</v>
      </c>
      <c r="C28" s="20" t="s">
        <v>27</v>
      </c>
      <c r="D28" s="49">
        <v>2686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2686</v>
      </c>
      <c r="O28" s="50">
        <f t="shared" si="1"/>
        <v>0.41367626674880642</v>
      </c>
      <c r="P28" s="9"/>
    </row>
    <row r="29" spans="1:16">
      <c r="A29" s="12"/>
      <c r="B29" s="25">
        <v>335.18</v>
      </c>
      <c r="C29" s="20" t="s">
        <v>28</v>
      </c>
      <c r="D29" s="49">
        <v>286534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286534</v>
      </c>
      <c r="O29" s="50">
        <f t="shared" si="1"/>
        <v>44.129678114892961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SUM(D31:D41)</f>
        <v>586171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17862698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18448869</v>
      </c>
      <c r="O30" s="48">
        <f t="shared" si="1"/>
        <v>2841.3474511011859</v>
      </c>
      <c r="P30" s="10"/>
    </row>
    <row r="31" spans="1:16">
      <c r="A31" s="12"/>
      <c r="B31" s="25">
        <v>342.2</v>
      </c>
      <c r="C31" s="20" t="s">
        <v>36</v>
      </c>
      <c r="D31" s="49">
        <v>20000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43" si="7">SUM(D31:M31)</f>
        <v>20000</v>
      </c>
      <c r="O31" s="50">
        <f t="shared" si="1"/>
        <v>3.0802402587401816</v>
      </c>
      <c r="P31" s="9"/>
    </row>
    <row r="32" spans="1:16">
      <c r="A32" s="12"/>
      <c r="B32" s="25">
        <v>342.9</v>
      </c>
      <c r="C32" s="20" t="s">
        <v>37</v>
      </c>
      <c r="D32" s="49">
        <v>53833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53833</v>
      </c>
      <c r="O32" s="50">
        <f t="shared" si="1"/>
        <v>8.2909286924380101</v>
      </c>
      <c r="P32" s="9"/>
    </row>
    <row r="33" spans="1:16">
      <c r="A33" s="12"/>
      <c r="B33" s="25">
        <v>343.2</v>
      </c>
      <c r="C33" s="20" t="s">
        <v>38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2591738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2591738</v>
      </c>
      <c r="O33" s="50">
        <f t="shared" si="1"/>
        <v>399.15878638533803</v>
      </c>
      <c r="P33" s="9"/>
    </row>
    <row r="34" spans="1:16">
      <c r="A34" s="12"/>
      <c r="B34" s="25">
        <v>343.3</v>
      </c>
      <c r="C34" s="20" t="s">
        <v>39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1107620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1107620</v>
      </c>
      <c r="O34" s="50">
        <f t="shared" si="1"/>
        <v>170.58678576929</v>
      </c>
      <c r="P34" s="9"/>
    </row>
    <row r="35" spans="1:16">
      <c r="A35" s="12"/>
      <c r="B35" s="25">
        <v>343.4</v>
      </c>
      <c r="C35" s="20" t="s">
        <v>40</v>
      </c>
      <c r="D35" s="49">
        <v>326984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326984</v>
      </c>
      <c r="O35" s="50">
        <f t="shared" si="1"/>
        <v>50.359464038194979</v>
      </c>
      <c r="P35" s="9"/>
    </row>
    <row r="36" spans="1:16">
      <c r="A36" s="12"/>
      <c r="B36" s="25">
        <v>343.5</v>
      </c>
      <c r="C36" s="20" t="s">
        <v>41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2817478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2817478</v>
      </c>
      <c r="O36" s="50">
        <f t="shared" si="1"/>
        <v>433.92545818573848</v>
      </c>
      <c r="P36" s="9"/>
    </row>
    <row r="37" spans="1:16">
      <c r="A37" s="12"/>
      <c r="B37" s="25">
        <v>343.8</v>
      </c>
      <c r="C37" s="20" t="s">
        <v>42</v>
      </c>
      <c r="D37" s="49">
        <v>5400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5400</v>
      </c>
      <c r="O37" s="50">
        <f t="shared" ref="O37:O53" si="8">(N37/O$55)</f>
        <v>0.83166486985984911</v>
      </c>
      <c r="P37" s="9"/>
    </row>
    <row r="38" spans="1:16">
      <c r="A38" s="12"/>
      <c r="B38" s="25">
        <v>344.1</v>
      </c>
      <c r="C38" s="20" t="s">
        <v>43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515956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515956</v>
      </c>
      <c r="O38" s="50">
        <f t="shared" si="8"/>
        <v>79.463422146927456</v>
      </c>
      <c r="P38" s="9"/>
    </row>
    <row r="39" spans="1:16">
      <c r="A39" s="12"/>
      <c r="B39" s="25">
        <v>344.9</v>
      </c>
      <c r="C39" s="20" t="s">
        <v>44</v>
      </c>
      <c r="D39" s="49">
        <v>94918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94918</v>
      </c>
      <c r="O39" s="50">
        <f t="shared" si="8"/>
        <v>14.618512243955028</v>
      </c>
      <c r="P39" s="9"/>
    </row>
    <row r="40" spans="1:16">
      <c r="A40" s="12"/>
      <c r="B40" s="25">
        <v>346.9</v>
      </c>
      <c r="C40" s="20" t="s">
        <v>45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10829906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10829906</v>
      </c>
      <c r="O40" s="50">
        <f t="shared" si="8"/>
        <v>1667.9356229785924</v>
      </c>
      <c r="P40" s="9"/>
    </row>
    <row r="41" spans="1:16">
      <c r="A41" s="12"/>
      <c r="B41" s="25">
        <v>347.2</v>
      </c>
      <c r="C41" s="20" t="s">
        <v>46</v>
      </c>
      <c r="D41" s="49">
        <v>85036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85036</v>
      </c>
      <c r="O41" s="50">
        <f t="shared" si="8"/>
        <v>13.096565532111505</v>
      </c>
      <c r="P41" s="9"/>
    </row>
    <row r="42" spans="1:16" ht="15.75">
      <c r="A42" s="29" t="s">
        <v>34</v>
      </c>
      <c r="B42" s="30"/>
      <c r="C42" s="31"/>
      <c r="D42" s="32">
        <f t="shared" ref="D42:M42" si="9">SUM(D43:D43)</f>
        <v>19532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19532</v>
      </c>
      <c r="O42" s="48">
        <f t="shared" si="8"/>
        <v>3.0081626366856615</v>
      </c>
      <c r="P42" s="10"/>
    </row>
    <row r="43" spans="1:16">
      <c r="A43" s="13"/>
      <c r="B43" s="41">
        <v>351.9</v>
      </c>
      <c r="C43" s="21" t="s">
        <v>49</v>
      </c>
      <c r="D43" s="49">
        <v>19532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7"/>
        <v>19532</v>
      </c>
      <c r="O43" s="50">
        <f t="shared" si="8"/>
        <v>3.0081626366856615</v>
      </c>
      <c r="P43" s="9"/>
    </row>
    <row r="44" spans="1:16" ht="15.75">
      <c r="A44" s="29" t="s">
        <v>2</v>
      </c>
      <c r="B44" s="30"/>
      <c r="C44" s="31"/>
      <c r="D44" s="32">
        <f t="shared" ref="D44:M44" si="10">SUM(D45:D49)</f>
        <v>172982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717690</v>
      </c>
      <c r="J44" s="32">
        <f t="shared" si="10"/>
        <v>0</v>
      </c>
      <c r="K44" s="32">
        <f t="shared" si="10"/>
        <v>-325735</v>
      </c>
      <c r="L44" s="32">
        <f t="shared" si="10"/>
        <v>0</v>
      </c>
      <c r="M44" s="32">
        <f t="shared" si="10"/>
        <v>1035</v>
      </c>
      <c r="N44" s="32">
        <f t="shared" ref="N44:N53" si="11">SUM(D44:M44)</f>
        <v>565972</v>
      </c>
      <c r="O44" s="48">
        <f t="shared" si="8"/>
        <v>87.166486985984903</v>
      </c>
      <c r="P44" s="10"/>
    </row>
    <row r="45" spans="1:16">
      <c r="A45" s="12"/>
      <c r="B45" s="25">
        <v>361.1</v>
      </c>
      <c r="C45" s="20" t="s">
        <v>50</v>
      </c>
      <c r="D45" s="49">
        <v>51364</v>
      </c>
      <c r="E45" s="49">
        <v>0</v>
      </c>
      <c r="F45" s="49">
        <v>0</v>
      </c>
      <c r="G45" s="49">
        <v>0</v>
      </c>
      <c r="H45" s="49">
        <v>0</v>
      </c>
      <c r="I45" s="49">
        <v>227226</v>
      </c>
      <c r="J45" s="49">
        <v>0</v>
      </c>
      <c r="K45" s="49">
        <v>132966</v>
      </c>
      <c r="L45" s="49">
        <v>0</v>
      </c>
      <c r="M45" s="49">
        <v>1035</v>
      </c>
      <c r="N45" s="49">
        <f t="shared" si="11"/>
        <v>412591</v>
      </c>
      <c r="O45" s="50">
        <f t="shared" si="8"/>
        <v>63.543970429693516</v>
      </c>
      <c r="P45" s="9"/>
    </row>
    <row r="46" spans="1:16">
      <c r="A46" s="12"/>
      <c r="B46" s="25">
        <v>361.3</v>
      </c>
      <c r="C46" s="20" t="s">
        <v>51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-636399</v>
      </c>
      <c r="L46" s="49">
        <v>0</v>
      </c>
      <c r="M46" s="49">
        <v>0</v>
      </c>
      <c r="N46" s="49">
        <f t="shared" si="11"/>
        <v>-636399</v>
      </c>
      <c r="O46" s="50">
        <f t="shared" si="8"/>
        <v>-98.01309102109964</v>
      </c>
      <c r="P46" s="9"/>
    </row>
    <row r="47" spans="1:16">
      <c r="A47" s="12"/>
      <c r="B47" s="25">
        <v>362</v>
      </c>
      <c r="C47" s="20" t="s">
        <v>52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107775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107775</v>
      </c>
      <c r="O47" s="50">
        <f t="shared" si="8"/>
        <v>16.598644694286154</v>
      </c>
      <c r="P47" s="9"/>
    </row>
    <row r="48" spans="1:16">
      <c r="A48" s="12"/>
      <c r="B48" s="25">
        <v>368</v>
      </c>
      <c r="C48" s="20" t="s">
        <v>54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177698</v>
      </c>
      <c r="L48" s="49">
        <v>0</v>
      </c>
      <c r="M48" s="49">
        <v>0</v>
      </c>
      <c r="N48" s="49">
        <f t="shared" si="11"/>
        <v>177698</v>
      </c>
      <c r="O48" s="50">
        <f t="shared" si="8"/>
        <v>27.36762667488064</v>
      </c>
      <c r="P48" s="9"/>
    </row>
    <row r="49" spans="1:119">
      <c r="A49" s="12"/>
      <c r="B49" s="25">
        <v>369.9</v>
      </c>
      <c r="C49" s="20" t="s">
        <v>55</v>
      </c>
      <c r="D49" s="49">
        <v>121618</v>
      </c>
      <c r="E49" s="49">
        <v>0</v>
      </c>
      <c r="F49" s="49">
        <v>0</v>
      </c>
      <c r="G49" s="49">
        <v>0</v>
      </c>
      <c r="H49" s="49">
        <v>0</v>
      </c>
      <c r="I49" s="49">
        <v>382689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504307</v>
      </c>
      <c r="O49" s="50">
        <f t="shared" si="8"/>
        <v>77.669336208224237</v>
      </c>
      <c r="P49" s="9"/>
    </row>
    <row r="50" spans="1:119" ht="15.75">
      <c r="A50" s="29" t="s">
        <v>35</v>
      </c>
      <c r="B50" s="30"/>
      <c r="C50" s="31"/>
      <c r="D50" s="32">
        <f t="shared" ref="D50:M50" si="12">SUM(D51:D52)</f>
        <v>1480839</v>
      </c>
      <c r="E50" s="32">
        <f t="shared" si="12"/>
        <v>0</v>
      </c>
      <c r="F50" s="32">
        <f t="shared" si="12"/>
        <v>723637</v>
      </c>
      <c r="G50" s="32">
        <f t="shared" si="12"/>
        <v>0</v>
      </c>
      <c r="H50" s="32">
        <f t="shared" si="12"/>
        <v>0</v>
      </c>
      <c r="I50" s="32">
        <f t="shared" si="12"/>
        <v>358585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29544</v>
      </c>
      <c r="N50" s="32">
        <f t="shared" si="11"/>
        <v>2592605</v>
      </c>
      <c r="O50" s="48">
        <f t="shared" si="8"/>
        <v>399.29231480055444</v>
      </c>
      <c r="P50" s="9"/>
    </row>
    <row r="51" spans="1:119">
      <c r="A51" s="12"/>
      <c r="B51" s="25">
        <v>381</v>
      </c>
      <c r="C51" s="20" t="s">
        <v>56</v>
      </c>
      <c r="D51" s="49">
        <v>1406672</v>
      </c>
      <c r="E51" s="49">
        <v>0</v>
      </c>
      <c r="F51" s="49">
        <v>723637</v>
      </c>
      <c r="G51" s="49">
        <v>0</v>
      </c>
      <c r="H51" s="49">
        <v>0</v>
      </c>
      <c r="I51" s="49">
        <v>358585</v>
      </c>
      <c r="J51" s="49">
        <v>0</v>
      </c>
      <c r="K51" s="49">
        <v>0</v>
      </c>
      <c r="L51" s="49">
        <v>0</v>
      </c>
      <c r="M51" s="49">
        <v>29544</v>
      </c>
      <c r="N51" s="49">
        <f t="shared" si="11"/>
        <v>2518438</v>
      </c>
      <c r="O51" s="50">
        <f t="shared" si="8"/>
        <v>387.86970583705528</v>
      </c>
      <c r="P51" s="9"/>
    </row>
    <row r="52" spans="1:119" ht="15.75" thickBot="1">
      <c r="A52" s="12"/>
      <c r="B52" s="25">
        <v>384</v>
      </c>
      <c r="C52" s="20" t="s">
        <v>74</v>
      </c>
      <c r="D52" s="49">
        <v>74167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74167</v>
      </c>
      <c r="O52" s="50">
        <f t="shared" si="8"/>
        <v>11.422608963499153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SUM(D5,D14,D18,D30,D42,D44,D50)</f>
        <v>6220227</v>
      </c>
      <c r="E53" s="15">
        <f t="shared" si="13"/>
        <v>0</v>
      </c>
      <c r="F53" s="15">
        <f t="shared" si="13"/>
        <v>723637</v>
      </c>
      <c r="G53" s="15">
        <f t="shared" si="13"/>
        <v>0</v>
      </c>
      <c r="H53" s="15">
        <f t="shared" si="13"/>
        <v>0</v>
      </c>
      <c r="I53" s="15">
        <f t="shared" si="13"/>
        <v>25477899</v>
      </c>
      <c r="J53" s="15">
        <f t="shared" si="13"/>
        <v>0</v>
      </c>
      <c r="K53" s="15">
        <f t="shared" si="13"/>
        <v>-325735</v>
      </c>
      <c r="L53" s="15">
        <f t="shared" si="13"/>
        <v>0</v>
      </c>
      <c r="M53" s="15">
        <f t="shared" si="13"/>
        <v>140913</v>
      </c>
      <c r="N53" s="15">
        <f t="shared" si="11"/>
        <v>32236941</v>
      </c>
      <c r="O53" s="40">
        <f t="shared" si="8"/>
        <v>4964.8761743415989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3"/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51" t="s">
        <v>108</v>
      </c>
      <c r="M55" s="51"/>
      <c r="N55" s="51"/>
      <c r="O55" s="46">
        <v>6493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148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149</v>
      </c>
      <c r="N4" s="35" t="s">
        <v>8</v>
      </c>
      <c r="O4" s="35" t="s">
        <v>150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SUM(D6:D14)</f>
        <v>3010933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94183</v>
      </c>
      <c r="O5" s="28">
        <f>SUM(D5:N5)</f>
        <v>3105116</v>
      </c>
      <c r="P5" s="33">
        <f t="shared" ref="P5:P36" si="1">(O5/P$65)</f>
        <v>474.1358986104749</v>
      </c>
      <c r="Q5" s="6"/>
    </row>
    <row r="6" spans="1:134">
      <c r="A6" s="12"/>
      <c r="B6" s="25">
        <v>311</v>
      </c>
      <c r="C6" s="20" t="s">
        <v>1</v>
      </c>
      <c r="D6" s="49">
        <v>722931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722931</v>
      </c>
      <c r="P6" s="50">
        <f t="shared" si="1"/>
        <v>110.38799816765919</v>
      </c>
      <c r="Q6" s="9"/>
    </row>
    <row r="7" spans="1:134">
      <c r="A7" s="12"/>
      <c r="B7" s="25">
        <v>312.3</v>
      </c>
      <c r="C7" s="20" t="s">
        <v>10</v>
      </c>
      <c r="D7" s="49">
        <v>70584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2">SUM(D7:N7)</f>
        <v>70584</v>
      </c>
      <c r="P7" s="50">
        <f t="shared" si="1"/>
        <v>10.77782867613376</v>
      </c>
      <c r="Q7" s="9"/>
    </row>
    <row r="8" spans="1:134">
      <c r="A8" s="12"/>
      <c r="B8" s="25">
        <v>312.41000000000003</v>
      </c>
      <c r="C8" s="20" t="s">
        <v>152</v>
      </c>
      <c r="D8" s="49">
        <v>380150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380150</v>
      </c>
      <c r="P8" s="50">
        <f t="shared" si="1"/>
        <v>58.047030080928387</v>
      </c>
      <c r="Q8" s="9"/>
    </row>
    <row r="9" spans="1:134">
      <c r="A9" s="12"/>
      <c r="B9" s="25">
        <v>314.10000000000002</v>
      </c>
      <c r="C9" s="20" t="s">
        <v>11</v>
      </c>
      <c r="D9" s="49">
        <v>675811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675811</v>
      </c>
      <c r="P9" s="50">
        <f t="shared" si="1"/>
        <v>103.19300656588793</v>
      </c>
      <c r="Q9" s="9"/>
    </row>
    <row r="10" spans="1:134">
      <c r="A10" s="12"/>
      <c r="B10" s="25">
        <v>314.3</v>
      </c>
      <c r="C10" s="20" t="s">
        <v>12</v>
      </c>
      <c r="D10" s="49">
        <v>182216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2"/>
        <v>182216</v>
      </c>
      <c r="P10" s="50">
        <f t="shared" si="1"/>
        <v>27.823484501450604</v>
      </c>
      <c r="Q10" s="9"/>
    </row>
    <row r="11" spans="1:134">
      <c r="A11" s="12"/>
      <c r="B11" s="25">
        <v>314.8</v>
      </c>
      <c r="C11" s="20" t="s">
        <v>153</v>
      </c>
      <c r="D11" s="49">
        <v>4717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4717</v>
      </c>
      <c r="P11" s="50">
        <f t="shared" si="1"/>
        <v>0.72026263551687275</v>
      </c>
      <c r="Q11" s="9"/>
    </row>
    <row r="12" spans="1:134">
      <c r="A12" s="12"/>
      <c r="B12" s="25">
        <v>314.89999999999998</v>
      </c>
      <c r="C12" s="20" t="s">
        <v>13</v>
      </c>
      <c r="D12" s="49">
        <v>3524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3524</v>
      </c>
      <c r="P12" s="50">
        <f t="shared" si="1"/>
        <v>0.53809741945335166</v>
      </c>
      <c r="Q12" s="9"/>
    </row>
    <row r="13" spans="1:134">
      <c r="A13" s="12"/>
      <c r="B13" s="25">
        <v>315.2</v>
      </c>
      <c r="C13" s="20" t="s">
        <v>154</v>
      </c>
      <c r="D13" s="49">
        <v>211414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211414</v>
      </c>
      <c r="P13" s="50">
        <f t="shared" si="1"/>
        <v>32.281875095434415</v>
      </c>
      <c r="Q13" s="9"/>
    </row>
    <row r="14" spans="1:134">
      <c r="A14" s="12"/>
      <c r="B14" s="25">
        <v>319.89999999999998</v>
      </c>
      <c r="C14" s="20" t="s">
        <v>15</v>
      </c>
      <c r="D14" s="49">
        <v>759586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94183</v>
      </c>
      <c r="O14" s="49">
        <f t="shared" ref="O14:O21" si="3">SUM(D14:N14)</f>
        <v>853769</v>
      </c>
      <c r="P14" s="50">
        <f t="shared" si="1"/>
        <v>130.36631546801038</v>
      </c>
      <c r="Q14" s="9"/>
    </row>
    <row r="15" spans="1:134" ht="15.75">
      <c r="A15" s="29" t="s">
        <v>16</v>
      </c>
      <c r="B15" s="30"/>
      <c r="C15" s="31"/>
      <c r="D15" s="32">
        <f t="shared" ref="D15:N15" si="4">SUM(D16:D19)</f>
        <v>820541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7">
        <f t="shared" si="3"/>
        <v>820541</v>
      </c>
      <c r="P15" s="48">
        <f t="shared" si="1"/>
        <v>125.29256375019087</v>
      </c>
      <c r="Q15" s="10"/>
    </row>
    <row r="16" spans="1:134">
      <c r="A16" s="12"/>
      <c r="B16" s="25">
        <v>322</v>
      </c>
      <c r="C16" s="20" t="s">
        <v>155</v>
      </c>
      <c r="D16" s="49">
        <v>23186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3"/>
        <v>23186</v>
      </c>
      <c r="P16" s="50">
        <f t="shared" si="1"/>
        <v>3.5403878454725914</v>
      </c>
      <c r="Q16" s="9"/>
    </row>
    <row r="17" spans="1:17">
      <c r="A17" s="12"/>
      <c r="B17" s="25">
        <v>322.89999999999998</v>
      </c>
      <c r="C17" s="20" t="s">
        <v>156</v>
      </c>
      <c r="D17" s="49">
        <v>24002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3"/>
        <v>24002</v>
      </c>
      <c r="P17" s="50">
        <f t="shared" si="1"/>
        <v>3.6649870209192241</v>
      </c>
      <c r="Q17" s="9"/>
    </row>
    <row r="18" spans="1:17">
      <c r="A18" s="12"/>
      <c r="B18" s="25">
        <v>323.10000000000002</v>
      </c>
      <c r="C18" s="20" t="s">
        <v>17</v>
      </c>
      <c r="D18" s="49">
        <v>771865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3"/>
        <v>771865</v>
      </c>
      <c r="P18" s="50">
        <f t="shared" si="1"/>
        <v>117.85997862269049</v>
      </c>
      <c r="Q18" s="9"/>
    </row>
    <row r="19" spans="1:17">
      <c r="A19" s="12"/>
      <c r="B19" s="25">
        <v>329.1</v>
      </c>
      <c r="C19" s="20" t="s">
        <v>157</v>
      </c>
      <c r="D19" s="49">
        <v>1488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3"/>
        <v>1488</v>
      </c>
      <c r="P19" s="50">
        <f t="shared" si="1"/>
        <v>0.22721026110856618</v>
      </c>
      <c r="Q19" s="9"/>
    </row>
    <row r="20" spans="1:17" ht="15.75">
      <c r="A20" s="29" t="s">
        <v>158</v>
      </c>
      <c r="B20" s="30"/>
      <c r="C20" s="31"/>
      <c r="D20" s="32">
        <f t="shared" ref="D20:N20" si="5">SUM(D21:D34)</f>
        <v>2820395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4896672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7">
        <f t="shared" si="3"/>
        <v>7717067</v>
      </c>
      <c r="P20" s="48">
        <f t="shared" si="1"/>
        <v>1178.3580699343411</v>
      </c>
      <c r="Q20" s="10"/>
    </row>
    <row r="21" spans="1:17">
      <c r="A21" s="12"/>
      <c r="B21" s="25">
        <v>331.2</v>
      </c>
      <c r="C21" s="20" t="s">
        <v>20</v>
      </c>
      <c r="D21" s="49">
        <v>154876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3"/>
        <v>154876</v>
      </c>
      <c r="P21" s="50">
        <f t="shared" si="1"/>
        <v>23.648801343716599</v>
      </c>
      <c r="Q21" s="9"/>
    </row>
    <row r="22" spans="1:17">
      <c r="A22" s="12"/>
      <c r="B22" s="25">
        <v>331.39</v>
      </c>
      <c r="C22" s="20" t="s">
        <v>112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579472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ref="O22:O33" si="6">SUM(D22:N22)</f>
        <v>579472</v>
      </c>
      <c r="P22" s="50">
        <f t="shared" si="1"/>
        <v>88.482516414719811</v>
      </c>
      <c r="Q22" s="9"/>
    </row>
    <row r="23" spans="1:17">
      <c r="A23" s="12"/>
      <c r="B23" s="25">
        <v>331.41</v>
      </c>
      <c r="C23" s="20" t="s">
        <v>104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517904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6"/>
        <v>517904</v>
      </c>
      <c r="P23" s="50">
        <f t="shared" si="1"/>
        <v>79.081386471216973</v>
      </c>
      <c r="Q23" s="9"/>
    </row>
    <row r="24" spans="1:17">
      <c r="A24" s="12"/>
      <c r="B24" s="25">
        <v>331.49</v>
      </c>
      <c r="C24" s="20" t="s">
        <v>71</v>
      </c>
      <c r="D24" s="49">
        <v>176388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6"/>
        <v>176388</v>
      </c>
      <c r="P24" s="50">
        <f t="shared" si="1"/>
        <v>26.933577645442053</v>
      </c>
      <c r="Q24" s="9"/>
    </row>
    <row r="25" spans="1:17">
      <c r="A25" s="12"/>
      <c r="B25" s="25">
        <v>331.5</v>
      </c>
      <c r="C25" s="20" t="s">
        <v>125</v>
      </c>
      <c r="D25" s="49">
        <v>1251253</v>
      </c>
      <c r="E25" s="49">
        <v>0</v>
      </c>
      <c r="F25" s="49">
        <v>0</v>
      </c>
      <c r="G25" s="49">
        <v>0</v>
      </c>
      <c r="H25" s="49">
        <v>0</v>
      </c>
      <c r="I25" s="49">
        <v>924948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6"/>
        <v>2176201</v>
      </c>
      <c r="P25" s="50">
        <f t="shared" si="1"/>
        <v>332.295159566346</v>
      </c>
      <c r="Q25" s="9"/>
    </row>
    <row r="26" spans="1:17">
      <c r="A26" s="12"/>
      <c r="B26" s="25">
        <v>331.69</v>
      </c>
      <c r="C26" s="20" t="s">
        <v>137</v>
      </c>
      <c r="D26" s="49">
        <v>167179</v>
      </c>
      <c r="E26" s="49">
        <v>0</v>
      </c>
      <c r="F26" s="49">
        <v>0</v>
      </c>
      <c r="G26" s="49">
        <v>0</v>
      </c>
      <c r="H26" s="49">
        <v>0</v>
      </c>
      <c r="I26" s="49">
        <v>400784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6"/>
        <v>567963</v>
      </c>
      <c r="P26" s="50">
        <f t="shared" si="1"/>
        <v>86.725148877691254</v>
      </c>
      <c r="Q26" s="9"/>
    </row>
    <row r="27" spans="1:17">
      <c r="A27" s="12"/>
      <c r="B27" s="25">
        <v>334.35</v>
      </c>
      <c r="C27" s="20" t="s">
        <v>139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1267440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6"/>
        <v>1267440</v>
      </c>
      <c r="P27" s="50">
        <f t="shared" si="1"/>
        <v>193.53183692166743</v>
      </c>
      <c r="Q27" s="9"/>
    </row>
    <row r="28" spans="1:17">
      <c r="A28" s="12"/>
      <c r="B28" s="25">
        <v>334.41</v>
      </c>
      <c r="C28" s="20" t="s">
        <v>106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879973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6"/>
        <v>879973</v>
      </c>
      <c r="P28" s="50">
        <f t="shared" si="1"/>
        <v>134.36753702855398</v>
      </c>
      <c r="Q28" s="9"/>
    </row>
    <row r="29" spans="1:17">
      <c r="A29" s="12"/>
      <c r="B29" s="25">
        <v>334.5</v>
      </c>
      <c r="C29" s="20" t="s">
        <v>107</v>
      </c>
      <c r="D29" s="49">
        <v>426904</v>
      </c>
      <c r="E29" s="49">
        <v>0</v>
      </c>
      <c r="F29" s="49">
        <v>0</v>
      </c>
      <c r="G29" s="49">
        <v>0</v>
      </c>
      <c r="H29" s="49">
        <v>0</v>
      </c>
      <c r="I29" s="49">
        <v>326151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6"/>
        <v>753055</v>
      </c>
      <c r="P29" s="50">
        <f t="shared" si="1"/>
        <v>114.98778439456406</v>
      </c>
      <c r="Q29" s="9"/>
    </row>
    <row r="30" spans="1:17">
      <c r="A30" s="12"/>
      <c r="B30" s="25">
        <v>335.125</v>
      </c>
      <c r="C30" s="20" t="s">
        <v>159</v>
      </c>
      <c r="D30" s="49">
        <v>262712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6"/>
        <v>262712</v>
      </c>
      <c r="P30" s="50">
        <f t="shared" si="1"/>
        <v>40.114826691097875</v>
      </c>
      <c r="Q30" s="9"/>
    </row>
    <row r="31" spans="1:17">
      <c r="A31" s="12"/>
      <c r="B31" s="25">
        <v>335.14</v>
      </c>
      <c r="C31" s="20" t="s">
        <v>89</v>
      </c>
      <c r="D31" s="49">
        <v>1611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6"/>
        <v>1611</v>
      </c>
      <c r="P31" s="50">
        <f t="shared" si="1"/>
        <v>0.24599175446633073</v>
      </c>
      <c r="Q31" s="9"/>
    </row>
    <row r="32" spans="1:17">
      <c r="A32" s="12"/>
      <c r="B32" s="25">
        <v>335.15</v>
      </c>
      <c r="C32" s="20" t="s">
        <v>90</v>
      </c>
      <c r="D32" s="49">
        <v>3656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6"/>
        <v>3656</v>
      </c>
      <c r="P32" s="50">
        <f t="shared" si="1"/>
        <v>0.55825316842265993</v>
      </c>
      <c r="Q32" s="9"/>
    </row>
    <row r="33" spans="1:17">
      <c r="A33" s="12"/>
      <c r="B33" s="25">
        <v>335.18</v>
      </c>
      <c r="C33" s="20" t="s">
        <v>160</v>
      </c>
      <c r="D33" s="49">
        <v>363150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6"/>
        <v>363150</v>
      </c>
      <c r="P33" s="50">
        <f t="shared" si="1"/>
        <v>55.451213925790199</v>
      </c>
      <c r="Q33" s="9"/>
    </row>
    <row r="34" spans="1:17">
      <c r="A34" s="12"/>
      <c r="B34" s="25">
        <v>339</v>
      </c>
      <c r="C34" s="20" t="s">
        <v>127</v>
      </c>
      <c r="D34" s="49">
        <v>12666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>SUM(D34:N34)</f>
        <v>12666</v>
      </c>
      <c r="P34" s="50">
        <f t="shared" si="1"/>
        <v>1.9340357306459002</v>
      </c>
      <c r="Q34" s="9"/>
    </row>
    <row r="35" spans="1:17" ht="15.75">
      <c r="A35" s="29" t="s">
        <v>33</v>
      </c>
      <c r="B35" s="30"/>
      <c r="C35" s="31"/>
      <c r="D35" s="32">
        <f t="shared" ref="D35:N35" si="7">SUM(D36:D47)</f>
        <v>1211522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18888808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20100330</v>
      </c>
      <c r="P35" s="48">
        <f t="shared" si="1"/>
        <v>3069.2212551534585</v>
      </c>
      <c r="Q35" s="10"/>
    </row>
    <row r="36" spans="1:17">
      <c r="A36" s="12"/>
      <c r="B36" s="25">
        <v>342.2</v>
      </c>
      <c r="C36" s="20" t="s">
        <v>36</v>
      </c>
      <c r="D36" s="49">
        <v>476236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ref="O36:O47" si="8">SUM(D36:N36)</f>
        <v>476236</v>
      </c>
      <c r="P36" s="50">
        <f t="shared" si="1"/>
        <v>72.718888379905323</v>
      </c>
      <c r="Q36" s="9"/>
    </row>
    <row r="37" spans="1:17">
      <c r="A37" s="12"/>
      <c r="B37" s="25">
        <v>342.9</v>
      </c>
      <c r="C37" s="20" t="s">
        <v>37</v>
      </c>
      <c r="D37" s="49">
        <v>115818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8"/>
        <v>115818</v>
      </c>
      <c r="P37" s="50">
        <f t="shared" ref="P37:P63" si="9">(O37/P$65)</f>
        <v>17.684837379752633</v>
      </c>
      <c r="Q37" s="9"/>
    </row>
    <row r="38" spans="1:17">
      <c r="A38" s="12"/>
      <c r="B38" s="25">
        <v>343.2</v>
      </c>
      <c r="C38" s="20" t="s">
        <v>38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1755795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8"/>
        <v>1755795</v>
      </c>
      <c r="P38" s="50">
        <f t="shared" si="9"/>
        <v>268.10123683005037</v>
      </c>
      <c r="Q38" s="9"/>
    </row>
    <row r="39" spans="1:17">
      <c r="A39" s="12"/>
      <c r="B39" s="25">
        <v>343.3</v>
      </c>
      <c r="C39" s="20" t="s">
        <v>39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1290964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8"/>
        <v>1290964</v>
      </c>
      <c r="P39" s="50">
        <f t="shared" si="9"/>
        <v>197.12383570010689</v>
      </c>
      <c r="Q39" s="9"/>
    </row>
    <row r="40" spans="1:17">
      <c r="A40" s="12"/>
      <c r="B40" s="25">
        <v>343.4</v>
      </c>
      <c r="C40" s="20" t="s">
        <v>40</v>
      </c>
      <c r="D40" s="49">
        <v>483741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8"/>
        <v>483741</v>
      </c>
      <c r="P40" s="50">
        <f t="shared" si="9"/>
        <v>73.86486486486487</v>
      </c>
      <c r="Q40" s="9"/>
    </row>
    <row r="41" spans="1:17">
      <c r="A41" s="12"/>
      <c r="B41" s="25">
        <v>343.5</v>
      </c>
      <c r="C41" s="20" t="s">
        <v>41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2996927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8"/>
        <v>2996927</v>
      </c>
      <c r="P41" s="50">
        <f t="shared" si="9"/>
        <v>457.61597190410748</v>
      </c>
      <c r="Q41" s="9"/>
    </row>
    <row r="42" spans="1:17">
      <c r="A42" s="12"/>
      <c r="B42" s="25">
        <v>343.8</v>
      </c>
      <c r="C42" s="20" t="s">
        <v>42</v>
      </c>
      <c r="D42" s="49">
        <v>7054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8"/>
        <v>7054</v>
      </c>
      <c r="P42" s="50">
        <f t="shared" si="9"/>
        <v>1.0771110093143992</v>
      </c>
      <c r="Q42" s="9"/>
    </row>
    <row r="43" spans="1:17">
      <c r="A43" s="12"/>
      <c r="B43" s="25">
        <v>343.9</v>
      </c>
      <c r="C43" s="20" t="s">
        <v>128</v>
      </c>
      <c r="D43" s="49">
        <v>21593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8"/>
        <v>21593</v>
      </c>
      <c r="P43" s="50">
        <f t="shared" si="9"/>
        <v>3.297144602229348</v>
      </c>
      <c r="Q43" s="9"/>
    </row>
    <row r="44" spans="1:17">
      <c r="A44" s="12"/>
      <c r="B44" s="25">
        <v>344.1</v>
      </c>
      <c r="C44" s="20" t="s">
        <v>92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476207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8"/>
        <v>476207</v>
      </c>
      <c r="P44" s="50">
        <f t="shared" si="9"/>
        <v>72.714460222934804</v>
      </c>
      <c r="Q44" s="9"/>
    </row>
    <row r="45" spans="1:17">
      <c r="A45" s="12"/>
      <c r="B45" s="25">
        <v>346.9</v>
      </c>
      <c r="C45" s="20" t="s">
        <v>45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12368915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8"/>
        <v>12368915</v>
      </c>
      <c r="P45" s="50">
        <f t="shared" si="9"/>
        <v>1888.6723163841807</v>
      </c>
      <c r="Q45" s="9"/>
    </row>
    <row r="46" spans="1:17">
      <c r="A46" s="12"/>
      <c r="B46" s="25">
        <v>347.2</v>
      </c>
      <c r="C46" s="20" t="s">
        <v>46</v>
      </c>
      <c r="D46" s="49">
        <v>82315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8"/>
        <v>82315</v>
      </c>
      <c r="P46" s="50">
        <f t="shared" si="9"/>
        <v>12.569094518247061</v>
      </c>
      <c r="Q46" s="9"/>
    </row>
    <row r="47" spans="1:17">
      <c r="A47" s="12"/>
      <c r="B47" s="25">
        <v>347.9</v>
      </c>
      <c r="C47" s="20" t="s">
        <v>82</v>
      </c>
      <c r="D47" s="49">
        <v>24765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8"/>
        <v>24765</v>
      </c>
      <c r="P47" s="50">
        <f t="shared" si="9"/>
        <v>3.781493357764544</v>
      </c>
      <c r="Q47" s="9"/>
    </row>
    <row r="48" spans="1:17" ht="15.75">
      <c r="A48" s="29" t="s">
        <v>34</v>
      </c>
      <c r="B48" s="30"/>
      <c r="C48" s="31"/>
      <c r="D48" s="32">
        <f t="shared" ref="D48:N48" si="10">SUM(D49:D50)</f>
        <v>25360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>SUM(D48:N48)</f>
        <v>25360</v>
      </c>
      <c r="P48" s="48">
        <f t="shared" si="9"/>
        <v>3.8723469231943808</v>
      </c>
      <c r="Q48" s="10"/>
    </row>
    <row r="49" spans="1:120">
      <c r="A49" s="13"/>
      <c r="B49" s="41">
        <v>351.1</v>
      </c>
      <c r="C49" s="21" t="s">
        <v>143</v>
      </c>
      <c r="D49" s="49">
        <v>18551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>SUM(D49:N49)</f>
        <v>18551</v>
      </c>
      <c r="P49" s="50">
        <f t="shared" si="9"/>
        <v>2.8326462055275616</v>
      </c>
      <c r="Q49" s="9"/>
    </row>
    <row r="50" spans="1:120">
      <c r="A50" s="13"/>
      <c r="B50" s="41">
        <v>354</v>
      </c>
      <c r="C50" s="21" t="s">
        <v>161</v>
      </c>
      <c r="D50" s="49">
        <v>6809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>SUM(D50:N50)</f>
        <v>6809</v>
      </c>
      <c r="P50" s="50">
        <f t="shared" si="9"/>
        <v>1.0397007176668194</v>
      </c>
      <c r="Q50" s="9"/>
    </row>
    <row r="51" spans="1:120" ht="15.75">
      <c r="A51" s="29" t="s">
        <v>2</v>
      </c>
      <c r="B51" s="30"/>
      <c r="C51" s="31"/>
      <c r="D51" s="32">
        <f t="shared" ref="D51:N51" si="11">SUM(D52:D58)</f>
        <v>235519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212787</v>
      </c>
      <c r="J51" s="32">
        <f t="shared" si="11"/>
        <v>0</v>
      </c>
      <c r="K51" s="32">
        <f t="shared" si="11"/>
        <v>2173150</v>
      </c>
      <c r="L51" s="32">
        <f t="shared" si="11"/>
        <v>0</v>
      </c>
      <c r="M51" s="32">
        <f t="shared" si="11"/>
        <v>0</v>
      </c>
      <c r="N51" s="32">
        <f t="shared" si="11"/>
        <v>79</v>
      </c>
      <c r="O51" s="32">
        <f>SUM(D51:N51)</f>
        <v>2621535</v>
      </c>
      <c r="P51" s="48">
        <f t="shared" si="9"/>
        <v>400.29546495648191</v>
      </c>
      <c r="Q51" s="10"/>
    </row>
    <row r="52" spans="1:120">
      <c r="A52" s="12"/>
      <c r="B52" s="25">
        <v>361.1</v>
      </c>
      <c r="C52" s="20" t="s">
        <v>50</v>
      </c>
      <c r="D52" s="49">
        <v>6919</v>
      </c>
      <c r="E52" s="49">
        <v>0</v>
      </c>
      <c r="F52" s="49">
        <v>0</v>
      </c>
      <c r="G52" s="49">
        <v>0</v>
      </c>
      <c r="H52" s="49">
        <v>0</v>
      </c>
      <c r="I52" s="49">
        <v>17089</v>
      </c>
      <c r="J52" s="49">
        <v>0</v>
      </c>
      <c r="K52" s="49">
        <v>354330</v>
      </c>
      <c r="L52" s="49">
        <v>0</v>
      </c>
      <c r="M52" s="49">
        <v>0</v>
      </c>
      <c r="N52" s="49">
        <v>79</v>
      </c>
      <c r="O52" s="49">
        <f>SUM(D52:N52)</f>
        <v>378417</v>
      </c>
      <c r="P52" s="50">
        <f t="shared" si="9"/>
        <v>57.782409528172238</v>
      </c>
      <c r="Q52" s="9"/>
    </row>
    <row r="53" spans="1:120">
      <c r="A53" s="12"/>
      <c r="B53" s="25">
        <v>361.3</v>
      </c>
      <c r="C53" s="20" t="s">
        <v>51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1662685</v>
      </c>
      <c r="L53" s="49">
        <v>0</v>
      </c>
      <c r="M53" s="49">
        <v>0</v>
      </c>
      <c r="N53" s="49">
        <v>0</v>
      </c>
      <c r="O53" s="49">
        <f t="shared" ref="O53:O58" si="12">SUM(D53:N53)</f>
        <v>1662685</v>
      </c>
      <c r="P53" s="50">
        <f t="shared" si="9"/>
        <v>253.88379905329057</v>
      </c>
      <c r="Q53" s="9"/>
    </row>
    <row r="54" spans="1:120">
      <c r="A54" s="12"/>
      <c r="B54" s="25">
        <v>362</v>
      </c>
      <c r="C54" s="20" t="s">
        <v>52</v>
      </c>
      <c r="D54" s="49">
        <v>74873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12"/>
        <v>74873</v>
      </c>
      <c r="P54" s="50">
        <f t="shared" si="9"/>
        <v>11.432737822568331</v>
      </c>
      <c r="Q54" s="9"/>
    </row>
    <row r="55" spans="1:120">
      <c r="A55" s="12"/>
      <c r="B55" s="25">
        <v>364</v>
      </c>
      <c r="C55" s="20" t="s">
        <v>118</v>
      </c>
      <c r="D55" s="49">
        <v>30937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12"/>
        <v>30937</v>
      </c>
      <c r="P55" s="50">
        <f t="shared" si="9"/>
        <v>4.7239273171476563</v>
      </c>
      <c r="Q55" s="9"/>
    </row>
    <row r="56" spans="1:120">
      <c r="A56" s="12"/>
      <c r="B56" s="25">
        <v>366</v>
      </c>
      <c r="C56" s="20" t="s">
        <v>129</v>
      </c>
      <c r="D56" s="49">
        <v>81774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12"/>
        <v>81774</v>
      </c>
      <c r="P56" s="50">
        <f t="shared" si="9"/>
        <v>12.486486486486486</v>
      </c>
      <c r="Q56" s="9"/>
    </row>
    <row r="57" spans="1:120">
      <c r="A57" s="12"/>
      <c r="B57" s="25">
        <v>368</v>
      </c>
      <c r="C57" s="20" t="s">
        <v>54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156135</v>
      </c>
      <c r="L57" s="49">
        <v>0</v>
      </c>
      <c r="M57" s="49">
        <v>0</v>
      </c>
      <c r="N57" s="49">
        <v>0</v>
      </c>
      <c r="O57" s="49">
        <f t="shared" si="12"/>
        <v>156135</v>
      </c>
      <c r="P57" s="50">
        <f t="shared" si="9"/>
        <v>23.841044434264774</v>
      </c>
      <c r="Q57" s="9"/>
    </row>
    <row r="58" spans="1:120">
      <c r="A58" s="12"/>
      <c r="B58" s="25">
        <v>369.9</v>
      </c>
      <c r="C58" s="20" t="s">
        <v>55</v>
      </c>
      <c r="D58" s="49">
        <v>41016</v>
      </c>
      <c r="E58" s="49">
        <v>0</v>
      </c>
      <c r="F58" s="49">
        <v>0</v>
      </c>
      <c r="G58" s="49">
        <v>0</v>
      </c>
      <c r="H58" s="49">
        <v>0</v>
      </c>
      <c r="I58" s="49">
        <v>195698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12"/>
        <v>236714</v>
      </c>
      <c r="P58" s="50">
        <f t="shared" si="9"/>
        <v>36.145060314551841</v>
      </c>
      <c r="Q58" s="9"/>
    </row>
    <row r="59" spans="1:120" ht="15.75">
      <c r="A59" s="29" t="s">
        <v>35</v>
      </c>
      <c r="B59" s="30"/>
      <c r="C59" s="31"/>
      <c r="D59" s="32">
        <f t="shared" ref="D59:N59" si="13">SUM(D60:D62)</f>
        <v>1904043</v>
      </c>
      <c r="E59" s="32">
        <f t="shared" si="13"/>
        <v>0</v>
      </c>
      <c r="F59" s="32">
        <f t="shared" si="13"/>
        <v>4118901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3"/>
        <v>37933</v>
      </c>
      <c r="O59" s="32">
        <f>SUM(D59:N59)</f>
        <v>6060877</v>
      </c>
      <c r="P59" s="48">
        <f t="shared" si="9"/>
        <v>925.46602534738133</v>
      </c>
      <c r="Q59" s="9"/>
    </row>
    <row r="60" spans="1:120">
      <c r="A60" s="12"/>
      <c r="B60" s="25">
        <v>381</v>
      </c>
      <c r="C60" s="20" t="s">
        <v>56</v>
      </c>
      <c r="D60" s="49">
        <v>1441348</v>
      </c>
      <c r="E60" s="49">
        <v>0</v>
      </c>
      <c r="F60" s="49">
        <v>325901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37933</v>
      </c>
      <c r="O60" s="49">
        <f>SUM(D60:N60)</f>
        <v>1805182</v>
      </c>
      <c r="P60" s="50">
        <f t="shared" si="9"/>
        <v>275.6423881508627</v>
      </c>
      <c r="Q60" s="9"/>
    </row>
    <row r="61" spans="1:120">
      <c r="A61" s="12"/>
      <c r="B61" s="25">
        <v>384</v>
      </c>
      <c r="C61" s="20" t="s">
        <v>74</v>
      </c>
      <c r="D61" s="49">
        <v>0</v>
      </c>
      <c r="E61" s="49">
        <v>0</v>
      </c>
      <c r="F61" s="49">
        <v>3793000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>SUM(D61:N61)</f>
        <v>3793000</v>
      </c>
      <c r="P61" s="50">
        <f t="shared" si="9"/>
        <v>579.17239273171481</v>
      </c>
      <c r="Q61" s="9"/>
    </row>
    <row r="62" spans="1:120" ht="15.75" thickBot="1">
      <c r="A62" s="12"/>
      <c r="B62" s="25">
        <v>388.2</v>
      </c>
      <c r="C62" s="20" t="s">
        <v>162</v>
      </c>
      <c r="D62" s="49">
        <v>462695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>SUM(D62:N62)</f>
        <v>462695</v>
      </c>
      <c r="P62" s="50">
        <f t="shared" si="9"/>
        <v>70.651244464803781</v>
      </c>
      <c r="Q62" s="9"/>
    </row>
    <row r="63" spans="1:120" ht="16.5" thickBot="1">
      <c r="A63" s="14" t="s">
        <v>47</v>
      </c>
      <c r="B63" s="23"/>
      <c r="C63" s="22"/>
      <c r="D63" s="15">
        <f t="shared" ref="D63:N63" si="14">SUM(D5,D15,D20,D35,D48,D51,D59)</f>
        <v>10028313</v>
      </c>
      <c r="E63" s="15">
        <f t="shared" si="14"/>
        <v>0</v>
      </c>
      <c r="F63" s="15">
        <f t="shared" si="14"/>
        <v>4118901</v>
      </c>
      <c r="G63" s="15">
        <f t="shared" si="14"/>
        <v>0</v>
      </c>
      <c r="H63" s="15">
        <f t="shared" si="14"/>
        <v>0</v>
      </c>
      <c r="I63" s="15">
        <f t="shared" si="14"/>
        <v>23998267</v>
      </c>
      <c r="J63" s="15">
        <f t="shared" si="14"/>
        <v>0</v>
      </c>
      <c r="K63" s="15">
        <f t="shared" si="14"/>
        <v>2173150</v>
      </c>
      <c r="L63" s="15">
        <f t="shared" si="14"/>
        <v>0</v>
      </c>
      <c r="M63" s="15">
        <f t="shared" si="14"/>
        <v>0</v>
      </c>
      <c r="N63" s="15">
        <f t="shared" si="14"/>
        <v>132195</v>
      </c>
      <c r="O63" s="15">
        <f>SUM(D63:N63)</f>
        <v>40450826</v>
      </c>
      <c r="P63" s="40">
        <f t="shared" si="9"/>
        <v>6176.6416246755234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3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51" t="s">
        <v>163</v>
      </c>
      <c r="N65" s="51"/>
      <c r="O65" s="51"/>
      <c r="P65" s="46">
        <v>6549</v>
      </c>
    </row>
    <row r="66" spans="1:16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  <row r="67" spans="1:16" ht="15.75" customHeight="1" thickBot="1">
      <c r="A67" s="55" t="s">
        <v>77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7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2836899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108339</v>
      </c>
      <c r="N5" s="28">
        <f>SUM(D5:M5)</f>
        <v>2945238</v>
      </c>
      <c r="O5" s="33">
        <f t="shared" ref="O5:O36" si="1">(N5/O$71)</f>
        <v>473.89187449718423</v>
      </c>
      <c r="P5" s="6"/>
    </row>
    <row r="6" spans="1:133">
      <c r="A6" s="12"/>
      <c r="B6" s="25">
        <v>311</v>
      </c>
      <c r="C6" s="20" t="s">
        <v>1</v>
      </c>
      <c r="D6" s="49">
        <v>654259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654259</v>
      </c>
      <c r="O6" s="50">
        <f t="shared" si="1"/>
        <v>105.27095736122284</v>
      </c>
      <c r="P6" s="9"/>
    </row>
    <row r="7" spans="1:133">
      <c r="A7" s="12"/>
      <c r="B7" s="25">
        <v>312.3</v>
      </c>
      <c r="C7" s="20" t="s">
        <v>10</v>
      </c>
      <c r="D7" s="49">
        <v>60202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4" si="2">SUM(D7:M7)</f>
        <v>60202</v>
      </c>
      <c r="O7" s="50">
        <f t="shared" si="1"/>
        <v>9.6865647626709581</v>
      </c>
      <c r="P7" s="9"/>
    </row>
    <row r="8" spans="1:133">
      <c r="A8" s="12"/>
      <c r="B8" s="25">
        <v>312.41000000000003</v>
      </c>
      <c r="C8" s="20" t="s">
        <v>134</v>
      </c>
      <c r="D8" s="49">
        <v>363471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363471</v>
      </c>
      <c r="O8" s="50">
        <f t="shared" si="1"/>
        <v>58.482864038616249</v>
      </c>
      <c r="P8" s="9"/>
    </row>
    <row r="9" spans="1:133">
      <c r="A9" s="12"/>
      <c r="B9" s="25">
        <v>312.60000000000002</v>
      </c>
      <c r="C9" s="20" t="s">
        <v>135</v>
      </c>
      <c r="D9" s="49">
        <v>650823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650823</v>
      </c>
      <c r="O9" s="50">
        <f t="shared" si="1"/>
        <v>104.71810136765889</v>
      </c>
      <c r="P9" s="9"/>
    </row>
    <row r="10" spans="1:133">
      <c r="A10" s="12"/>
      <c r="B10" s="25">
        <v>314.10000000000002</v>
      </c>
      <c r="C10" s="20" t="s">
        <v>11</v>
      </c>
      <c r="D10" s="49">
        <v>656946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656946</v>
      </c>
      <c r="O10" s="50">
        <f t="shared" si="1"/>
        <v>105.70329847144006</v>
      </c>
      <c r="P10" s="9"/>
    </row>
    <row r="11" spans="1:133">
      <c r="A11" s="12"/>
      <c r="B11" s="25">
        <v>314.3</v>
      </c>
      <c r="C11" s="20" t="s">
        <v>12</v>
      </c>
      <c r="D11" s="49">
        <v>171731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171731</v>
      </c>
      <c r="O11" s="50">
        <f t="shared" si="1"/>
        <v>27.631697506033788</v>
      </c>
      <c r="P11" s="9"/>
    </row>
    <row r="12" spans="1:133">
      <c r="A12" s="12"/>
      <c r="B12" s="25">
        <v>314.89999999999998</v>
      </c>
      <c r="C12" s="20" t="s">
        <v>13</v>
      </c>
      <c r="D12" s="49">
        <v>3638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3638</v>
      </c>
      <c r="O12" s="50">
        <f t="shared" si="1"/>
        <v>0.58535800482703138</v>
      </c>
      <c r="P12" s="9"/>
    </row>
    <row r="13" spans="1:133">
      <c r="A13" s="12"/>
      <c r="B13" s="25">
        <v>315</v>
      </c>
      <c r="C13" s="20" t="s">
        <v>86</v>
      </c>
      <c r="D13" s="49">
        <v>212285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212285</v>
      </c>
      <c r="O13" s="50">
        <f t="shared" si="1"/>
        <v>34.156878519710375</v>
      </c>
      <c r="P13" s="9"/>
    </row>
    <row r="14" spans="1:133">
      <c r="A14" s="12"/>
      <c r="B14" s="25">
        <v>319</v>
      </c>
      <c r="C14" s="20" t="s">
        <v>15</v>
      </c>
      <c r="D14" s="49">
        <v>63544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108339</v>
      </c>
      <c r="N14" s="49">
        <f t="shared" si="2"/>
        <v>171883</v>
      </c>
      <c r="O14" s="50">
        <f t="shared" si="1"/>
        <v>27.656154465004022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839356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t="shared" ref="N15:N20" si="4">SUM(D15:M15)</f>
        <v>839356</v>
      </c>
      <c r="O15" s="48">
        <f t="shared" si="1"/>
        <v>135.05325824617859</v>
      </c>
      <c r="P15" s="10"/>
    </row>
    <row r="16" spans="1:133">
      <c r="A16" s="12"/>
      <c r="B16" s="25">
        <v>322</v>
      </c>
      <c r="C16" s="20" t="s">
        <v>136</v>
      </c>
      <c r="D16" s="49">
        <v>21671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21671</v>
      </c>
      <c r="O16" s="50">
        <f t="shared" si="1"/>
        <v>3.486886564762671</v>
      </c>
      <c r="P16" s="9"/>
    </row>
    <row r="17" spans="1:16">
      <c r="A17" s="12"/>
      <c r="B17" s="25">
        <v>323.10000000000002</v>
      </c>
      <c r="C17" s="20" t="s">
        <v>17</v>
      </c>
      <c r="D17" s="49">
        <v>813923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813923</v>
      </c>
      <c r="O17" s="50">
        <f t="shared" si="1"/>
        <v>130.96106194690265</v>
      </c>
      <c r="P17" s="9"/>
    </row>
    <row r="18" spans="1:16">
      <c r="A18" s="12"/>
      <c r="B18" s="25">
        <v>329</v>
      </c>
      <c r="C18" s="20" t="s">
        <v>19</v>
      </c>
      <c r="D18" s="49">
        <v>3762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3762</v>
      </c>
      <c r="O18" s="50">
        <f t="shared" si="1"/>
        <v>0.6053097345132743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SUM(D20:D38)</f>
        <v>4616062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9129868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13745930</v>
      </c>
      <c r="O19" s="48">
        <f t="shared" si="1"/>
        <v>2211.7345132743362</v>
      </c>
      <c r="P19" s="10"/>
    </row>
    <row r="20" spans="1:16">
      <c r="A20" s="12"/>
      <c r="B20" s="25">
        <v>331.2</v>
      </c>
      <c r="C20" s="20" t="s">
        <v>20</v>
      </c>
      <c r="D20" s="49">
        <v>203250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203250</v>
      </c>
      <c r="O20" s="50">
        <f t="shared" si="1"/>
        <v>32.703137570394205</v>
      </c>
      <c r="P20" s="9"/>
    </row>
    <row r="21" spans="1:16">
      <c r="A21" s="12"/>
      <c r="B21" s="25">
        <v>331.41</v>
      </c>
      <c r="C21" s="20" t="s">
        <v>104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13312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27" si="6">SUM(D21:M21)</f>
        <v>13312</v>
      </c>
      <c r="O21" s="50">
        <f t="shared" si="1"/>
        <v>2.141914722445696</v>
      </c>
      <c r="P21" s="9"/>
    </row>
    <row r="22" spans="1:16">
      <c r="A22" s="12"/>
      <c r="B22" s="25">
        <v>331.49</v>
      </c>
      <c r="C22" s="20" t="s">
        <v>71</v>
      </c>
      <c r="D22" s="49">
        <v>105389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105389</v>
      </c>
      <c r="O22" s="50">
        <f t="shared" si="1"/>
        <v>16.957200321802091</v>
      </c>
      <c r="P22" s="9"/>
    </row>
    <row r="23" spans="1:16">
      <c r="A23" s="12"/>
      <c r="B23" s="25">
        <v>331.5</v>
      </c>
      <c r="C23" s="20" t="s">
        <v>125</v>
      </c>
      <c r="D23" s="49">
        <v>2763248</v>
      </c>
      <c r="E23" s="49">
        <v>0</v>
      </c>
      <c r="F23" s="49">
        <v>0</v>
      </c>
      <c r="G23" s="49">
        <v>0</v>
      </c>
      <c r="H23" s="49">
        <v>0</v>
      </c>
      <c r="I23" s="49">
        <v>2338956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5102204</v>
      </c>
      <c r="O23" s="50">
        <f t="shared" si="1"/>
        <v>820.94995977473855</v>
      </c>
      <c r="P23" s="9"/>
    </row>
    <row r="24" spans="1:16">
      <c r="A24" s="12"/>
      <c r="B24" s="25">
        <v>331.69</v>
      </c>
      <c r="C24" s="20" t="s">
        <v>137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2202102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2202102</v>
      </c>
      <c r="O24" s="50">
        <f t="shared" si="1"/>
        <v>354.32051488334673</v>
      </c>
      <c r="P24" s="9"/>
    </row>
    <row r="25" spans="1:16">
      <c r="A25" s="12"/>
      <c r="B25" s="25">
        <v>331.7</v>
      </c>
      <c r="C25" s="20" t="s">
        <v>72</v>
      </c>
      <c r="D25" s="49">
        <v>11704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11704</v>
      </c>
      <c r="O25" s="50">
        <f t="shared" si="1"/>
        <v>1.8831858407079647</v>
      </c>
      <c r="P25" s="9"/>
    </row>
    <row r="26" spans="1:16">
      <c r="A26" s="12"/>
      <c r="B26" s="25">
        <v>334.2</v>
      </c>
      <c r="C26" s="20" t="s">
        <v>22</v>
      </c>
      <c r="D26" s="49">
        <v>563343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563343</v>
      </c>
      <c r="O26" s="50">
        <f t="shared" si="1"/>
        <v>90.642477876106199</v>
      </c>
      <c r="P26" s="9"/>
    </row>
    <row r="27" spans="1:16">
      <c r="A27" s="12"/>
      <c r="B27" s="25">
        <v>334.31</v>
      </c>
      <c r="C27" s="20" t="s">
        <v>138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237226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237226</v>
      </c>
      <c r="O27" s="50">
        <f t="shared" si="1"/>
        <v>38.169911504424782</v>
      </c>
      <c r="P27" s="9"/>
    </row>
    <row r="28" spans="1:16">
      <c r="A28" s="12"/>
      <c r="B28" s="25">
        <v>334.35</v>
      </c>
      <c r="C28" s="20" t="s">
        <v>139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280000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280000</v>
      </c>
      <c r="O28" s="50">
        <f t="shared" si="1"/>
        <v>45.052292839903458</v>
      </c>
      <c r="P28" s="9"/>
    </row>
    <row r="29" spans="1:16">
      <c r="A29" s="12"/>
      <c r="B29" s="25">
        <v>334.41</v>
      </c>
      <c r="C29" s="20" t="s">
        <v>106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65953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7" si="7">SUM(D29:M29)</f>
        <v>65953</v>
      </c>
      <c r="O29" s="50">
        <f t="shared" si="1"/>
        <v>10.611906677393403</v>
      </c>
      <c r="P29" s="9"/>
    </row>
    <row r="30" spans="1:16">
      <c r="A30" s="12"/>
      <c r="B30" s="25">
        <v>334.42</v>
      </c>
      <c r="C30" s="20" t="s">
        <v>140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1181793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1181793</v>
      </c>
      <c r="O30" s="50">
        <f t="shared" si="1"/>
        <v>190.15172968624296</v>
      </c>
      <c r="P30" s="9"/>
    </row>
    <row r="31" spans="1:16">
      <c r="A31" s="12"/>
      <c r="B31" s="25">
        <v>334.49</v>
      </c>
      <c r="C31" s="20" t="s">
        <v>23</v>
      </c>
      <c r="D31" s="49">
        <v>49041</v>
      </c>
      <c r="E31" s="49">
        <v>0</v>
      </c>
      <c r="F31" s="49">
        <v>0</v>
      </c>
      <c r="G31" s="49">
        <v>0</v>
      </c>
      <c r="H31" s="49">
        <v>0</v>
      </c>
      <c r="I31" s="49">
        <v>1663340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1712381</v>
      </c>
      <c r="O31" s="50">
        <f t="shared" si="1"/>
        <v>275.52389380530974</v>
      </c>
      <c r="P31" s="9"/>
    </row>
    <row r="32" spans="1:16">
      <c r="A32" s="12"/>
      <c r="B32" s="25">
        <v>334.5</v>
      </c>
      <c r="C32" s="20" t="s">
        <v>107</v>
      </c>
      <c r="D32" s="49">
        <v>162929</v>
      </c>
      <c r="E32" s="49">
        <v>0</v>
      </c>
      <c r="F32" s="49">
        <v>0</v>
      </c>
      <c r="G32" s="49">
        <v>0</v>
      </c>
      <c r="H32" s="49">
        <v>0</v>
      </c>
      <c r="I32" s="49">
        <v>1147186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1310115</v>
      </c>
      <c r="O32" s="50">
        <f t="shared" si="1"/>
        <v>210.798873692679</v>
      </c>
      <c r="P32" s="9"/>
    </row>
    <row r="33" spans="1:16">
      <c r="A33" s="12"/>
      <c r="B33" s="25">
        <v>334.7</v>
      </c>
      <c r="C33" s="20" t="s">
        <v>24</v>
      </c>
      <c r="D33" s="49">
        <v>175000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175000</v>
      </c>
      <c r="O33" s="50">
        <f t="shared" si="1"/>
        <v>28.157683024939661</v>
      </c>
      <c r="P33" s="9"/>
    </row>
    <row r="34" spans="1:16">
      <c r="A34" s="12"/>
      <c r="B34" s="25">
        <v>335.12</v>
      </c>
      <c r="C34" s="20" t="s">
        <v>88</v>
      </c>
      <c r="D34" s="49">
        <v>214827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214827</v>
      </c>
      <c r="O34" s="50">
        <f t="shared" si="1"/>
        <v>34.565888978278359</v>
      </c>
      <c r="P34" s="9"/>
    </row>
    <row r="35" spans="1:16">
      <c r="A35" s="12"/>
      <c r="B35" s="25">
        <v>335.14</v>
      </c>
      <c r="C35" s="20" t="s">
        <v>89</v>
      </c>
      <c r="D35" s="49">
        <v>1336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1336</v>
      </c>
      <c r="O35" s="50">
        <f t="shared" si="1"/>
        <v>0.21496379726468223</v>
      </c>
      <c r="P35" s="9"/>
    </row>
    <row r="36" spans="1:16">
      <c r="A36" s="12"/>
      <c r="B36" s="25">
        <v>335.15</v>
      </c>
      <c r="C36" s="20" t="s">
        <v>90</v>
      </c>
      <c r="D36" s="49">
        <v>5747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5747</v>
      </c>
      <c r="O36" s="50">
        <f t="shared" si="1"/>
        <v>0.92469831053901852</v>
      </c>
      <c r="P36" s="9"/>
    </row>
    <row r="37" spans="1:16">
      <c r="A37" s="12"/>
      <c r="B37" s="25">
        <v>335.18</v>
      </c>
      <c r="C37" s="20" t="s">
        <v>91</v>
      </c>
      <c r="D37" s="49">
        <v>350565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350565</v>
      </c>
      <c r="O37" s="50">
        <f t="shared" ref="O37:O68" si="8">(N37/O$71)</f>
        <v>56.406275140788416</v>
      </c>
      <c r="P37" s="9"/>
    </row>
    <row r="38" spans="1:16">
      <c r="A38" s="12"/>
      <c r="B38" s="25">
        <v>339</v>
      </c>
      <c r="C38" s="20" t="s">
        <v>127</v>
      </c>
      <c r="D38" s="49">
        <v>9683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9683</v>
      </c>
      <c r="O38" s="50">
        <f t="shared" si="8"/>
        <v>1.5580048270313758</v>
      </c>
      <c r="P38" s="9"/>
    </row>
    <row r="39" spans="1:16" ht="15.75">
      <c r="A39" s="29" t="s">
        <v>33</v>
      </c>
      <c r="B39" s="30"/>
      <c r="C39" s="31"/>
      <c r="D39" s="32">
        <f t="shared" ref="D39:M39" si="9">SUM(D40:D52)</f>
        <v>1130152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20988791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22118943</v>
      </c>
      <c r="O39" s="48">
        <f t="shared" si="8"/>
        <v>3558.9610619469026</v>
      </c>
      <c r="P39" s="10"/>
    </row>
    <row r="40" spans="1:16">
      <c r="A40" s="12"/>
      <c r="B40" s="25">
        <v>341.9</v>
      </c>
      <c r="C40" s="20" t="s">
        <v>141</v>
      </c>
      <c r="D40" s="49">
        <v>235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52" si="10">SUM(D40:M40)</f>
        <v>235</v>
      </c>
      <c r="O40" s="50">
        <f t="shared" si="8"/>
        <v>3.781174577634755E-2</v>
      </c>
      <c r="P40" s="9"/>
    </row>
    <row r="41" spans="1:16">
      <c r="A41" s="12"/>
      <c r="B41" s="25">
        <v>342.2</v>
      </c>
      <c r="C41" s="20" t="s">
        <v>36</v>
      </c>
      <c r="D41" s="49">
        <v>464785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464785</v>
      </c>
      <c r="O41" s="50">
        <f t="shared" si="8"/>
        <v>74.784392598551889</v>
      </c>
      <c r="P41" s="9"/>
    </row>
    <row r="42" spans="1:16">
      <c r="A42" s="12"/>
      <c r="B42" s="25">
        <v>342.9</v>
      </c>
      <c r="C42" s="20" t="s">
        <v>37</v>
      </c>
      <c r="D42" s="49">
        <v>96848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96848</v>
      </c>
      <c r="O42" s="50">
        <f t="shared" si="8"/>
        <v>15.58294448913918</v>
      </c>
      <c r="P42" s="9"/>
    </row>
    <row r="43" spans="1:16">
      <c r="A43" s="12"/>
      <c r="B43" s="25">
        <v>343.2</v>
      </c>
      <c r="C43" s="20" t="s">
        <v>38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1399873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1399873</v>
      </c>
      <c r="O43" s="50">
        <f t="shared" si="8"/>
        <v>225.24102976669349</v>
      </c>
      <c r="P43" s="9"/>
    </row>
    <row r="44" spans="1:16">
      <c r="A44" s="12"/>
      <c r="B44" s="25">
        <v>343.3</v>
      </c>
      <c r="C44" s="20" t="s">
        <v>39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1186339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1186339</v>
      </c>
      <c r="O44" s="50">
        <f t="shared" si="8"/>
        <v>190.88318584070797</v>
      </c>
      <c r="P44" s="9"/>
    </row>
    <row r="45" spans="1:16">
      <c r="A45" s="12"/>
      <c r="B45" s="25">
        <v>343.4</v>
      </c>
      <c r="C45" s="20" t="s">
        <v>40</v>
      </c>
      <c r="D45" s="49">
        <v>461667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461667</v>
      </c>
      <c r="O45" s="50">
        <f t="shared" si="8"/>
        <v>74.282703137570394</v>
      </c>
      <c r="P45" s="9"/>
    </row>
    <row r="46" spans="1:16">
      <c r="A46" s="12"/>
      <c r="B46" s="25">
        <v>343.5</v>
      </c>
      <c r="C46" s="20" t="s">
        <v>41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2756615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2756615</v>
      </c>
      <c r="O46" s="50">
        <f t="shared" si="8"/>
        <v>443.54223652453743</v>
      </c>
      <c r="P46" s="9"/>
    </row>
    <row r="47" spans="1:16">
      <c r="A47" s="12"/>
      <c r="B47" s="25">
        <v>343.8</v>
      </c>
      <c r="C47" s="20" t="s">
        <v>42</v>
      </c>
      <c r="D47" s="49">
        <v>8160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8160</v>
      </c>
      <c r="O47" s="50">
        <f t="shared" si="8"/>
        <v>1.3129525341914723</v>
      </c>
      <c r="P47" s="9"/>
    </row>
    <row r="48" spans="1:16">
      <c r="A48" s="12"/>
      <c r="B48" s="25">
        <v>343.9</v>
      </c>
      <c r="C48" s="20" t="s">
        <v>128</v>
      </c>
      <c r="D48" s="49">
        <v>27705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27705</v>
      </c>
      <c r="O48" s="50">
        <f t="shared" si="8"/>
        <v>4.4577634754625901</v>
      </c>
      <c r="P48" s="9"/>
    </row>
    <row r="49" spans="1:16">
      <c r="A49" s="12"/>
      <c r="B49" s="25">
        <v>344.1</v>
      </c>
      <c r="C49" s="20" t="s">
        <v>92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279568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279568</v>
      </c>
      <c r="O49" s="50">
        <f t="shared" si="8"/>
        <v>44.982783588093319</v>
      </c>
      <c r="P49" s="9"/>
    </row>
    <row r="50" spans="1:16">
      <c r="A50" s="12"/>
      <c r="B50" s="25">
        <v>346.9</v>
      </c>
      <c r="C50" s="20" t="s">
        <v>45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15366396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15366396</v>
      </c>
      <c r="O50" s="50">
        <f t="shared" si="8"/>
        <v>2472.4691874497184</v>
      </c>
      <c r="P50" s="9"/>
    </row>
    <row r="51" spans="1:16">
      <c r="A51" s="12"/>
      <c r="B51" s="25">
        <v>347.2</v>
      </c>
      <c r="C51" s="20" t="s">
        <v>46</v>
      </c>
      <c r="D51" s="49">
        <v>62171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62171</v>
      </c>
      <c r="O51" s="50">
        <f t="shared" si="8"/>
        <v>10.003378921962993</v>
      </c>
      <c r="P51" s="9"/>
    </row>
    <row r="52" spans="1:16">
      <c r="A52" s="12"/>
      <c r="B52" s="25">
        <v>347.5</v>
      </c>
      <c r="C52" s="20" t="s">
        <v>142</v>
      </c>
      <c r="D52" s="49">
        <v>8581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8581</v>
      </c>
      <c r="O52" s="50">
        <f t="shared" si="8"/>
        <v>1.3806918744971843</v>
      </c>
      <c r="P52" s="9"/>
    </row>
    <row r="53" spans="1:16" ht="15.75">
      <c r="A53" s="29" t="s">
        <v>34</v>
      </c>
      <c r="B53" s="30"/>
      <c r="C53" s="31"/>
      <c r="D53" s="32">
        <f t="shared" ref="D53:M53" si="11">SUM(D54:D56)</f>
        <v>16100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8" si="12">SUM(D53:M53)</f>
        <v>16100</v>
      </c>
      <c r="O53" s="48">
        <f t="shared" si="8"/>
        <v>2.5905068382944489</v>
      </c>
      <c r="P53" s="10"/>
    </row>
    <row r="54" spans="1:16">
      <c r="A54" s="13"/>
      <c r="B54" s="41">
        <v>351.1</v>
      </c>
      <c r="C54" s="21" t="s">
        <v>143</v>
      </c>
      <c r="D54" s="49">
        <v>9323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2"/>
        <v>9323</v>
      </c>
      <c r="O54" s="50">
        <f t="shared" si="8"/>
        <v>1.5000804505229284</v>
      </c>
      <c r="P54" s="9"/>
    </row>
    <row r="55" spans="1:16">
      <c r="A55" s="13"/>
      <c r="B55" s="41">
        <v>351.3</v>
      </c>
      <c r="C55" s="21" t="s">
        <v>144</v>
      </c>
      <c r="D55" s="49">
        <v>2646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2"/>
        <v>2646</v>
      </c>
      <c r="O55" s="50">
        <f t="shared" si="8"/>
        <v>0.4257441673370877</v>
      </c>
      <c r="P55" s="9"/>
    </row>
    <row r="56" spans="1:16">
      <c r="A56" s="13"/>
      <c r="B56" s="41">
        <v>359</v>
      </c>
      <c r="C56" s="21" t="s">
        <v>145</v>
      </c>
      <c r="D56" s="49">
        <v>4131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2"/>
        <v>4131</v>
      </c>
      <c r="O56" s="50">
        <f t="shared" si="8"/>
        <v>0.66468222043443281</v>
      </c>
      <c r="P56" s="9"/>
    </row>
    <row r="57" spans="1:16" ht="15.75">
      <c r="A57" s="29" t="s">
        <v>2</v>
      </c>
      <c r="B57" s="30"/>
      <c r="C57" s="31"/>
      <c r="D57" s="32">
        <f t="shared" ref="D57:M57" si="13">SUM(D58:D64)</f>
        <v>310079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171733</v>
      </c>
      <c r="J57" s="32">
        <f t="shared" si="13"/>
        <v>0</v>
      </c>
      <c r="K57" s="32">
        <f t="shared" si="13"/>
        <v>1293609</v>
      </c>
      <c r="L57" s="32">
        <f t="shared" si="13"/>
        <v>0</v>
      </c>
      <c r="M57" s="32">
        <f t="shared" si="13"/>
        <v>22</v>
      </c>
      <c r="N57" s="32">
        <f t="shared" si="12"/>
        <v>1775443</v>
      </c>
      <c r="O57" s="48">
        <f t="shared" si="8"/>
        <v>285.67063555913114</v>
      </c>
      <c r="P57" s="10"/>
    </row>
    <row r="58" spans="1:16">
      <c r="A58" s="12"/>
      <c r="B58" s="25">
        <v>361.1</v>
      </c>
      <c r="C58" s="20" t="s">
        <v>50</v>
      </c>
      <c r="D58" s="49">
        <v>47006</v>
      </c>
      <c r="E58" s="49">
        <v>0</v>
      </c>
      <c r="F58" s="49">
        <v>0</v>
      </c>
      <c r="G58" s="49">
        <v>0</v>
      </c>
      <c r="H58" s="49">
        <v>0</v>
      </c>
      <c r="I58" s="49">
        <v>33530</v>
      </c>
      <c r="J58" s="49">
        <v>0</v>
      </c>
      <c r="K58" s="49">
        <v>468092</v>
      </c>
      <c r="L58" s="49">
        <v>0</v>
      </c>
      <c r="M58" s="49">
        <v>22</v>
      </c>
      <c r="N58" s="49">
        <f t="shared" si="12"/>
        <v>548650</v>
      </c>
      <c r="O58" s="50">
        <f t="shared" si="8"/>
        <v>88.278358809332261</v>
      </c>
      <c r="P58" s="9"/>
    </row>
    <row r="59" spans="1:16">
      <c r="A59" s="12"/>
      <c r="B59" s="25">
        <v>361.3</v>
      </c>
      <c r="C59" s="20" t="s">
        <v>51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647930</v>
      </c>
      <c r="L59" s="49">
        <v>0</v>
      </c>
      <c r="M59" s="49">
        <v>0</v>
      </c>
      <c r="N59" s="49">
        <f t="shared" ref="N59:N64" si="14">SUM(D59:M59)</f>
        <v>647930</v>
      </c>
      <c r="O59" s="50">
        <f t="shared" si="8"/>
        <v>104.25261464199518</v>
      </c>
      <c r="P59" s="9"/>
    </row>
    <row r="60" spans="1:16">
      <c r="A60" s="12"/>
      <c r="B60" s="25">
        <v>362</v>
      </c>
      <c r="C60" s="20" t="s">
        <v>52</v>
      </c>
      <c r="D60" s="49">
        <v>61608</v>
      </c>
      <c r="E60" s="49">
        <v>0</v>
      </c>
      <c r="F60" s="49">
        <v>0</v>
      </c>
      <c r="G60" s="49">
        <v>0</v>
      </c>
      <c r="H60" s="49">
        <v>0</v>
      </c>
      <c r="I60" s="49">
        <v>138203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199811</v>
      </c>
      <c r="O60" s="50">
        <f t="shared" si="8"/>
        <v>32.149798873692681</v>
      </c>
      <c r="P60" s="9"/>
    </row>
    <row r="61" spans="1:16">
      <c r="A61" s="12"/>
      <c r="B61" s="25">
        <v>364</v>
      </c>
      <c r="C61" s="20" t="s">
        <v>118</v>
      </c>
      <c r="D61" s="49">
        <v>73662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4"/>
        <v>73662</v>
      </c>
      <c r="O61" s="50">
        <f t="shared" si="8"/>
        <v>11.852292839903459</v>
      </c>
      <c r="P61" s="9"/>
    </row>
    <row r="62" spans="1:16">
      <c r="A62" s="12"/>
      <c r="B62" s="25">
        <v>366</v>
      </c>
      <c r="C62" s="20" t="s">
        <v>129</v>
      </c>
      <c r="D62" s="49">
        <v>65588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4"/>
        <v>65588</v>
      </c>
      <c r="O62" s="50">
        <f t="shared" si="8"/>
        <v>10.553177795655671</v>
      </c>
      <c r="P62" s="9"/>
    </row>
    <row r="63" spans="1:16">
      <c r="A63" s="12"/>
      <c r="B63" s="25">
        <v>368</v>
      </c>
      <c r="C63" s="20" t="s">
        <v>54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154192</v>
      </c>
      <c r="L63" s="49">
        <v>0</v>
      </c>
      <c r="M63" s="49">
        <v>0</v>
      </c>
      <c r="N63" s="49">
        <f t="shared" si="14"/>
        <v>154192</v>
      </c>
      <c r="O63" s="50">
        <f t="shared" si="8"/>
        <v>24.809654062751409</v>
      </c>
      <c r="P63" s="9"/>
    </row>
    <row r="64" spans="1:16">
      <c r="A64" s="12"/>
      <c r="B64" s="25">
        <v>369.9</v>
      </c>
      <c r="C64" s="20" t="s">
        <v>55</v>
      </c>
      <c r="D64" s="49">
        <v>62215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23395</v>
      </c>
      <c r="L64" s="49">
        <v>0</v>
      </c>
      <c r="M64" s="49">
        <v>0</v>
      </c>
      <c r="N64" s="49">
        <f t="shared" si="14"/>
        <v>85610</v>
      </c>
      <c r="O64" s="50">
        <f t="shared" si="8"/>
        <v>13.774738535800482</v>
      </c>
      <c r="P64" s="9"/>
    </row>
    <row r="65" spans="1:119" ht="15.75">
      <c r="A65" s="29" t="s">
        <v>35</v>
      </c>
      <c r="B65" s="30"/>
      <c r="C65" s="31"/>
      <c r="D65" s="32">
        <f t="shared" ref="D65:M65" si="15">SUM(D66:D68)</f>
        <v>1352356</v>
      </c>
      <c r="E65" s="32">
        <f t="shared" si="15"/>
        <v>0</v>
      </c>
      <c r="F65" s="32">
        <f t="shared" si="15"/>
        <v>336840</v>
      </c>
      <c r="G65" s="32">
        <f t="shared" si="15"/>
        <v>0</v>
      </c>
      <c r="H65" s="32">
        <f t="shared" si="15"/>
        <v>0</v>
      </c>
      <c r="I65" s="32">
        <f t="shared" si="15"/>
        <v>457640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12964</v>
      </c>
      <c r="N65" s="32">
        <f>SUM(D65:M65)</f>
        <v>2159800</v>
      </c>
      <c r="O65" s="48">
        <f t="shared" si="8"/>
        <v>347.51407884151246</v>
      </c>
      <c r="P65" s="9"/>
    </row>
    <row r="66" spans="1:119">
      <c r="A66" s="12"/>
      <c r="B66" s="25">
        <v>381</v>
      </c>
      <c r="C66" s="20" t="s">
        <v>56</v>
      </c>
      <c r="D66" s="49">
        <v>1043356</v>
      </c>
      <c r="E66" s="49">
        <v>0</v>
      </c>
      <c r="F66" s="49">
        <v>336840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12964</v>
      </c>
      <c r="N66" s="49">
        <f>SUM(D66:M66)</f>
        <v>1393160</v>
      </c>
      <c r="O66" s="50">
        <f t="shared" si="8"/>
        <v>224.1609010458568</v>
      </c>
      <c r="P66" s="9"/>
    </row>
    <row r="67" spans="1:119">
      <c r="A67" s="12"/>
      <c r="B67" s="25">
        <v>384</v>
      </c>
      <c r="C67" s="20" t="s">
        <v>74</v>
      </c>
      <c r="D67" s="49">
        <v>309000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309000</v>
      </c>
      <c r="O67" s="50">
        <f t="shared" si="8"/>
        <v>49.718423169750601</v>
      </c>
      <c r="P67" s="9"/>
    </row>
    <row r="68" spans="1:119" ht="15.75" thickBot="1">
      <c r="A68" s="12"/>
      <c r="B68" s="25">
        <v>389.9</v>
      </c>
      <c r="C68" s="20" t="s">
        <v>98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457640</v>
      </c>
      <c r="J68" s="49">
        <v>0</v>
      </c>
      <c r="K68" s="49">
        <v>0</v>
      </c>
      <c r="L68" s="49">
        <v>0</v>
      </c>
      <c r="M68" s="49">
        <v>0</v>
      </c>
      <c r="N68" s="49">
        <f>SUM(D68:M68)</f>
        <v>457640</v>
      </c>
      <c r="O68" s="50">
        <f t="shared" si="8"/>
        <v>73.634754625905074</v>
      </c>
      <c r="P68" s="9"/>
    </row>
    <row r="69" spans="1:119" ht="16.5" thickBot="1">
      <c r="A69" s="14" t="s">
        <v>47</v>
      </c>
      <c r="B69" s="23"/>
      <c r="C69" s="22"/>
      <c r="D69" s="15">
        <f t="shared" ref="D69:M69" si="16">SUM(D5,D15,D19,D39,D53,D57,D65)</f>
        <v>11101004</v>
      </c>
      <c r="E69" s="15">
        <f t="shared" si="16"/>
        <v>0</v>
      </c>
      <c r="F69" s="15">
        <f t="shared" si="16"/>
        <v>336840</v>
      </c>
      <c r="G69" s="15">
        <f t="shared" si="16"/>
        <v>0</v>
      </c>
      <c r="H69" s="15">
        <f t="shared" si="16"/>
        <v>0</v>
      </c>
      <c r="I69" s="15">
        <f t="shared" si="16"/>
        <v>30748032</v>
      </c>
      <c r="J69" s="15">
        <f t="shared" si="16"/>
        <v>0</v>
      </c>
      <c r="K69" s="15">
        <f t="shared" si="16"/>
        <v>1293609</v>
      </c>
      <c r="L69" s="15">
        <f t="shared" si="16"/>
        <v>0</v>
      </c>
      <c r="M69" s="15">
        <f t="shared" si="16"/>
        <v>121325</v>
      </c>
      <c r="N69" s="15">
        <f>SUM(D69:M69)</f>
        <v>43600810</v>
      </c>
      <c r="O69" s="40">
        <f>(N69/O$71)</f>
        <v>7015.4159292035401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3"/>
      <c r="B71" s="44"/>
      <c r="C71" s="44"/>
      <c r="D71" s="45"/>
      <c r="E71" s="45"/>
      <c r="F71" s="45"/>
      <c r="G71" s="45"/>
      <c r="H71" s="45"/>
      <c r="I71" s="45"/>
      <c r="J71" s="45"/>
      <c r="K71" s="45"/>
      <c r="L71" s="51" t="s">
        <v>146</v>
      </c>
      <c r="M71" s="51"/>
      <c r="N71" s="51"/>
      <c r="O71" s="46">
        <v>6215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77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2550415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157015</v>
      </c>
      <c r="N5" s="28">
        <f>SUM(D5:M5)</f>
        <v>2707658</v>
      </c>
      <c r="O5" s="33">
        <f t="shared" ref="O5:O48" si="1">(N5/O$50)</f>
        <v>449.03117744610284</v>
      </c>
      <c r="P5" s="6"/>
    </row>
    <row r="6" spans="1:133">
      <c r="A6" s="12"/>
      <c r="B6" s="25">
        <v>311</v>
      </c>
      <c r="C6" s="20" t="s">
        <v>1</v>
      </c>
      <c r="D6" s="49">
        <v>675752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675752</v>
      </c>
      <c r="O6" s="50">
        <f t="shared" si="1"/>
        <v>112.06500829187397</v>
      </c>
      <c r="P6" s="9"/>
    </row>
    <row r="7" spans="1:133">
      <c r="A7" s="12"/>
      <c r="B7" s="25">
        <v>312.10000000000002</v>
      </c>
      <c r="C7" s="20" t="s">
        <v>9</v>
      </c>
      <c r="D7" s="49">
        <v>67651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67651</v>
      </c>
      <c r="O7" s="50">
        <f t="shared" si="1"/>
        <v>11.219071310116087</v>
      </c>
      <c r="P7" s="9"/>
    </row>
    <row r="8" spans="1:133">
      <c r="A8" s="12"/>
      <c r="B8" s="25">
        <v>312.3</v>
      </c>
      <c r="C8" s="20" t="s">
        <v>10</v>
      </c>
      <c r="D8" s="49">
        <v>378758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378758</v>
      </c>
      <c r="O8" s="50">
        <f t="shared" si="1"/>
        <v>62.812271973466004</v>
      </c>
      <c r="P8" s="9"/>
    </row>
    <row r="9" spans="1:133">
      <c r="A9" s="12"/>
      <c r="B9" s="25">
        <v>314.10000000000002</v>
      </c>
      <c r="C9" s="20" t="s">
        <v>11</v>
      </c>
      <c r="D9" s="49">
        <v>522014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522014</v>
      </c>
      <c r="O9" s="50">
        <f t="shared" si="1"/>
        <v>86.569485903814268</v>
      </c>
      <c r="P9" s="9"/>
    </row>
    <row r="10" spans="1:133">
      <c r="A10" s="12"/>
      <c r="B10" s="25">
        <v>314.3</v>
      </c>
      <c r="C10" s="20" t="s">
        <v>12</v>
      </c>
      <c r="D10" s="49">
        <v>172788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172788</v>
      </c>
      <c r="O10" s="50">
        <f t="shared" si="1"/>
        <v>28.654726368159203</v>
      </c>
      <c r="P10" s="9"/>
    </row>
    <row r="11" spans="1:133">
      <c r="A11" s="12"/>
      <c r="B11" s="25">
        <v>314.89999999999998</v>
      </c>
      <c r="C11" s="20" t="s">
        <v>13</v>
      </c>
      <c r="D11" s="49">
        <v>4576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4576</v>
      </c>
      <c r="O11" s="50">
        <f t="shared" si="1"/>
        <v>0.75887230514096182</v>
      </c>
      <c r="P11" s="9"/>
    </row>
    <row r="12" spans="1:133">
      <c r="A12" s="12"/>
      <c r="B12" s="25">
        <v>315</v>
      </c>
      <c r="C12" s="20" t="s">
        <v>86</v>
      </c>
      <c r="D12" s="49">
        <v>193265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193265</v>
      </c>
      <c r="O12" s="50">
        <f t="shared" si="1"/>
        <v>32.050580431177444</v>
      </c>
      <c r="P12" s="9"/>
    </row>
    <row r="13" spans="1:133">
      <c r="A13" s="12"/>
      <c r="B13" s="25">
        <v>319</v>
      </c>
      <c r="C13" s="20" t="s">
        <v>15</v>
      </c>
      <c r="D13" s="49">
        <v>535611</v>
      </c>
      <c r="E13" s="49">
        <v>0</v>
      </c>
      <c r="F13" s="49">
        <v>0</v>
      </c>
      <c r="G13" s="49">
        <v>0</v>
      </c>
      <c r="H13" s="49">
        <v>0</v>
      </c>
      <c r="I13" s="49">
        <v>228</v>
      </c>
      <c r="J13" s="49">
        <v>0</v>
      </c>
      <c r="K13" s="49">
        <v>0</v>
      </c>
      <c r="L13" s="49">
        <v>0</v>
      </c>
      <c r="M13" s="49">
        <v>157015</v>
      </c>
      <c r="N13" s="49">
        <f t="shared" si="2"/>
        <v>692854</v>
      </c>
      <c r="O13" s="50">
        <f t="shared" si="1"/>
        <v>114.90116086235489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878026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5" si="4">SUM(D14:M14)</f>
        <v>878026</v>
      </c>
      <c r="O14" s="48">
        <f t="shared" si="1"/>
        <v>145.60961857379769</v>
      </c>
      <c r="P14" s="10"/>
    </row>
    <row r="15" spans="1:133">
      <c r="A15" s="12"/>
      <c r="B15" s="25">
        <v>323.10000000000002</v>
      </c>
      <c r="C15" s="20" t="s">
        <v>17</v>
      </c>
      <c r="D15" s="49">
        <v>802735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802735</v>
      </c>
      <c r="O15" s="50">
        <f t="shared" si="1"/>
        <v>133.12354892205639</v>
      </c>
      <c r="P15" s="9"/>
    </row>
    <row r="16" spans="1:133">
      <c r="A16" s="12"/>
      <c r="B16" s="25">
        <v>323.39999999999998</v>
      </c>
      <c r="C16" s="20" t="s">
        <v>18</v>
      </c>
      <c r="D16" s="49">
        <v>6718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6718</v>
      </c>
      <c r="O16" s="50">
        <f t="shared" si="1"/>
        <v>1.1140961857379768</v>
      </c>
      <c r="P16" s="9"/>
    </row>
    <row r="17" spans="1:16">
      <c r="A17" s="12"/>
      <c r="B17" s="25">
        <v>329</v>
      </c>
      <c r="C17" s="20" t="s">
        <v>19</v>
      </c>
      <c r="D17" s="49">
        <v>68573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68573</v>
      </c>
      <c r="O17" s="50">
        <f t="shared" si="1"/>
        <v>11.371973466003316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2085458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2085458</v>
      </c>
      <c r="O18" s="48">
        <f t="shared" si="1"/>
        <v>345.8470978441128</v>
      </c>
      <c r="P18" s="10"/>
    </row>
    <row r="19" spans="1:16">
      <c r="A19" s="12"/>
      <c r="B19" s="25">
        <v>331.2</v>
      </c>
      <c r="C19" s="20" t="s">
        <v>20</v>
      </c>
      <c r="D19" s="49">
        <v>1210963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1210963</v>
      </c>
      <c r="O19" s="50">
        <f t="shared" si="1"/>
        <v>200.82305140961859</v>
      </c>
      <c r="P19" s="9"/>
    </row>
    <row r="20" spans="1:16">
      <c r="A20" s="12"/>
      <c r="B20" s="25">
        <v>334.49</v>
      </c>
      <c r="C20" s="20" t="s">
        <v>23</v>
      </c>
      <c r="D20" s="49">
        <v>139460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139460</v>
      </c>
      <c r="O20" s="50">
        <f t="shared" si="1"/>
        <v>23.127694859038144</v>
      </c>
      <c r="P20" s="9"/>
    </row>
    <row r="21" spans="1:16">
      <c r="A21" s="12"/>
      <c r="B21" s="25">
        <v>335.12</v>
      </c>
      <c r="C21" s="20" t="s">
        <v>88</v>
      </c>
      <c r="D21" s="49">
        <v>239742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239742</v>
      </c>
      <c r="O21" s="50">
        <f t="shared" si="1"/>
        <v>39.758208955223878</v>
      </c>
      <c r="P21" s="9"/>
    </row>
    <row r="22" spans="1:16">
      <c r="A22" s="12"/>
      <c r="B22" s="25">
        <v>335.14</v>
      </c>
      <c r="C22" s="20" t="s">
        <v>89</v>
      </c>
      <c r="D22" s="49">
        <v>1894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1894</v>
      </c>
      <c r="O22" s="50">
        <f t="shared" si="1"/>
        <v>0.31409618573797676</v>
      </c>
      <c r="P22" s="9"/>
    </row>
    <row r="23" spans="1:16">
      <c r="A23" s="12"/>
      <c r="B23" s="25">
        <v>335.15</v>
      </c>
      <c r="C23" s="20" t="s">
        <v>90</v>
      </c>
      <c r="D23" s="49">
        <v>3911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3911</v>
      </c>
      <c r="O23" s="50">
        <f t="shared" si="1"/>
        <v>0.64859038142620229</v>
      </c>
      <c r="P23" s="9"/>
    </row>
    <row r="24" spans="1:16">
      <c r="A24" s="12"/>
      <c r="B24" s="25">
        <v>335.18</v>
      </c>
      <c r="C24" s="20" t="s">
        <v>91</v>
      </c>
      <c r="D24" s="49">
        <v>489488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489488</v>
      </c>
      <c r="O24" s="50">
        <f t="shared" si="1"/>
        <v>81.17545605306799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SUM(D26:D35)</f>
        <v>1041012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22873416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23914428</v>
      </c>
      <c r="O25" s="48">
        <f t="shared" si="1"/>
        <v>3965.9084577114427</v>
      </c>
      <c r="P25" s="10"/>
    </row>
    <row r="26" spans="1:16">
      <c r="A26" s="12"/>
      <c r="B26" s="25">
        <v>342.2</v>
      </c>
      <c r="C26" s="20" t="s">
        <v>36</v>
      </c>
      <c r="D26" s="49">
        <v>52000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5" si="7">SUM(D26:M26)</f>
        <v>52000</v>
      </c>
      <c r="O26" s="50">
        <f t="shared" si="1"/>
        <v>8.6235489220563846</v>
      </c>
      <c r="P26" s="9"/>
    </row>
    <row r="27" spans="1:16">
      <c r="A27" s="12"/>
      <c r="B27" s="25">
        <v>342.9</v>
      </c>
      <c r="C27" s="20" t="s">
        <v>37</v>
      </c>
      <c r="D27" s="49">
        <v>473183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473183</v>
      </c>
      <c r="O27" s="50">
        <f t="shared" si="1"/>
        <v>78.471475953565502</v>
      </c>
      <c r="P27" s="9"/>
    </row>
    <row r="28" spans="1:16">
      <c r="A28" s="12"/>
      <c r="B28" s="25">
        <v>343.2</v>
      </c>
      <c r="C28" s="20" t="s">
        <v>38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1608673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1608673</v>
      </c>
      <c r="O28" s="50">
        <f t="shared" si="1"/>
        <v>266.77827529021556</v>
      </c>
      <c r="P28" s="9"/>
    </row>
    <row r="29" spans="1:16">
      <c r="A29" s="12"/>
      <c r="B29" s="25">
        <v>343.3</v>
      </c>
      <c r="C29" s="20" t="s">
        <v>39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1178925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1178925</v>
      </c>
      <c r="O29" s="50">
        <f t="shared" si="1"/>
        <v>195.50995024875621</v>
      </c>
      <c r="P29" s="9"/>
    </row>
    <row r="30" spans="1:16">
      <c r="A30" s="12"/>
      <c r="B30" s="25">
        <v>343.4</v>
      </c>
      <c r="C30" s="20" t="s">
        <v>40</v>
      </c>
      <c r="D30" s="49">
        <v>370113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370113</v>
      </c>
      <c r="O30" s="50">
        <f t="shared" si="1"/>
        <v>61.378606965174129</v>
      </c>
      <c r="P30" s="9"/>
    </row>
    <row r="31" spans="1:16">
      <c r="A31" s="12"/>
      <c r="B31" s="25">
        <v>343.5</v>
      </c>
      <c r="C31" s="20" t="s">
        <v>41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3026041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3026041</v>
      </c>
      <c r="O31" s="50">
        <f t="shared" si="1"/>
        <v>501.83101160862356</v>
      </c>
      <c r="P31" s="9"/>
    </row>
    <row r="32" spans="1:16">
      <c r="A32" s="12"/>
      <c r="B32" s="25">
        <v>344.1</v>
      </c>
      <c r="C32" s="20" t="s">
        <v>92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12139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12139</v>
      </c>
      <c r="O32" s="50">
        <f t="shared" si="1"/>
        <v>2.0131011608623548</v>
      </c>
      <c r="P32" s="9"/>
    </row>
    <row r="33" spans="1:119">
      <c r="A33" s="12"/>
      <c r="B33" s="25">
        <v>344.4</v>
      </c>
      <c r="C33" s="20" t="s">
        <v>117</v>
      </c>
      <c r="D33" s="49">
        <v>65103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65103</v>
      </c>
      <c r="O33" s="50">
        <f t="shared" si="1"/>
        <v>10.796517412935323</v>
      </c>
      <c r="P33" s="9"/>
    </row>
    <row r="34" spans="1:119">
      <c r="A34" s="12"/>
      <c r="B34" s="25">
        <v>346.9</v>
      </c>
      <c r="C34" s="20" t="s">
        <v>45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17047638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17047638</v>
      </c>
      <c r="O34" s="50">
        <f t="shared" si="1"/>
        <v>2827.137313432836</v>
      </c>
      <c r="P34" s="9"/>
    </row>
    <row r="35" spans="1:119">
      <c r="A35" s="12"/>
      <c r="B35" s="25">
        <v>347.2</v>
      </c>
      <c r="C35" s="20" t="s">
        <v>46</v>
      </c>
      <c r="D35" s="49">
        <v>80613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80613</v>
      </c>
      <c r="O35" s="50">
        <f t="shared" si="1"/>
        <v>13.368656716417911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12776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12776</v>
      </c>
      <c r="O36" s="48">
        <f t="shared" si="1"/>
        <v>2.1187396351575458</v>
      </c>
      <c r="P36" s="10"/>
    </row>
    <row r="37" spans="1:119">
      <c r="A37" s="13"/>
      <c r="B37" s="41">
        <v>351.9</v>
      </c>
      <c r="C37" s="21" t="s">
        <v>94</v>
      </c>
      <c r="D37" s="49">
        <v>12776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12776</v>
      </c>
      <c r="O37" s="50">
        <f t="shared" si="1"/>
        <v>2.1187396351575458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SUM(D39:D43)</f>
        <v>2701164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5807176</v>
      </c>
      <c r="J38" s="32">
        <f t="shared" si="10"/>
        <v>0</v>
      </c>
      <c r="K38" s="32">
        <f t="shared" si="10"/>
        <v>582573</v>
      </c>
      <c r="L38" s="32">
        <f t="shared" si="10"/>
        <v>0</v>
      </c>
      <c r="M38" s="32">
        <f t="shared" si="10"/>
        <v>96</v>
      </c>
      <c r="N38" s="32">
        <f t="shared" si="9"/>
        <v>9091009</v>
      </c>
      <c r="O38" s="48">
        <f t="shared" si="1"/>
        <v>1507.6300165837479</v>
      </c>
      <c r="P38" s="10"/>
    </row>
    <row r="39" spans="1:119">
      <c r="A39" s="12"/>
      <c r="B39" s="25">
        <v>361.1</v>
      </c>
      <c r="C39" s="20" t="s">
        <v>50</v>
      </c>
      <c r="D39" s="49">
        <v>92479</v>
      </c>
      <c r="E39" s="49">
        <v>0</v>
      </c>
      <c r="F39" s="49">
        <v>0</v>
      </c>
      <c r="G39" s="49">
        <v>0</v>
      </c>
      <c r="H39" s="49">
        <v>0</v>
      </c>
      <c r="I39" s="49">
        <v>112414</v>
      </c>
      <c r="J39" s="49">
        <v>0</v>
      </c>
      <c r="K39" s="49">
        <v>444399</v>
      </c>
      <c r="L39" s="49">
        <v>0</v>
      </c>
      <c r="M39" s="49">
        <v>96</v>
      </c>
      <c r="N39" s="49">
        <f t="shared" si="9"/>
        <v>649388</v>
      </c>
      <c r="O39" s="50">
        <f t="shared" si="1"/>
        <v>107.69286898839138</v>
      </c>
      <c r="P39" s="9"/>
    </row>
    <row r="40" spans="1:119">
      <c r="A40" s="12"/>
      <c r="B40" s="25">
        <v>361.3</v>
      </c>
      <c r="C40" s="20" t="s">
        <v>51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-39714</v>
      </c>
      <c r="L40" s="49">
        <v>0</v>
      </c>
      <c r="M40" s="49">
        <v>0</v>
      </c>
      <c r="N40" s="49">
        <f t="shared" si="9"/>
        <v>-39714</v>
      </c>
      <c r="O40" s="50">
        <f t="shared" si="1"/>
        <v>-6.5860696517412931</v>
      </c>
      <c r="P40" s="9"/>
    </row>
    <row r="41" spans="1:119">
      <c r="A41" s="12"/>
      <c r="B41" s="25">
        <v>362</v>
      </c>
      <c r="C41" s="20" t="s">
        <v>52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172800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172800</v>
      </c>
      <c r="O41" s="50">
        <f t="shared" si="1"/>
        <v>28.656716417910449</v>
      </c>
      <c r="P41" s="9"/>
    </row>
    <row r="42" spans="1:119">
      <c r="A42" s="12"/>
      <c r="B42" s="25">
        <v>368</v>
      </c>
      <c r="C42" s="20" t="s">
        <v>54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177888</v>
      </c>
      <c r="L42" s="49">
        <v>0</v>
      </c>
      <c r="M42" s="49">
        <v>0</v>
      </c>
      <c r="N42" s="49">
        <f t="shared" si="9"/>
        <v>177888</v>
      </c>
      <c r="O42" s="50">
        <f t="shared" si="1"/>
        <v>29.500497512437811</v>
      </c>
      <c r="P42" s="9"/>
    </row>
    <row r="43" spans="1:119">
      <c r="A43" s="12"/>
      <c r="B43" s="25">
        <v>369.9</v>
      </c>
      <c r="C43" s="20" t="s">
        <v>55</v>
      </c>
      <c r="D43" s="49">
        <v>2608685</v>
      </c>
      <c r="E43" s="49">
        <v>0</v>
      </c>
      <c r="F43" s="49">
        <v>0</v>
      </c>
      <c r="G43" s="49">
        <v>0</v>
      </c>
      <c r="H43" s="49">
        <v>0</v>
      </c>
      <c r="I43" s="49">
        <v>5521962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8130647</v>
      </c>
      <c r="O43" s="50">
        <f t="shared" si="1"/>
        <v>1348.3660033167496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SUM(D45:D47)</f>
        <v>1097395</v>
      </c>
      <c r="E44" s="32">
        <f t="shared" si="11"/>
        <v>0</v>
      </c>
      <c r="F44" s="32">
        <f t="shared" si="11"/>
        <v>336156</v>
      </c>
      <c r="G44" s="32">
        <f t="shared" si="11"/>
        <v>0</v>
      </c>
      <c r="H44" s="32">
        <f t="shared" si="11"/>
        <v>0</v>
      </c>
      <c r="I44" s="32">
        <f t="shared" si="11"/>
        <v>5111155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41657</v>
      </c>
      <c r="N44" s="32">
        <f t="shared" si="9"/>
        <v>6586363</v>
      </c>
      <c r="O44" s="48">
        <f t="shared" si="1"/>
        <v>1092.2658374792702</v>
      </c>
      <c r="P44" s="9"/>
    </row>
    <row r="45" spans="1:119">
      <c r="A45" s="12"/>
      <c r="B45" s="25">
        <v>381</v>
      </c>
      <c r="C45" s="20" t="s">
        <v>56</v>
      </c>
      <c r="D45" s="49">
        <v>1097395</v>
      </c>
      <c r="E45" s="49">
        <v>0</v>
      </c>
      <c r="F45" s="49">
        <v>336156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41657</v>
      </c>
      <c r="N45" s="49">
        <f t="shared" si="9"/>
        <v>1475208</v>
      </c>
      <c r="O45" s="50">
        <f t="shared" si="1"/>
        <v>244.64477611940299</v>
      </c>
      <c r="P45" s="9"/>
    </row>
    <row r="46" spans="1:119">
      <c r="A46" s="12"/>
      <c r="B46" s="25">
        <v>389.2</v>
      </c>
      <c r="C46" s="20" t="s">
        <v>96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208546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208546</v>
      </c>
      <c r="O46" s="50">
        <f t="shared" si="1"/>
        <v>34.584742951907131</v>
      </c>
      <c r="P46" s="9"/>
    </row>
    <row r="47" spans="1:119" ht="15.75" thickBot="1">
      <c r="A47" s="12"/>
      <c r="B47" s="25">
        <v>389.3</v>
      </c>
      <c r="C47" s="20" t="s">
        <v>97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4902609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4902609</v>
      </c>
      <c r="O47" s="50">
        <f t="shared" si="1"/>
        <v>813.03631840796015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2">SUM(D5,D14,D18,D25,D36,D38,D44)</f>
        <v>10366246</v>
      </c>
      <c r="E48" s="15">
        <f t="shared" si="12"/>
        <v>0</v>
      </c>
      <c r="F48" s="15">
        <f t="shared" si="12"/>
        <v>336156</v>
      </c>
      <c r="G48" s="15">
        <f t="shared" si="12"/>
        <v>0</v>
      </c>
      <c r="H48" s="15">
        <f t="shared" si="12"/>
        <v>0</v>
      </c>
      <c r="I48" s="15">
        <f t="shared" si="12"/>
        <v>33791975</v>
      </c>
      <c r="J48" s="15">
        <f t="shared" si="12"/>
        <v>0</v>
      </c>
      <c r="K48" s="15">
        <f t="shared" si="12"/>
        <v>582573</v>
      </c>
      <c r="L48" s="15">
        <f t="shared" si="12"/>
        <v>0</v>
      </c>
      <c r="M48" s="15">
        <f t="shared" si="12"/>
        <v>198768</v>
      </c>
      <c r="N48" s="15">
        <f t="shared" si="9"/>
        <v>45275718</v>
      </c>
      <c r="O48" s="40">
        <f t="shared" si="1"/>
        <v>7508.410945273632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3"/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51" t="s">
        <v>132</v>
      </c>
      <c r="M50" s="51"/>
      <c r="N50" s="51"/>
      <c r="O50" s="46">
        <v>6030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2543063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115506</v>
      </c>
      <c r="N5" s="28">
        <f>SUM(D5:M5)</f>
        <v>2658569</v>
      </c>
      <c r="O5" s="33">
        <f t="shared" ref="O5:O36" si="1">(N5/O$60)</f>
        <v>348.84778900406769</v>
      </c>
      <c r="P5" s="6"/>
    </row>
    <row r="6" spans="1:133">
      <c r="A6" s="12"/>
      <c r="B6" s="25">
        <v>311</v>
      </c>
      <c r="C6" s="20" t="s">
        <v>1</v>
      </c>
      <c r="D6" s="49">
        <v>675667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675667</v>
      </c>
      <c r="O6" s="50">
        <f t="shared" si="1"/>
        <v>88.658574990158769</v>
      </c>
      <c r="P6" s="9"/>
    </row>
    <row r="7" spans="1:133">
      <c r="A7" s="12"/>
      <c r="B7" s="25">
        <v>312.10000000000002</v>
      </c>
      <c r="C7" s="20" t="s">
        <v>9</v>
      </c>
      <c r="D7" s="49">
        <v>357922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357922</v>
      </c>
      <c r="O7" s="50">
        <f t="shared" si="1"/>
        <v>46.965227660412019</v>
      </c>
      <c r="P7" s="9"/>
    </row>
    <row r="8" spans="1:133">
      <c r="A8" s="12"/>
      <c r="B8" s="25">
        <v>312.3</v>
      </c>
      <c r="C8" s="20" t="s">
        <v>10</v>
      </c>
      <c r="D8" s="49">
        <v>66521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66521</v>
      </c>
      <c r="O8" s="50">
        <f t="shared" si="1"/>
        <v>8.7286445348379473</v>
      </c>
      <c r="P8" s="9"/>
    </row>
    <row r="9" spans="1:133">
      <c r="A9" s="12"/>
      <c r="B9" s="25">
        <v>314.10000000000002</v>
      </c>
      <c r="C9" s="20" t="s">
        <v>11</v>
      </c>
      <c r="D9" s="49">
        <v>581117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581117</v>
      </c>
      <c r="O9" s="50">
        <f t="shared" si="1"/>
        <v>76.252066657918903</v>
      </c>
      <c r="P9" s="9"/>
    </row>
    <row r="10" spans="1:133">
      <c r="A10" s="12"/>
      <c r="B10" s="25">
        <v>314.3</v>
      </c>
      <c r="C10" s="20" t="s">
        <v>12</v>
      </c>
      <c r="D10" s="49">
        <v>184720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184720</v>
      </c>
      <c r="O10" s="50">
        <f t="shared" si="1"/>
        <v>24.238288938459519</v>
      </c>
      <c r="P10" s="9"/>
    </row>
    <row r="11" spans="1:133">
      <c r="A11" s="12"/>
      <c r="B11" s="25">
        <v>314.89999999999998</v>
      </c>
      <c r="C11" s="20" t="s">
        <v>13</v>
      </c>
      <c r="D11" s="49">
        <v>4252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4252</v>
      </c>
      <c r="O11" s="50">
        <f t="shared" si="1"/>
        <v>0.5579320299173337</v>
      </c>
      <c r="P11" s="9"/>
    </row>
    <row r="12" spans="1:133">
      <c r="A12" s="12"/>
      <c r="B12" s="25">
        <v>315</v>
      </c>
      <c r="C12" s="20" t="s">
        <v>86</v>
      </c>
      <c r="D12" s="49">
        <v>218297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218297</v>
      </c>
      <c r="O12" s="50">
        <f t="shared" si="1"/>
        <v>28.644141188820363</v>
      </c>
      <c r="P12" s="9"/>
    </row>
    <row r="13" spans="1:133">
      <c r="A13" s="12"/>
      <c r="B13" s="25">
        <v>319</v>
      </c>
      <c r="C13" s="20" t="s">
        <v>15</v>
      </c>
      <c r="D13" s="49">
        <v>454567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115506</v>
      </c>
      <c r="N13" s="49">
        <f t="shared" si="2"/>
        <v>570073</v>
      </c>
      <c r="O13" s="50">
        <f t="shared" si="1"/>
        <v>74.802913003542841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1006309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3" si="4">SUM(D14:M14)</f>
        <v>1006309</v>
      </c>
      <c r="O14" s="48">
        <f t="shared" si="1"/>
        <v>132.04421991864584</v>
      </c>
      <c r="P14" s="10"/>
    </row>
    <row r="15" spans="1:133">
      <c r="A15" s="12"/>
      <c r="B15" s="25">
        <v>323.10000000000002</v>
      </c>
      <c r="C15" s="20" t="s">
        <v>17</v>
      </c>
      <c r="D15" s="49">
        <v>909792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909792</v>
      </c>
      <c r="O15" s="50">
        <f t="shared" si="1"/>
        <v>119.3796089752001</v>
      </c>
      <c r="P15" s="9"/>
    </row>
    <row r="16" spans="1:133">
      <c r="A16" s="12"/>
      <c r="B16" s="25">
        <v>323.39999999999998</v>
      </c>
      <c r="C16" s="20" t="s">
        <v>18</v>
      </c>
      <c r="D16" s="49">
        <v>6041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6041</v>
      </c>
      <c r="O16" s="50">
        <f t="shared" si="1"/>
        <v>0.79267812623015355</v>
      </c>
      <c r="P16" s="9"/>
    </row>
    <row r="17" spans="1:16">
      <c r="A17" s="12"/>
      <c r="B17" s="25">
        <v>325.10000000000002</v>
      </c>
      <c r="C17" s="20" t="s">
        <v>124</v>
      </c>
      <c r="D17" s="49">
        <v>5000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5000</v>
      </c>
      <c r="O17" s="50">
        <f t="shared" si="1"/>
        <v>0.65608187901850146</v>
      </c>
      <c r="P17" s="9"/>
    </row>
    <row r="18" spans="1:16">
      <c r="A18" s="12"/>
      <c r="B18" s="25">
        <v>329</v>
      </c>
      <c r="C18" s="20" t="s">
        <v>19</v>
      </c>
      <c r="D18" s="49">
        <v>85476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85476</v>
      </c>
      <c r="O18" s="50">
        <f t="shared" si="1"/>
        <v>11.215850938197088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SUM(D20:D31)</f>
        <v>2643997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2643997</v>
      </c>
      <c r="O19" s="48">
        <f t="shared" si="1"/>
        <v>346.9357039758562</v>
      </c>
      <c r="P19" s="10"/>
    </row>
    <row r="20" spans="1:16">
      <c r="A20" s="12"/>
      <c r="B20" s="25">
        <v>331.39</v>
      </c>
      <c r="C20" s="20" t="s">
        <v>112</v>
      </c>
      <c r="D20" s="49">
        <v>414314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414314</v>
      </c>
      <c r="O20" s="50">
        <f t="shared" si="1"/>
        <v>54.364781524734283</v>
      </c>
      <c r="P20" s="9"/>
    </row>
    <row r="21" spans="1:16">
      <c r="A21" s="12"/>
      <c r="B21" s="25">
        <v>331.49</v>
      </c>
      <c r="C21" s="20" t="s">
        <v>71</v>
      </c>
      <c r="D21" s="49">
        <v>359690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359690</v>
      </c>
      <c r="O21" s="50">
        <f t="shared" si="1"/>
        <v>47.197218212832965</v>
      </c>
      <c r="P21" s="9"/>
    </row>
    <row r="22" spans="1:16">
      <c r="A22" s="12"/>
      <c r="B22" s="25">
        <v>331.5</v>
      </c>
      <c r="C22" s="20" t="s">
        <v>125</v>
      </c>
      <c r="D22" s="49">
        <v>741451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741451</v>
      </c>
      <c r="O22" s="50">
        <f t="shared" si="1"/>
        <v>97.290513056029397</v>
      </c>
      <c r="P22" s="9"/>
    </row>
    <row r="23" spans="1:16">
      <c r="A23" s="12"/>
      <c r="B23" s="25">
        <v>334.2</v>
      </c>
      <c r="C23" s="20" t="s">
        <v>22</v>
      </c>
      <c r="D23" s="49">
        <v>317629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317629</v>
      </c>
      <c r="O23" s="50">
        <f t="shared" si="1"/>
        <v>41.678126230153524</v>
      </c>
      <c r="P23" s="9"/>
    </row>
    <row r="24" spans="1:16">
      <c r="A24" s="12"/>
      <c r="B24" s="25">
        <v>334.5</v>
      </c>
      <c r="C24" s="20" t="s">
        <v>107</v>
      </c>
      <c r="D24" s="49">
        <v>958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ref="N24:N29" si="6">SUM(D24:M24)</f>
        <v>958</v>
      </c>
      <c r="O24" s="50">
        <f t="shared" si="1"/>
        <v>0.12570528801994488</v>
      </c>
      <c r="P24" s="9"/>
    </row>
    <row r="25" spans="1:16">
      <c r="A25" s="12"/>
      <c r="B25" s="25">
        <v>334.7</v>
      </c>
      <c r="C25" s="20" t="s">
        <v>24</v>
      </c>
      <c r="D25" s="49">
        <v>79978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79978</v>
      </c>
      <c r="O25" s="50">
        <f t="shared" si="1"/>
        <v>10.494423304028343</v>
      </c>
      <c r="P25" s="9"/>
    </row>
    <row r="26" spans="1:16">
      <c r="A26" s="12"/>
      <c r="B26" s="25">
        <v>335.12</v>
      </c>
      <c r="C26" s="20" t="s">
        <v>88</v>
      </c>
      <c r="D26" s="49">
        <v>226165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226165</v>
      </c>
      <c r="O26" s="50">
        <f t="shared" si="1"/>
        <v>29.676551633643879</v>
      </c>
      <c r="P26" s="9"/>
    </row>
    <row r="27" spans="1:16">
      <c r="A27" s="12"/>
      <c r="B27" s="25">
        <v>335.14</v>
      </c>
      <c r="C27" s="20" t="s">
        <v>89</v>
      </c>
      <c r="D27" s="49">
        <v>1737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1737</v>
      </c>
      <c r="O27" s="50">
        <f t="shared" si="1"/>
        <v>0.22792284477102742</v>
      </c>
      <c r="P27" s="9"/>
    </row>
    <row r="28" spans="1:16">
      <c r="A28" s="12"/>
      <c r="B28" s="25">
        <v>335.15</v>
      </c>
      <c r="C28" s="20" t="s">
        <v>90</v>
      </c>
      <c r="D28" s="49">
        <v>3433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3433</v>
      </c>
      <c r="O28" s="50">
        <f t="shared" si="1"/>
        <v>0.45046581813410314</v>
      </c>
      <c r="P28" s="9"/>
    </row>
    <row r="29" spans="1:16">
      <c r="A29" s="12"/>
      <c r="B29" s="25">
        <v>335.18</v>
      </c>
      <c r="C29" s="20" t="s">
        <v>91</v>
      </c>
      <c r="D29" s="49">
        <v>417071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417071</v>
      </c>
      <c r="O29" s="50">
        <f t="shared" si="1"/>
        <v>54.72654507282509</v>
      </c>
      <c r="P29" s="9"/>
    </row>
    <row r="30" spans="1:16">
      <c r="A30" s="12"/>
      <c r="B30" s="25">
        <v>337.2</v>
      </c>
      <c r="C30" s="20" t="s">
        <v>126</v>
      </c>
      <c r="D30" s="49">
        <v>77350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77350</v>
      </c>
      <c r="O30" s="50">
        <f t="shared" si="1"/>
        <v>10.149586668416218</v>
      </c>
      <c r="P30" s="9"/>
    </row>
    <row r="31" spans="1:16">
      <c r="A31" s="12"/>
      <c r="B31" s="25">
        <v>339</v>
      </c>
      <c r="C31" s="20" t="s">
        <v>127</v>
      </c>
      <c r="D31" s="49">
        <v>4221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4221</v>
      </c>
      <c r="O31" s="50">
        <f t="shared" si="1"/>
        <v>0.553864322267419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SUM(D33:D43)</f>
        <v>1161115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22569909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23731024</v>
      </c>
      <c r="O32" s="48">
        <f t="shared" si="1"/>
        <v>3113.8989633906313</v>
      </c>
      <c r="P32" s="10"/>
    </row>
    <row r="33" spans="1:16">
      <c r="A33" s="12"/>
      <c r="B33" s="25">
        <v>342.2</v>
      </c>
      <c r="C33" s="20" t="s">
        <v>36</v>
      </c>
      <c r="D33" s="49">
        <v>52000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ref="N33:N43" si="8">SUM(D33:M33)</f>
        <v>52000</v>
      </c>
      <c r="O33" s="50">
        <f t="shared" si="1"/>
        <v>6.8232515417924153</v>
      </c>
      <c r="P33" s="9"/>
    </row>
    <row r="34" spans="1:16">
      <c r="A34" s="12"/>
      <c r="B34" s="25">
        <v>342.9</v>
      </c>
      <c r="C34" s="20" t="s">
        <v>37</v>
      </c>
      <c r="D34" s="49">
        <v>472310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472310</v>
      </c>
      <c r="O34" s="50">
        <f t="shared" si="1"/>
        <v>61.974806455845687</v>
      </c>
      <c r="P34" s="9"/>
    </row>
    <row r="35" spans="1:16">
      <c r="A35" s="12"/>
      <c r="B35" s="25">
        <v>343.2</v>
      </c>
      <c r="C35" s="20" t="s">
        <v>38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1958875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1958875</v>
      </c>
      <c r="O35" s="50">
        <f t="shared" si="1"/>
        <v>257.03647815247342</v>
      </c>
      <c r="P35" s="9"/>
    </row>
    <row r="36" spans="1:16">
      <c r="A36" s="12"/>
      <c r="B36" s="25">
        <v>343.3</v>
      </c>
      <c r="C36" s="20" t="s">
        <v>39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1347082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1347082</v>
      </c>
      <c r="O36" s="50">
        <f t="shared" si="1"/>
        <v>176.7592179504002</v>
      </c>
      <c r="P36" s="9"/>
    </row>
    <row r="37" spans="1:16">
      <c r="A37" s="12"/>
      <c r="B37" s="25">
        <v>343.4</v>
      </c>
      <c r="C37" s="20" t="s">
        <v>40</v>
      </c>
      <c r="D37" s="49">
        <v>453063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453063</v>
      </c>
      <c r="O37" s="50">
        <f t="shared" ref="O37:O58" si="9">(N37/O$60)</f>
        <v>59.449284870751868</v>
      </c>
      <c r="P37" s="9"/>
    </row>
    <row r="38" spans="1:16">
      <c r="A38" s="12"/>
      <c r="B38" s="25">
        <v>343.5</v>
      </c>
      <c r="C38" s="20" t="s">
        <v>41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3014010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3014010</v>
      </c>
      <c r="O38" s="50">
        <f t="shared" si="9"/>
        <v>395.48746883611074</v>
      </c>
      <c r="P38" s="9"/>
    </row>
    <row r="39" spans="1:16">
      <c r="A39" s="12"/>
      <c r="B39" s="25">
        <v>343.9</v>
      </c>
      <c r="C39" s="20" t="s">
        <v>128</v>
      </c>
      <c r="D39" s="49">
        <v>3620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3620</v>
      </c>
      <c r="O39" s="50">
        <f t="shared" si="9"/>
        <v>0.4750032804093951</v>
      </c>
      <c r="P39" s="9"/>
    </row>
    <row r="40" spans="1:16">
      <c r="A40" s="12"/>
      <c r="B40" s="25">
        <v>344.1</v>
      </c>
      <c r="C40" s="20" t="s">
        <v>92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181817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181817</v>
      </c>
      <c r="O40" s="50">
        <f t="shared" si="9"/>
        <v>23.857367799501379</v>
      </c>
      <c r="P40" s="9"/>
    </row>
    <row r="41" spans="1:16">
      <c r="A41" s="12"/>
      <c r="B41" s="25">
        <v>344.4</v>
      </c>
      <c r="C41" s="20" t="s">
        <v>117</v>
      </c>
      <c r="D41" s="49">
        <v>65965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65965</v>
      </c>
      <c r="O41" s="50">
        <f t="shared" si="9"/>
        <v>8.6556882298910907</v>
      </c>
      <c r="P41" s="9"/>
    </row>
    <row r="42" spans="1:16">
      <c r="A42" s="12"/>
      <c r="B42" s="25">
        <v>346.9</v>
      </c>
      <c r="C42" s="20" t="s">
        <v>45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16068125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16068125</v>
      </c>
      <c r="O42" s="50">
        <f t="shared" si="9"/>
        <v>2108.4011284608318</v>
      </c>
      <c r="P42" s="9"/>
    </row>
    <row r="43" spans="1:16">
      <c r="A43" s="12"/>
      <c r="B43" s="25">
        <v>347.2</v>
      </c>
      <c r="C43" s="20" t="s">
        <v>46</v>
      </c>
      <c r="D43" s="49">
        <v>114157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114157</v>
      </c>
      <c r="O43" s="50">
        <f t="shared" si="9"/>
        <v>14.979267812623016</v>
      </c>
      <c r="P43" s="9"/>
    </row>
    <row r="44" spans="1:16" ht="15.75">
      <c r="A44" s="29" t="s">
        <v>34</v>
      </c>
      <c r="B44" s="30"/>
      <c r="C44" s="31"/>
      <c r="D44" s="32">
        <f t="shared" ref="D44:M44" si="10">SUM(D45:D45)</f>
        <v>20084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20084</v>
      </c>
      <c r="O44" s="48">
        <f t="shared" si="9"/>
        <v>2.6353496916415167</v>
      </c>
      <c r="P44" s="10"/>
    </row>
    <row r="45" spans="1:16">
      <c r="A45" s="13"/>
      <c r="B45" s="41">
        <v>351.9</v>
      </c>
      <c r="C45" s="21" t="s">
        <v>94</v>
      </c>
      <c r="D45" s="49">
        <v>20084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20084</v>
      </c>
      <c r="O45" s="50">
        <f t="shared" si="9"/>
        <v>2.6353496916415167</v>
      </c>
      <c r="P45" s="9"/>
    </row>
    <row r="46" spans="1:16" ht="15.75">
      <c r="A46" s="29" t="s">
        <v>2</v>
      </c>
      <c r="B46" s="30"/>
      <c r="C46" s="31"/>
      <c r="D46" s="32">
        <f t="shared" ref="D46:M46" si="11">SUM(D47:D53)</f>
        <v>209805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76999</v>
      </c>
      <c r="J46" s="32">
        <f t="shared" si="11"/>
        <v>0</v>
      </c>
      <c r="K46" s="32">
        <f t="shared" si="11"/>
        <v>928454</v>
      </c>
      <c r="L46" s="32">
        <f t="shared" si="11"/>
        <v>0</v>
      </c>
      <c r="M46" s="32">
        <f t="shared" si="11"/>
        <v>157</v>
      </c>
      <c r="N46" s="32">
        <f>SUM(D46:M46)</f>
        <v>1215415</v>
      </c>
      <c r="O46" s="48">
        <f t="shared" si="9"/>
        <v>159.48235139745441</v>
      </c>
      <c r="P46" s="10"/>
    </row>
    <row r="47" spans="1:16">
      <c r="A47" s="12"/>
      <c r="B47" s="25">
        <v>361.1</v>
      </c>
      <c r="C47" s="20" t="s">
        <v>50</v>
      </c>
      <c r="D47" s="49">
        <v>43994</v>
      </c>
      <c r="E47" s="49">
        <v>0</v>
      </c>
      <c r="F47" s="49">
        <v>0</v>
      </c>
      <c r="G47" s="49">
        <v>0</v>
      </c>
      <c r="H47" s="49">
        <v>0</v>
      </c>
      <c r="I47" s="49">
        <v>491</v>
      </c>
      <c r="J47" s="49">
        <v>0</v>
      </c>
      <c r="K47" s="49">
        <v>211067</v>
      </c>
      <c r="L47" s="49">
        <v>0</v>
      </c>
      <c r="M47" s="49">
        <v>157</v>
      </c>
      <c r="N47" s="49">
        <f>SUM(D47:M47)</f>
        <v>255709</v>
      </c>
      <c r="O47" s="50">
        <f t="shared" si="9"/>
        <v>33.5532082403884</v>
      </c>
      <c r="P47" s="9"/>
    </row>
    <row r="48" spans="1:16">
      <c r="A48" s="12"/>
      <c r="B48" s="25">
        <v>361.3</v>
      </c>
      <c r="C48" s="20" t="s">
        <v>51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539854</v>
      </c>
      <c r="L48" s="49">
        <v>0</v>
      </c>
      <c r="M48" s="49">
        <v>0</v>
      </c>
      <c r="N48" s="49">
        <f t="shared" ref="N48:N53" si="12">SUM(D48:M48)</f>
        <v>539854</v>
      </c>
      <c r="O48" s="50">
        <f t="shared" si="9"/>
        <v>70.837685343130829</v>
      </c>
      <c r="P48" s="9"/>
    </row>
    <row r="49" spans="1:119">
      <c r="A49" s="12"/>
      <c r="B49" s="25">
        <v>362</v>
      </c>
      <c r="C49" s="20" t="s">
        <v>52</v>
      </c>
      <c r="D49" s="49">
        <v>83744</v>
      </c>
      <c r="E49" s="49">
        <v>0</v>
      </c>
      <c r="F49" s="49">
        <v>0</v>
      </c>
      <c r="G49" s="49">
        <v>0</v>
      </c>
      <c r="H49" s="49">
        <v>0</v>
      </c>
      <c r="I49" s="49">
        <v>12144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95888</v>
      </c>
      <c r="O49" s="50">
        <f t="shared" si="9"/>
        <v>12.582075843065214</v>
      </c>
      <c r="P49" s="9"/>
    </row>
    <row r="50" spans="1:119">
      <c r="A50" s="12"/>
      <c r="B50" s="25">
        <v>364</v>
      </c>
      <c r="C50" s="20" t="s">
        <v>118</v>
      </c>
      <c r="D50" s="49">
        <v>1665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1665</v>
      </c>
      <c r="O50" s="50">
        <f t="shared" si="9"/>
        <v>0.218475265713161</v>
      </c>
      <c r="P50" s="9"/>
    </row>
    <row r="51" spans="1:119">
      <c r="A51" s="12"/>
      <c r="B51" s="25">
        <v>366</v>
      </c>
      <c r="C51" s="20" t="s">
        <v>129</v>
      </c>
      <c r="D51" s="49">
        <v>23685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23685</v>
      </c>
      <c r="O51" s="50">
        <f t="shared" si="9"/>
        <v>3.1078598609106418</v>
      </c>
      <c r="P51" s="9"/>
    </row>
    <row r="52" spans="1:119">
      <c r="A52" s="12"/>
      <c r="B52" s="25">
        <v>368</v>
      </c>
      <c r="C52" s="20" t="s">
        <v>54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177533</v>
      </c>
      <c r="L52" s="49">
        <v>0</v>
      </c>
      <c r="M52" s="49">
        <v>0</v>
      </c>
      <c r="N52" s="49">
        <f t="shared" si="12"/>
        <v>177533</v>
      </c>
      <c r="O52" s="50">
        <f t="shared" si="9"/>
        <v>23.295236845558325</v>
      </c>
      <c r="P52" s="9"/>
    </row>
    <row r="53" spans="1:119">
      <c r="A53" s="12"/>
      <c r="B53" s="25">
        <v>369.9</v>
      </c>
      <c r="C53" s="20" t="s">
        <v>55</v>
      </c>
      <c r="D53" s="49">
        <v>56717</v>
      </c>
      <c r="E53" s="49">
        <v>0</v>
      </c>
      <c r="F53" s="49">
        <v>0</v>
      </c>
      <c r="G53" s="49">
        <v>0</v>
      </c>
      <c r="H53" s="49">
        <v>0</v>
      </c>
      <c r="I53" s="49">
        <v>64364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121081</v>
      </c>
      <c r="O53" s="50">
        <f t="shared" si="9"/>
        <v>15.887809998687835</v>
      </c>
      <c r="P53" s="9"/>
    </row>
    <row r="54" spans="1:119" ht="15.75">
      <c r="A54" s="29" t="s">
        <v>35</v>
      </c>
      <c r="B54" s="30"/>
      <c r="C54" s="31"/>
      <c r="D54" s="32">
        <f t="shared" ref="D54:M54" si="13">SUM(D55:D57)</f>
        <v>1097384</v>
      </c>
      <c r="E54" s="32">
        <f t="shared" si="13"/>
        <v>0</v>
      </c>
      <c r="F54" s="32">
        <f t="shared" si="13"/>
        <v>334840</v>
      </c>
      <c r="G54" s="32">
        <f t="shared" si="13"/>
        <v>0</v>
      </c>
      <c r="H54" s="32">
        <f t="shared" si="13"/>
        <v>0</v>
      </c>
      <c r="I54" s="32">
        <f t="shared" si="13"/>
        <v>1078870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41581</v>
      </c>
      <c r="N54" s="32">
        <f>SUM(D54:M54)</f>
        <v>2552675</v>
      </c>
      <c r="O54" s="48">
        <f t="shared" si="9"/>
        <v>334.95276210471064</v>
      </c>
      <c r="P54" s="9"/>
    </row>
    <row r="55" spans="1:119">
      <c r="A55" s="12"/>
      <c r="B55" s="25">
        <v>381</v>
      </c>
      <c r="C55" s="20" t="s">
        <v>56</v>
      </c>
      <c r="D55" s="49">
        <v>1097384</v>
      </c>
      <c r="E55" s="49">
        <v>0</v>
      </c>
      <c r="F55" s="49">
        <v>334840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41581</v>
      </c>
      <c r="N55" s="49">
        <f>SUM(D55:M55)</f>
        <v>1473805</v>
      </c>
      <c r="O55" s="50">
        <f t="shared" si="9"/>
        <v>193.38735074137253</v>
      </c>
      <c r="P55" s="9"/>
    </row>
    <row r="56" spans="1:119">
      <c r="A56" s="12"/>
      <c r="B56" s="25">
        <v>389.2</v>
      </c>
      <c r="C56" s="20" t="s">
        <v>96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381905</v>
      </c>
      <c r="J56" s="49">
        <v>0</v>
      </c>
      <c r="K56" s="49">
        <v>0</v>
      </c>
      <c r="L56" s="49">
        <v>0</v>
      </c>
      <c r="M56" s="49">
        <v>0</v>
      </c>
      <c r="N56" s="49">
        <f>SUM(D56:M56)</f>
        <v>381905</v>
      </c>
      <c r="O56" s="50">
        <f t="shared" si="9"/>
        <v>50.112190001312165</v>
      </c>
      <c r="P56" s="9"/>
    </row>
    <row r="57" spans="1:119" ht="15.75" thickBot="1">
      <c r="A57" s="12"/>
      <c r="B57" s="25">
        <v>389.3</v>
      </c>
      <c r="C57" s="20" t="s">
        <v>97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696965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696965</v>
      </c>
      <c r="O57" s="50">
        <f t="shared" si="9"/>
        <v>91.453221362025985</v>
      </c>
      <c r="P57" s="9"/>
    </row>
    <row r="58" spans="1:119" ht="16.5" thickBot="1">
      <c r="A58" s="14" t="s">
        <v>47</v>
      </c>
      <c r="B58" s="23"/>
      <c r="C58" s="22"/>
      <c r="D58" s="15">
        <f t="shared" ref="D58:M58" si="14">SUM(D5,D14,D19,D32,D44,D46,D54)</f>
        <v>8681757</v>
      </c>
      <c r="E58" s="15">
        <f t="shared" si="14"/>
        <v>0</v>
      </c>
      <c r="F58" s="15">
        <f t="shared" si="14"/>
        <v>334840</v>
      </c>
      <c r="G58" s="15">
        <f t="shared" si="14"/>
        <v>0</v>
      </c>
      <c r="H58" s="15">
        <f t="shared" si="14"/>
        <v>0</v>
      </c>
      <c r="I58" s="15">
        <f t="shared" si="14"/>
        <v>23725778</v>
      </c>
      <c r="J58" s="15">
        <f t="shared" si="14"/>
        <v>0</v>
      </c>
      <c r="K58" s="15">
        <f t="shared" si="14"/>
        <v>928454</v>
      </c>
      <c r="L58" s="15">
        <f t="shared" si="14"/>
        <v>0</v>
      </c>
      <c r="M58" s="15">
        <f t="shared" si="14"/>
        <v>157244</v>
      </c>
      <c r="N58" s="15">
        <f>SUM(D58:M58)</f>
        <v>33828073</v>
      </c>
      <c r="O58" s="40">
        <f t="shared" si="9"/>
        <v>4438.7971394830074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3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51" t="s">
        <v>130</v>
      </c>
      <c r="M60" s="51"/>
      <c r="N60" s="51"/>
      <c r="O60" s="46">
        <v>7621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customHeight="1" thickBot="1">
      <c r="A62" s="55" t="s">
        <v>77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2575613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420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116776</v>
      </c>
      <c r="N5" s="28">
        <f>SUM(D5:M5)</f>
        <v>2692809</v>
      </c>
      <c r="O5" s="33">
        <f t="shared" ref="O5:O48" si="1">(N5/O$50)</f>
        <v>348.76427923844062</v>
      </c>
      <c r="P5" s="6"/>
    </row>
    <row r="6" spans="1:133">
      <c r="A6" s="12"/>
      <c r="B6" s="25">
        <v>311</v>
      </c>
      <c r="C6" s="20" t="s">
        <v>1</v>
      </c>
      <c r="D6" s="49">
        <v>679023</v>
      </c>
      <c r="E6" s="49">
        <v>0</v>
      </c>
      <c r="F6" s="49">
        <v>0</v>
      </c>
      <c r="G6" s="49">
        <v>0</v>
      </c>
      <c r="H6" s="49">
        <v>0</v>
      </c>
      <c r="I6" s="49">
        <v>213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679236</v>
      </c>
      <c r="O6" s="50">
        <f t="shared" si="1"/>
        <v>87.972542416785387</v>
      </c>
      <c r="P6" s="9"/>
    </row>
    <row r="7" spans="1:133">
      <c r="A7" s="12"/>
      <c r="B7" s="25">
        <v>312.10000000000002</v>
      </c>
      <c r="C7" s="20" t="s">
        <v>9</v>
      </c>
      <c r="D7" s="49">
        <v>373173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373173</v>
      </c>
      <c r="O7" s="50">
        <f t="shared" si="1"/>
        <v>48.332210853516386</v>
      </c>
      <c r="P7" s="9"/>
    </row>
    <row r="8" spans="1:133">
      <c r="A8" s="12"/>
      <c r="B8" s="25">
        <v>312.3</v>
      </c>
      <c r="C8" s="20" t="s">
        <v>10</v>
      </c>
      <c r="D8" s="49">
        <v>67340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67340</v>
      </c>
      <c r="O8" s="50">
        <f t="shared" si="1"/>
        <v>8.7216681776971896</v>
      </c>
      <c r="P8" s="9"/>
    </row>
    <row r="9" spans="1:133">
      <c r="A9" s="12"/>
      <c r="B9" s="25">
        <v>314.10000000000002</v>
      </c>
      <c r="C9" s="20" t="s">
        <v>11</v>
      </c>
      <c r="D9" s="49">
        <v>574639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574639</v>
      </c>
      <c r="O9" s="50">
        <f t="shared" si="1"/>
        <v>74.42546302292449</v>
      </c>
      <c r="P9" s="9"/>
    </row>
    <row r="10" spans="1:133">
      <c r="A10" s="12"/>
      <c r="B10" s="25">
        <v>314.3</v>
      </c>
      <c r="C10" s="20" t="s">
        <v>12</v>
      </c>
      <c r="D10" s="49">
        <v>177383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177383</v>
      </c>
      <c r="O10" s="50">
        <f t="shared" si="1"/>
        <v>22.974096619608858</v>
      </c>
      <c r="P10" s="9"/>
    </row>
    <row r="11" spans="1:133">
      <c r="A11" s="12"/>
      <c r="B11" s="25">
        <v>314.89999999999998</v>
      </c>
      <c r="C11" s="20" t="s">
        <v>13</v>
      </c>
      <c r="D11" s="49">
        <v>42206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42206</v>
      </c>
      <c r="O11" s="50">
        <f t="shared" si="1"/>
        <v>5.4663903639424944</v>
      </c>
      <c r="P11" s="9"/>
    </row>
    <row r="12" spans="1:133">
      <c r="A12" s="12"/>
      <c r="B12" s="25">
        <v>315</v>
      </c>
      <c r="C12" s="20" t="s">
        <v>86</v>
      </c>
      <c r="D12" s="49">
        <v>219433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219433</v>
      </c>
      <c r="O12" s="50">
        <f t="shared" si="1"/>
        <v>28.420282346846264</v>
      </c>
      <c r="P12" s="9"/>
    </row>
    <row r="13" spans="1:133">
      <c r="A13" s="12"/>
      <c r="B13" s="25">
        <v>319</v>
      </c>
      <c r="C13" s="20" t="s">
        <v>15</v>
      </c>
      <c r="D13" s="49">
        <v>442416</v>
      </c>
      <c r="E13" s="49">
        <v>0</v>
      </c>
      <c r="F13" s="49">
        <v>0</v>
      </c>
      <c r="G13" s="49">
        <v>0</v>
      </c>
      <c r="H13" s="49">
        <v>0</v>
      </c>
      <c r="I13" s="49">
        <v>207</v>
      </c>
      <c r="J13" s="49">
        <v>0</v>
      </c>
      <c r="K13" s="49">
        <v>0</v>
      </c>
      <c r="L13" s="49">
        <v>0</v>
      </c>
      <c r="M13" s="49">
        <v>116776</v>
      </c>
      <c r="N13" s="49">
        <f t="shared" si="2"/>
        <v>559399</v>
      </c>
      <c r="O13" s="50">
        <f t="shared" si="1"/>
        <v>72.451625437119546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1019795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6" si="4">SUM(D14:M14)</f>
        <v>1019795</v>
      </c>
      <c r="O14" s="48">
        <f t="shared" si="1"/>
        <v>132.0806890299184</v>
      </c>
      <c r="P14" s="10"/>
    </row>
    <row r="15" spans="1:133">
      <c r="A15" s="12"/>
      <c r="B15" s="25">
        <v>323.10000000000002</v>
      </c>
      <c r="C15" s="20" t="s">
        <v>17</v>
      </c>
      <c r="D15" s="49">
        <v>936425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936425</v>
      </c>
      <c r="O15" s="50">
        <f t="shared" si="1"/>
        <v>121.28286491387126</v>
      </c>
      <c r="P15" s="9"/>
    </row>
    <row r="16" spans="1:133">
      <c r="A16" s="12"/>
      <c r="B16" s="25">
        <v>323.39999999999998</v>
      </c>
      <c r="C16" s="20" t="s">
        <v>18</v>
      </c>
      <c r="D16" s="49">
        <v>5244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5244</v>
      </c>
      <c r="O16" s="50">
        <f t="shared" si="1"/>
        <v>0.6791866338557182</v>
      </c>
      <c r="P16" s="9"/>
    </row>
    <row r="17" spans="1:16">
      <c r="A17" s="12"/>
      <c r="B17" s="25">
        <v>329</v>
      </c>
      <c r="C17" s="20" t="s">
        <v>19</v>
      </c>
      <c r="D17" s="49">
        <v>78126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78126</v>
      </c>
      <c r="O17" s="50">
        <f t="shared" si="1"/>
        <v>10.118637482191426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1804617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1804617</v>
      </c>
      <c r="O18" s="48">
        <f t="shared" si="1"/>
        <v>233.72840305659889</v>
      </c>
      <c r="P18" s="10"/>
    </row>
    <row r="19" spans="1:16">
      <c r="A19" s="12"/>
      <c r="B19" s="25">
        <v>331.2</v>
      </c>
      <c r="C19" s="20" t="s">
        <v>20</v>
      </c>
      <c r="D19" s="49">
        <v>425111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425111</v>
      </c>
      <c r="O19" s="50">
        <f t="shared" si="1"/>
        <v>55.059059707291802</v>
      </c>
      <c r="P19" s="9"/>
    </row>
    <row r="20" spans="1:16">
      <c r="A20" s="12"/>
      <c r="B20" s="25">
        <v>334.49</v>
      </c>
      <c r="C20" s="20" t="s">
        <v>23</v>
      </c>
      <c r="D20" s="49">
        <v>738379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738379</v>
      </c>
      <c r="O20" s="50">
        <f t="shared" si="1"/>
        <v>95.632560549151663</v>
      </c>
      <c r="P20" s="9"/>
    </row>
    <row r="21" spans="1:16">
      <c r="A21" s="12"/>
      <c r="B21" s="25">
        <v>335.12</v>
      </c>
      <c r="C21" s="20" t="s">
        <v>88</v>
      </c>
      <c r="D21" s="49">
        <v>224436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224436</v>
      </c>
      <c r="O21" s="50">
        <f t="shared" si="1"/>
        <v>29.068255407330657</v>
      </c>
      <c r="P21" s="9"/>
    </row>
    <row r="22" spans="1:16">
      <c r="A22" s="12"/>
      <c r="B22" s="25">
        <v>335.14</v>
      </c>
      <c r="C22" s="20" t="s">
        <v>89</v>
      </c>
      <c r="D22" s="49">
        <v>1138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1138</v>
      </c>
      <c r="O22" s="50">
        <f t="shared" si="1"/>
        <v>0.14739023442559254</v>
      </c>
      <c r="P22" s="9"/>
    </row>
    <row r="23" spans="1:16">
      <c r="A23" s="12"/>
      <c r="B23" s="25">
        <v>335.15</v>
      </c>
      <c r="C23" s="20" t="s">
        <v>90</v>
      </c>
      <c r="D23" s="49">
        <v>3071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3071</v>
      </c>
      <c r="O23" s="50">
        <f t="shared" si="1"/>
        <v>0.39774640590597071</v>
      </c>
      <c r="P23" s="9"/>
    </row>
    <row r="24" spans="1:16">
      <c r="A24" s="12"/>
      <c r="B24" s="25">
        <v>335.18</v>
      </c>
      <c r="C24" s="20" t="s">
        <v>91</v>
      </c>
      <c r="D24" s="49">
        <v>412482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412482</v>
      </c>
      <c r="O24" s="50">
        <f t="shared" si="1"/>
        <v>53.423390752493198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SUM(D26:D35)</f>
        <v>1058804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20262835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21321639</v>
      </c>
      <c r="O25" s="48">
        <f t="shared" si="1"/>
        <v>2761.5126278979405</v>
      </c>
      <c r="P25" s="10"/>
    </row>
    <row r="26" spans="1:16">
      <c r="A26" s="12"/>
      <c r="B26" s="25">
        <v>341.1</v>
      </c>
      <c r="C26" s="20" t="s">
        <v>121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8678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8678</v>
      </c>
      <c r="O26" s="50">
        <f t="shared" si="1"/>
        <v>1.12394767517161</v>
      </c>
      <c r="P26" s="9"/>
    </row>
    <row r="27" spans="1:16">
      <c r="A27" s="12"/>
      <c r="B27" s="25">
        <v>342.2</v>
      </c>
      <c r="C27" s="20" t="s">
        <v>36</v>
      </c>
      <c r="D27" s="49">
        <v>52001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ref="N27:N35" si="7">SUM(D27:M27)</f>
        <v>52001</v>
      </c>
      <c r="O27" s="50">
        <f t="shared" si="1"/>
        <v>6.7350084185986274</v>
      </c>
      <c r="P27" s="9"/>
    </row>
    <row r="28" spans="1:16">
      <c r="A28" s="12"/>
      <c r="B28" s="25">
        <v>342.9</v>
      </c>
      <c r="C28" s="20" t="s">
        <v>37</v>
      </c>
      <c r="D28" s="49">
        <v>393862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393862</v>
      </c>
      <c r="O28" s="50">
        <f t="shared" si="1"/>
        <v>51.011786038077972</v>
      </c>
      <c r="P28" s="9"/>
    </row>
    <row r="29" spans="1:16">
      <c r="A29" s="12"/>
      <c r="B29" s="25">
        <v>343.2</v>
      </c>
      <c r="C29" s="20" t="s">
        <v>38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1864508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1864508</v>
      </c>
      <c r="O29" s="50">
        <f t="shared" si="1"/>
        <v>241.48529983162803</v>
      </c>
      <c r="P29" s="9"/>
    </row>
    <row r="30" spans="1:16">
      <c r="A30" s="12"/>
      <c r="B30" s="25">
        <v>343.3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1369373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1369373</v>
      </c>
      <c r="O30" s="50">
        <f t="shared" si="1"/>
        <v>177.35694858178994</v>
      </c>
      <c r="P30" s="9"/>
    </row>
    <row r="31" spans="1:16">
      <c r="A31" s="12"/>
      <c r="B31" s="25">
        <v>343.4</v>
      </c>
      <c r="C31" s="20" t="s">
        <v>40</v>
      </c>
      <c r="D31" s="49">
        <v>432233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432233</v>
      </c>
      <c r="O31" s="50">
        <f t="shared" si="1"/>
        <v>55.981479083020332</v>
      </c>
      <c r="P31" s="9"/>
    </row>
    <row r="32" spans="1:16">
      <c r="A32" s="12"/>
      <c r="B32" s="25">
        <v>343.5</v>
      </c>
      <c r="C32" s="20" t="s">
        <v>41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2772215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2772215</v>
      </c>
      <c r="O32" s="50">
        <f t="shared" si="1"/>
        <v>359.04869835513534</v>
      </c>
      <c r="P32" s="9"/>
    </row>
    <row r="33" spans="1:119">
      <c r="A33" s="12"/>
      <c r="B33" s="25">
        <v>344.4</v>
      </c>
      <c r="C33" s="20" t="s">
        <v>117</v>
      </c>
      <c r="D33" s="49">
        <v>60743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60743</v>
      </c>
      <c r="O33" s="50">
        <f t="shared" si="1"/>
        <v>7.8672451754954018</v>
      </c>
      <c r="P33" s="9"/>
    </row>
    <row r="34" spans="1:119">
      <c r="A34" s="12"/>
      <c r="B34" s="25">
        <v>346.9</v>
      </c>
      <c r="C34" s="20" t="s">
        <v>45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14248061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14248061</v>
      </c>
      <c r="O34" s="50">
        <f t="shared" si="1"/>
        <v>1845.3647195959072</v>
      </c>
      <c r="P34" s="9"/>
    </row>
    <row r="35" spans="1:119">
      <c r="A35" s="12"/>
      <c r="B35" s="25">
        <v>347.2</v>
      </c>
      <c r="C35" s="20" t="s">
        <v>46</v>
      </c>
      <c r="D35" s="49">
        <v>119965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119965</v>
      </c>
      <c r="O35" s="50">
        <f t="shared" si="1"/>
        <v>15.537495143116177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19746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19746</v>
      </c>
      <c r="O36" s="48">
        <f t="shared" si="1"/>
        <v>2.5574407460173552</v>
      </c>
      <c r="P36" s="10"/>
    </row>
    <row r="37" spans="1:119">
      <c r="A37" s="13"/>
      <c r="B37" s="41">
        <v>351.9</v>
      </c>
      <c r="C37" s="21" t="s">
        <v>94</v>
      </c>
      <c r="D37" s="49">
        <v>19746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19746</v>
      </c>
      <c r="O37" s="50">
        <f t="shared" si="1"/>
        <v>2.5574407460173552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SUM(D39:D43)</f>
        <v>392304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220426</v>
      </c>
      <c r="J38" s="32">
        <f t="shared" si="10"/>
        <v>0</v>
      </c>
      <c r="K38" s="32">
        <f t="shared" si="10"/>
        <v>1212997</v>
      </c>
      <c r="L38" s="32">
        <f t="shared" si="10"/>
        <v>0</v>
      </c>
      <c r="M38" s="32">
        <f t="shared" si="10"/>
        <v>101</v>
      </c>
      <c r="N38" s="32">
        <f t="shared" si="9"/>
        <v>1825828</v>
      </c>
      <c r="O38" s="48">
        <f t="shared" si="1"/>
        <v>236.47558606398135</v>
      </c>
      <c r="P38" s="10"/>
    </row>
    <row r="39" spans="1:119">
      <c r="A39" s="12"/>
      <c r="B39" s="25">
        <v>361.1</v>
      </c>
      <c r="C39" s="20" t="s">
        <v>50</v>
      </c>
      <c r="D39" s="49">
        <v>16350</v>
      </c>
      <c r="E39" s="49">
        <v>0</v>
      </c>
      <c r="F39" s="49">
        <v>0</v>
      </c>
      <c r="G39" s="49">
        <v>0</v>
      </c>
      <c r="H39" s="49">
        <v>0</v>
      </c>
      <c r="I39" s="49">
        <v>11893</v>
      </c>
      <c r="J39" s="49">
        <v>0</v>
      </c>
      <c r="K39" s="49">
        <v>188413</v>
      </c>
      <c r="L39" s="49">
        <v>0</v>
      </c>
      <c r="M39" s="49">
        <v>101</v>
      </c>
      <c r="N39" s="49">
        <f t="shared" si="9"/>
        <v>216757</v>
      </c>
      <c r="O39" s="50">
        <f t="shared" si="1"/>
        <v>28.073695117212797</v>
      </c>
      <c r="P39" s="9"/>
    </row>
    <row r="40" spans="1:119">
      <c r="A40" s="12"/>
      <c r="B40" s="25">
        <v>361.3</v>
      </c>
      <c r="C40" s="20" t="s">
        <v>51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848903</v>
      </c>
      <c r="L40" s="49">
        <v>0</v>
      </c>
      <c r="M40" s="49">
        <v>0</v>
      </c>
      <c r="N40" s="49">
        <f t="shared" si="9"/>
        <v>848903</v>
      </c>
      <c r="O40" s="50">
        <f t="shared" si="1"/>
        <v>109.94728662090402</v>
      </c>
      <c r="P40" s="9"/>
    </row>
    <row r="41" spans="1:119">
      <c r="A41" s="12"/>
      <c r="B41" s="25">
        <v>362</v>
      </c>
      <c r="C41" s="20" t="s">
        <v>52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153416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153416</v>
      </c>
      <c r="O41" s="50">
        <f t="shared" si="1"/>
        <v>19.869965030436472</v>
      </c>
      <c r="P41" s="9"/>
    </row>
    <row r="42" spans="1:119">
      <c r="A42" s="12"/>
      <c r="B42" s="25">
        <v>368</v>
      </c>
      <c r="C42" s="20" t="s">
        <v>54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175681</v>
      </c>
      <c r="L42" s="49">
        <v>0</v>
      </c>
      <c r="M42" s="49">
        <v>0</v>
      </c>
      <c r="N42" s="49">
        <f t="shared" si="9"/>
        <v>175681</v>
      </c>
      <c r="O42" s="50">
        <f t="shared" si="1"/>
        <v>22.75365885248025</v>
      </c>
      <c r="P42" s="9"/>
    </row>
    <row r="43" spans="1:119">
      <c r="A43" s="12"/>
      <c r="B43" s="25">
        <v>369.9</v>
      </c>
      <c r="C43" s="20" t="s">
        <v>55</v>
      </c>
      <c r="D43" s="49">
        <v>375954</v>
      </c>
      <c r="E43" s="49">
        <v>0</v>
      </c>
      <c r="F43" s="49">
        <v>0</v>
      </c>
      <c r="G43" s="49">
        <v>0</v>
      </c>
      <c r="H43" s="49">
        <v>0</v>
      </c>
      <c r="I43" s="49">
        <v>55117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431071</v>
      </c>
      <c r="O43" s="50">
        <f t="shared" si="1"/>
        <v>55.830980442947805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SUM(D45:D47)</f>
        <v>1134134</v>
      </c>
      <c r="E44" s="32">
        <f t="shared" si="11"/>
        <v>0</v>
      </c>
      <c r="F44" s="32">
        <f t="shared" si="11"/>
        <v>336240</v>
      </c>
      <c r="G44" s="32">
        <f t="shared" si="11"/>
        <v>0</v>
      </c>
      <c r="H44" s="32">
        <f t="shared" si="11"/>
        <v>0</v>
      </c>
      <c r="I44" s="32">
        <f t="shared" si="11"/>
        <v>1739876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41960</v>
      </c>
      <c r="N44" s="32">
        <f t="shared" si="9"/>
        <v>3252210</v>
      </c>
      <c r="O44" s="48">
        <f t="shared" si="1"/>
        <v>421.21616370936408</v>
      </c>
      <c r="P44" s="9"/>
    </row>
    <row r="45" spans="1:119">
      <c r="A45" s="12"/>
      <c r="B45" s="25">
        <v>381</v>
      </c>
      <c r="C45" s="20" t="s">
        <v>56</v>
      </c>
      <c r="D45" s="49">
        <v>1134134</v>
      </c>
      <c r="E45" s="49">
        <v>0</v>
      </c>
      <c r="F45" s="49">
        <v>336240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41960</v>
      </c>
      <c r="N45" s="49">
        <f t="shared" si="9"/>
        <v>1512334</v>
      </c>
      <c r="O45" s="50">
        <f t="shared" si="1"/>
        <v>195.87281440227949</v>
      </c>
      <c r="P45" s="9"/>
    </row>
    <row r="46" spans="1:119">
      <c r="A46" s="12"/>
      <c r="B46" s="25">
        <v>389.2</v>
      </c>
      <c r="C46" s="20" t="s">
        <v>96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1286879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1286879</v>
      </c>
      <c r="O46" s="50">
        <f t="shared" si="1"/>
        <v>166.67258127185599</v>
      </c>
      <c r="P46" s="9"/>
    </row>
    <row r="47" spans="1:119" ht="15.75" thickBot="1">
      <c r="A47" s="12"/>
      <c r="B47" s="25">
        <v>389.3</v>
      </c>
      <c r="C47" s="20" t="s">
        <v>97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452997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452997</v>
      </c>
      <c r="O47" s="50">
        <f t="shared" si="1"/>
        <v>58.670768035228598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2">SUM(D5,D14,D18,D25,D36,D38,D44)</f>
        <v>8005013</v>
      </c>
      <c r="E48" s="15">
        <f t="shared" si="12"/>
        <v>0</v>
      </c>
      <c r="F48" s="15">
        <f t="shared" si="12"/>
        <v>336240</v>
      </c>
      <c r="G48" s="15">
        <f t="shared" si="12"/>
        <v>0</v>
      </c>
      <c r="H48" s="15">
        <f t="shared" si="12"/>
        <v>0</v>
      </c>
      <c r="I48" s="15">
        <f t="shared" si="12"/>
        <v>22223557</v>
      </c>
      <c r="J48" s="15">
        <f t="shared" si="12"/>
        <v>0</v>
      </c>
      <c r="K48" s="15">
        <f t="shared" si="12"/>
        <v>1212997</v>
      </c>
      <c r="L48" s="15">
        <f t="shared" si="12"/>
        <v>0</v>
      </c>
      <c r="M48" s="15">
        <f t="shared" si="12"/>
        <v>158837</v>
      </c>
      <c r="N48" s="15">
        <f t="shared" si="9"/>
        <v>31936644</v>
      </c>
      <c r="O48" s="40">
        <f t="shared" si="1"/>
        <v>4136.3351897422617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3"/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51" t="s">
        <v>122</v>
      </c>
      <c r="M50" s="51"/>
      <c r="N50" s="51"/>
      <c r="O50" s="46">
        <v>7721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2643324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114484</v>
      </c>
      <c r="N5" s="28">
        <f>SUM(D5:M5)</f>
        <v>2757808</v>
      </c>
      <c r="O5" s="33">
        <f t="shared" ref="O5:O50" si="1">(N5/O$52)</f>
        <v>357.41420425090723</v>
      </c>
      <c r="P5" s="6"/>
    </row>
    <row r="6" spans="1:133">
      <c r="A6" s="12"/>
      <c r="B6" s="25">
        <v>311</v>
      </c>
      <c r="C6" s="20" t="s">
        <v>1</v>
      </c>
      <c r="D6" s="49">
        <v>677261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677261</v>
      </c>
      <c r="O6" s="50">
        <f t="shared" si="1"/>
        <v>87.773587350959048</v>
      </c>
      <c r="P6" s="9"/>
    </row>
    <row r="7" spans="1:133">
      <c r="A7" s="12"/>
      <c r="B7" s="25">
        <v>312.10000000000002</v>
      </c>
      <c r="C7" s="20" t="s">
        <v>9</v>
      </c>
      <c r="D7" s="49">
        <v>387310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387310</v>
      </c>
      <c r="O7" s="50">
        <f t="shared" si="1"/>
        <v>50.195697252462416</v>
      </c>
      <c r="P7" s="9"/>
    </row>
    <row r="8" spans="1:133">
      <c r="A8" s="12"/>
      <c r="B8" s="25">
        <v>312.3</v>
      </c>
      <c r="C8" s="20" t="s">
        <v>10</v>
      </c>
      <c r="D8" s="49">
        <v>70356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70356</v>
      </c>
      <c r="O8" s="50">
        <f t="shared" si="1"/>
        <v>9.1181959564541213</v>
      </c>
      <c r="P8" s="9"/>
    </row>
    <row r="9" spans="1:133">
      <c r="A9" s="12"/>
      <c r="B9" s="25">
        <v>314.10000000000002</v>
      </c>
      <c r="C9" s="20" t="s">
        <v>11</v>
      </c>
      <c r="D9" s="49">
        <v>560301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560301</v>
      </c>
      <c r="O9" s="50">
        <f t="shared" si="1"/>
        <v>72.615474339035771</v>
      </c>
      <c r="P9" s="9"/>
    </row>
    <row r="10" spans="1:133">
      <c r="A10" s="12"/>
      <c r="B10" s="25">
        <v>314.3</v>
      </c>
      <c r="C10" s="20" t="s">
        <v>12</v>
      </c>
      <c r="D10" s="49">
        <v>175301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175301</v>
      </c>
      <c r="O10" s="50">
        <f t="shared" si="1"/>
        <v>22.719155002592018</v>
      </c>
      <c r="P10" s="9"/>
    </row>
    <row r="11" spans="1:133">
      <c r="A11" s="12"/>
      <c r="B11" s="25">
        <v>314.89999999999998</v>
      </c>
      <c r="C11" s="20" t="s">
        <v>13</v>
      </c>
      <c r="D11" s="49">
        <v>137503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137503</v>
      </c>
      <c r="O11" s="50">
        <f t="shared" si="1"/>
        <v>17.820502851218247</v>
      </c>
      <c r="P11" s="9"/>
    </row>
    <row r="12" spans="1:133">
      <c r="A12" s="12"/>
      <c r="B12" s="25">
        <v>315</v>
      </c>
      <c r="C12" s="20" t="s">
        <v>86</v>
      </c>
      <c r="D12" s="49">
        <v>209556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209556</v>
      </c>
      <c r="O12" s="50">
        <f t="shared" si="1"/>
        <v>27.158631415241057</v>
      </c>
      <c r="P12" s="9"/>
    </row>
    <row r="13" spans="1:133">
      <c r="A13" s="12"/>
      <c r="B13" s="25">
        <v>319</v>
      </c>
      <c r="C13" s="20" t="s">
        <v>15</v>
      </c>
      <c r="D13" s="49">
        <v>425736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114484</v>
      </c>
      <c r="N13" s="49">
        <f t="shared" si="2"/>
        <v>540220</v>
      </c>
      <c r="O13" s="50">
        <f t="shared" si="1"/>
        <v>70.012960082944531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1032177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6" si="4">SUM(D14:M14)</f>
        <v>1032177</v>
      </c>
      <c r="O14" s="48">
        <f t="shared" si="1"/>
        <v>133.77099533437013</v>
      </c>
      <c r="P14" s="10"/>
    </row>
    <row r="15" spans="1:133">
      <c r="A15" s="12"/>
      <c r="B15" s="25">
        <v>323.10000000000002</v>
      </c>
      <c r="C15" s="20" t="s">
        <v>17</v>
      </c>
      <c r="D15" s="49">
        <v>939971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939971</v>
      </c>
      <c r="O15" s="50">
        <f t="shared" si="1"/>
        <v>121.82102125453603</v>
      </c>
      <c r="P15" s="9"/>
    </row>
    <row r="16" spans="1:133">
      <c r="A16" s="12"/>
      <c r="B16" s="25">
        <v>323.39999999999998</v>
      </c>
      <c r="C16" s="20" t="s">
        <v>18</v>
      </c>
      <c r="D16" s="49">
        <v>4398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4398</v>
      </c>
      <c r="O16" s="50">
        <f t="shared" si="1"/>
        <v>0.56998444790046654</v>
      </c>
      <c r="P16" s="9"/>
    </row>
    <row r="17" spans="1:16">
      <c r="A17" s="12"/>
      <c r="B17" s="25">
        <v>329</v>
      </c>
      <c r="C17" s="20" t="s">
        <v>19</v>
      </c>
      <c r="D17" s="49">
        <v>87808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87808</v>
      </c>
      <c r="O17" s="50">
        <f t="shared" si="1"/>
        <v>11.379989631933645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1655546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1655546</v>
      </c>
      <c r="O18" s="48">
        <f t="shared" si="1"/>
        <v>214.56013478486261</v>
      </c>
      <c r="P18" s="10"/>
    </row>
    <row r="19" spans="1:16">
      <c r="A19" s="12"/>
      <c r="B19" s="25">
        <v>331.2</v>
      </c>
      <c r="C19" s="20" t="s">
        <v>20</v>
      </c>
      <c r="D19" s="49">
        <v>343757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343757</v>
      </c>
      <c r="O19" s="50">
        <f t="shared" si="1"/>
        <v>44.551192327630893</v>
      </c>
      <c r="P19" s="9"/>
    </row>
    <row r="20" spans="1:16">
      <c r="A20" s="12"/>
      <c r="B20" s="25">
        <v>331.7</v>
      </c>
      <c r="C20" s="20" t="s">
        <v>72</v>
      </c>
      <c r="D20" s="49">
        <v>92011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92011</v>
      </c>
      <c r="O20" s="50">
        <f t="shared" si="1"/>
        <v>11.924701918092277</v>
      </c>
      <c r="P20" s="9"/>
    </row>
    <row r="21" spans="1:16">
      <c r="A21" s="12"/>
      <c r="B21" s="25">
        <v>334.49</v>
      </c>
      <c r="C21" s="20" t="s">
        <v>23</v>
      </c>
      <c r="D21" s="49">
        <v>583037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583037</v>
      </c>
      <c r="O21" s="50">
        <f t="shared" si="1"/>
        <v>75.562078797304309</v>
      </c>
      <c r="P21" s="9"/>
    </row>
    <row r="22" spans="1:16">
      <c r="A22" s="12"/>
      <c r="B22" s="25">
        <v>335.12</v>
      </c>
      <c r="C22" s="20" t="s">
        <v>88</v>
      </c>
      <c r="D22" s="49">
        <v>223375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223375</v>
      </c>
      <c r="O22" s="50">
        <f t="shared" si="1"/>
        <v>28.949585277345776</v>
      </c>
      <c r="P22" s="9"/>
    </row>
    <row r="23" spans="1:16">
      <c r="A23" s="12"/>
      <c r="B23" s="25">
        <v>335.14</v>
      </c>
      <c r="C23" s="20" t="s">
        <v>89</v>
      </c>
      <c r="D23" s="49">
        <v>696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696</v>
      </c>
      <c r="O23" s="50">
        <f t="shared" si="1"/>
        <v>9.0202177293934677E-2</v>
      </c>
      <c r="P23" s="9"/>
    </row>
    <row r="24" spans="1:16">
      <c r="A24" s="12"/>
      <c r="B24" s="25">
        <v>335.15</v>
      </c>
      <c r="C24" s="20" t="s">
        <v>90</v>
      </c>
      <c r="D24" s="49">
        <v>3089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3089</v>
      </c>
      <c r="O24" s="50">
        <f t="shared" si="1"/>
        <v>0.40033696215655779</v>
      </c>
      <c r="P24" s="9"/>
    </row>
    <row r="25" spans="1:16">
      <c r="A25" s="12"/>
      <c r="B25" s="25">
        <v>335.18</v>
      </c>
      <c r="C25" s="20" t="s">
        <v>91</v>
      </c>
      <c r="D25" s="49">
        <v>409581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409581</v>
      </c>
      <c r="O25" s="50">
        <f t="shared" si="1"/>
        <v>53.082037325038883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SUM(D27:D36)</f>
        <v>936333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19852575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20788908</v>
      </c>
      <c r="O26" s="48">
        <f t="shared" si="1"/>
        <v>2694.2597200622085</v>
      </c>
      <c r="P26" s="10"/>
    </row>
    <row r="27" spans="1:16">
      <c r="A27" s="12"/>
      <c r="B27" s="25">
        <v>342.2</v>
      </c>
      <c r="C27" s="20" t="s">
        <v>36</v>
      </c>
      <c r="D27" s="49">
        <v>52000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ref="N27:N36" si="7">SUM(D27:M27)</f>
        <v>52000</v>
      </c>
      <c r="O27" s="50">
        <f t="shared" si="1"/>
        <v>6.739243131156039</v>
      </c>
      <c r="P27" s="9"/>
    </row>
    <row r="28" spans="1:16">
      <c r="A28" s="12"/>
      <c r="B28" s="25">
        <v>342.9</v>
      </c>
      <c r="C28" s="20" t="s">
        <v>37</v>
      </c>
      <c r="D28" s="49">
        <v>310838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310838</v>
      </c>
      <c r="O28" s="50">
        <f t="shared" si="1"/>
        <v>40.284862623120787</v>
      </c>
      <c r="P28" s="9"/>
    </row>
    <row r="29" spans="1:16">
      <c r="A29" s="12"/>
      <c r="B29" s="25">
        <v>343.2</v>
      </c>
      <c r="C29" s="20" t="s">
        <v>38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1633392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1633392</v>
      </c>
      <c r="O29" s="50">
        <f t="shared" si="1"/>
        <v>211.68895800933126</v>
      </c>
      <c r="P29" s="9"/>
    </row>
    <row r="30" spans="1:16">
      <c r="A30" s="12"/>
      <c r="B30" s="25">
        <v>343.3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1356061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1356061</v>
      </c>
      <c r="O30" s="50">
        <f t="shared" si="1"/>
        <v>175.74663037843442</v>
      </c>
      <c r="P30" s="9"/>
    </row>
    <row r="31" spans="1:16">
      <c r="A31" s="12"/>
      <c r="B31" s="25">
        <v>343.4</v>
      </c>
      <c r="C31" s="20" t="s">
        <v>40</v>
      </c>
      <c r="D31" s="49">
        <v>409867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409867</v>
      </c>
      <c r="O31" s="50">
        <f t="shared" si="1"/>
        <v>53.119103162260238</v>
      </c>
      <c r="P31" s="9"/>
    </row>
    <row r="32" spans="1:16">
      <c r="A32" s="12"/>
      <c r="B32" s="25">
        <v>343.5</v>
      </c>
      <c r="C32" s="20" t="s">
        <v>41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2392868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2392868</v>
      </c>
      <c r="O32" s="50">
        <f t="shared" si="1"/>
        <v>310.11767755313633</v>
      </c>
      <c r="P32" s="9"/>
    </row>
    <row r="33" spans="1:16">
      <c r="A33" s="12"/>
      <c r="B33" s="25">
        <v>344.1</v>
      </c>
      <c r="C33" s="20" t="s">
        <v>92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5472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5472</v>
      </c>
      <c r="O33" s="50">
        <f t="shared" si="1"/>
        <v>0.70917573872472783</v>
      </c>
      <c r="P33" s="9"/>
    </row>
    <row r="34" spans="1:16">
      <c r="A34" s="12"/>
      <c r="B34" s="25">
        <v>344.4</v>
      </c>
      <c r="C34" s="20" t="s">
        <v>117</v>
      </c>
      <c r="D34" s="49">
        <v>62706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62706</v>
      </c>
      <c r="O34" s="50">
        <f t="shared" si="1"/>
        <v>8.1267496111975124</v>
      </c>
      <c r="P34" s="9"/>
    </row>
    <row r="35" spans="1:16">
      <c r="A35" s="12"/>
      <c r="B35" s="25">
        <v>346.9</v>
      </c>
      <c r="C35" s="20" t="s">
        <v>45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14464782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14464782</v>
      </c>
      <c r="O35" s="50">
        <f t="shared" si="1"/>
        <v>1874.6477449455676</v>
      </c>
      <c r="P35" s="9"/>
    </row>
    <row r="36" spans="1:16">
      <c r="A36" s="12"/>
      <c r="B36" s="25">
        <v>347.2</v>
      </c>
      <c r="C36" s="20" t="s">
        <v>46</v>
      </c>
      <c r="D36" s="49">
        <v>100922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100922</v>
      </c>
      <c r="O36" s="50">
        <f t="shared" si="1"/>
        <v>13.079574909279419</v>
      </c>
      <c r="P36" s="9"/>
    </row>
    <row r="37" spans="1:16" ht="15.75">
      <c r="A37" s="29" t="s">
        <v>34</v>
      </c>
      <c r="B37" s="30"/>
      <c r="C37" s="31"/>
      <c r="D37" s="32">
        <f t="shared" ref="D37:M37" si="8">SUM(D38:D38)</f>
        <v>18541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50" si="9">SUM(D37:M37)</f>
        <v>18541</v>
      </c>
      <c r="O37" s="48">
        <f t="shared" si="1"/>
        <v>2.402928978745464</v>
      </c>
      <c r="P37" s="10"/>
    </row>
    <row r="38" spans="1:16">
      <c r="A38" s="13"/>
      <c r="B38" s="41">
        <v>351.9</v>
      </c>
      <c r="C38" s="21" t="s">
        <v>94</v>
      </c>
      <c r="D38" s="49">
        <v>18541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18541</v>
      </c>
      <c r="O38" s="50">
        <f t="shared" si="1"/>
        <v>2.402928978745464</v>
      </c>
      <c r="P38" s="9"/>
    </row>
    <row r="39" spans="1:16" ht="15.75">
      <c r="A39" s="29" t="s">
        <v>2</v>
      </c>
      <c r="B39" s="30"/>
      <c r="C39" s="31"/>
      <c r="D39" s="32">
        <f t="shared" ref="D39:M39" si="10">SUM(D40:D45)</f>
        <v>313261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294731</v>
      </c>
      <c r="J39" s="32">
        <f t="shared" si="10"/>
        <v>0</v>
      </c>
      <c r="K39" s="32">
        <f t="shared" si="10"/>
        <v>597419</v>
      </c>
      <c r="L39" s="32">
        <f t="shared" si="10"/>
        <v>0</v>
      </c>
      <c r="M39" s="32">
        <f t="shared" si="10"/>
        <v>10187</v>
      </c>
      <c r="N39" s="32">
        <f t="shared" si="9"/>
        <v>1215598</v>
      </c>
      <c r="O39" s="48">
        <f t="shared" si="1"/>
        <v>157.54250907205807</v>
      </c>
      <c r="P39" s="10"/>
    </row>
    <row r="40" spans="1:16">
      <c r="A40" s="12"/>
      <c r="B40" s="25">
        <v>361.1</v>
      </c>
      <c r="C40" s="20" t="s">
        <v>50</v>
      </c>
      <c r="D40" s="49">
        <v>5239</v>
      </c>
      <c r="E40" s="49">
        <v>0</v>
      </c>
      <c r="F40" s="49">
        <v>0</v>
      </c>
      <c r="G40" s="49">
        <v>0</v>
      </c>
      <c r="H40" s="49">
        <v>0</v>
      </c>
      <c r="I40" s="49">
        <v>8968</v>
      </c>
      <c r="J40" s="49">
        <v>0</v>
      </c>
      <c r="K40" s="49">
        <v>184951</v>
      </c>
      <c r="L40" s="49">
        <v>0</v>
      </c>
      <c r="M40" s="49">
        <v>187</v>
      </c>
      <c r="N40" s="49">
        <f t="shared" si="9"/>
        <v>199345</v>
      </c>
      <c r="O40" s="50">
        <f t="shared" si="1"/>
        <v>25.835277345775012</v>
      </c>
      <c r="P40" s="9"/>
    </row>
    <row r="41" spans="1:16">
      <c r="A41" s="12"/>
      <c r="B41" s="25">
        <v>361.3</v>
      </c>
      <c r="C41" s="20" t="s">
        <v>51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232238</v>
      </c>
      <c r="L41" s="49">
        <v>0</v>
      </c>
      <c r="M41" s="49">
        <v>0</v>
      </c>
      <c r="N41" s="49">
        <f t="shared" si="9"/>
        <v>232238</v>
      </c>
      <c r="O41" s="50">
        <f t="shared" si="1"/>
        <v>30.098237428719543</v>
      </c>
      <c r="P41" s="9"/>
    </row>
    <row r="42" spans="1:16">
      <c r="A42" s="12"/>
      <c r="B42" s="25">
        <v>362</v>
      </c>
      <c r="C42" s="20" t="s">
        <v>52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153459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153459</v>
      </c>
      <c r="O42" s="50">
        <f t="shared" si="1"/>
        <v>19.888413685847588</v>
      </c>
      <c r="P42" s="9"/>
    </row>
    <row r="43" spans="1:16">
      <c r="A43" s="12"/>
      <c r="B43" s="25">
        <v>364</v>
      </c>
      <c r="C43" s="20" t="s">
        <v>118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17100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17100</v>
      </c>
      <c r="O43" s="50">
        <f t="shared" si="1"/>
        <v>2.2161741835147746</v>
      </c>
      <c r="P43" s="9"/>
    </row>
    <row r="44" spans="1:16">
      <c r="A44" s="12"/>
      <c r="B44" s="25">
        <v>368</v>
      </c>
      <c r="C44" s="20" t="s">
        <v>54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180230</v>
      </c>
      <c r="L44" s="49">
        <v>0</v>
      </c>
      <c r="M44" s="49">
        <v>0</v>
      </c>
      <c r="N44" s="49">
        <f t="shared" si="9"/>
        <v>180230</v>
      </c>
      <c r="O44" s="50">
        <f t="shared" si="1"/>
        <v>23.357957490927941</v>
      </c>
      <c r="P44" s="9"/>
    </row>
    <row r="45" spans="1:16">
      <c r="A45" s="12"/>
      <c r="B45" s="25">
        <v>369.9</v>
      </c>
      <c r="C45" s="20" t="s">
        <v>55</v>
      </c>
      <c r="D45" s="49">
        <v>308022</v>
      </c>
      <c r="E45" s="49">
        <v>0</v>
      </c>
      <c r="F45" s="49">
        <v>0</v>
      </c>
      <c r="G45" s="49">
        <v>0</v>
      </c>
      <c r="H45" s="49">
        <v>0</v>
      </c>
      <c r="I45" s="49">
        <v>115204</v>
      </c>
      <c r="J45" s="49">
        <v>0</v>
      </c>
      <c r="K45" s="49">
        <v>0</v>
      </c>
      <c r="L45" s="49">
        <v>0</v>
      </c>
      <c r="M45" s="49">
        <v>10000</v>
      </c>
      <c r="N45" s="49">
        <f t="shared" si="9"/>
        <v>433226</v>
      </c>
      <c r="O45" s="50">
        <f t="shared" si="1"/>
        <v>56.146448937273199</v>
      </c>
      <c r="P45" s="9"/>
    </row>
    <row r="46" spans="1:16" ht="15.75">
      <c r="A46" s="29" t="s">
        <v>35</v>
      </c>
      <c r="B46" s="30"/>
      <c r="C46" s="31"/>
      <c r="D46" s="32">
        <f t="shared" ref="D46:M46" si="11">SUM(D47:D49)</f>
        <v>1097350</v>
      </c>
      <c r="E46" s="32">
        <f t="shared" si="11"/>
        <v>0</v>
      </c>
      <c r="F46" s="32">
        <f t="shared" si="11"/>
        <v>336240</v>
      </c>
      <c r="G46" s="32">
        <f t="shared" si="11"/>
        <v>0</v>
      </c>
      <c r="H46" s="32">
        <f t="shared" si="11"/>
        <v>0</v>
      </c>
      <c r="I46" s="32">
        <f t="shared" si="11"/>
        <v>5997915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40814</v>
      </c>
      <c r="N46" s="32">
        <f t="shared" si="9"/>
        <v>7472319</v>
      </c>
      <c r="O46" s="48">
        <f t="shared" si="1"/>
        <v>968.41874027993777</v>
      </c>
      <c r="P46" s="9"/>
    </row>
    <row r="47" spans="1:16">
      <c r="A47" s="12"/>
      <c r="B47" s="25">
        <v>381</v>
      </c>
      <c r="C47" s="20" t="s">
        <v>56</v>
      </c>
      <c r="D47" s="49">
        <v>1097350</v>
      </c>
      <c r="E47" s="49">
        <v>0</v>
      </c>
      <c r="F47" s="49">
        <v>336240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40814</v>
      </c>
      <c r="N47" s="49">
        <f t="shared" si="9"/>
        <v>1474404</v>
      </c>
      <c r="O47" s="50">
        <f t="shared" si="1"/>
        <v>191.08398133748057</v>
      </c>
      <c r="P47" s="9"/>
    </row>
    <row r="48" spans="1:16">
      <c r="A48" s="12"/>
      <c r="B48" s="25">
        <v>389.2</v>
      </c>
      <c r="C48" s="20" t="s">
        <v>96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1127474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1127474</v>
      </c>
      <c r="O48" s="50">
        <f t="shared" si="1"/>
        <v>146.1215655780197</v>
      </c>
      <c r="P48" s="9"/>
    </row>
    <row r="49" spans="1:119" ht="15.75" thickBot="1">
      <c r="A49" s="12"/>
      <c r="B49" s="25">
        <v>389.3</v>
      </c>
      <c r="C49" s="20" t="s">
        <v>97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4870441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4870441</v>
      </c>
      <c r="O49" s="50">
        <f t="shared" si="1"/>
        <v>631.21319336443753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2">SUM(D5,D14,D18,D26,D37,D39,D46)</f>
        <v>7696532</v>
      </c>
      <c r="E50" s="15">
        <f t="shared" si="12"/>
        <v>0</v>
      </c>
      <c r="F50" s="15">
        <f t="shared" si="12"/>
        <v>336240</v>
      </c>
      <c r="G50" s="15">
        <f t="shared" si="12"/>
        <v>0</v>
      </c>
      <c r="H50" s="15">
        <f t="shared" si="12"/>
        <v>0</v>
      </c>
      <c r="I50" s="15">
        <f t="shared" si="12"/>
        <v>26145221</v>
      </c>
      <c r="J50" s="15">
        <f t="shared" si="12"/>
        <v>0</v>
      </c>
      <c r="K50" s="15">
        <f t="shared" si="12"/>
        <v>597419</v>
      </c>
      <c r="L50" s="15">
        <f t="shared" si="12"/>
        <v>0</v>
      </c>
      <c r="M50" s="15">
        <f t="shared" si="12"/>
        <v>165485</v>
      </c>
      <c r="N50" s="15">
        <f t="shared" si="9"/>
        <v>34940897</v>
      </c>
      <c r="O50" s="40">
        <f t="shared" si="1"/>
        <v>4528.3692327630897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119</v>
      </c>
      <c r="M52" s="51"/>
      <c r="N52" s="51"/>
      <c r="O52" s="46">
        <v>7716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2738103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112265</v>
      </c>
      <c r="N5" s="28">
        <f>SUM(D5:M5)</f>
        <v>2850368</v>
      </c>
      <c r="O5" s="33">
        <f t="shared" ref="O5:O36" si="1">(N5/O$56)</f>
        <v>368.88417238255465</v>
      </c>
      <c r="P5" s="6"/>
    </row>
    <row r="6" spans="1:133">
      <c r="A6" s="12"/>
      <c r="B6" s="25">
        <v>311</v>
      </c>
      <c r="C6" s="20" t="s">
        <v>1</v>
      </c>
      <c r="D6" s="49">
        <v>678605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678605</v>
      </c>
      <c r="O6" s="50">
        <f t="shared" si="1"/>
        <v>87.82257020836029</v>
      </c>
      <c r="P6" s="9"/>
    </row>
    <row r="7" spans="1:133">
      <c r="A7" s="12"/>
      <c r="B7" s="25">
        <v>312.10000000000002</v>
      </c>
      <c r="C7" s="20" t="s">
        <v>9</v>
      </c>
      <c r="D7" s="49">
        <v>349569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349569</v>
      </c>
      <c r="O7" s="50">
        <f t="shared" si="1"/>
        <v>45.239937880160475</v>
      </c>
      <c r="P7" s="9"/>
    </row>
    <row r="8" spans="1:133">
      <c r="A8" s="12"/>
      <c r="B8" s="25">
        <v>312.3</v>
      </c>
      <c r="C8" s="20" t="s">
        <v>10</v>
      </c>
      <c r="D8" s="49">
        <v>64373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64373</v>
      </c>
      <c r="O8" s="50">
        <f t="shared" si="1"/>
        <v>8.3309175617962978</v>
      </c>
      <c r="P8" s="9"/>
    </row>
    <row r="9" spans="1:133">
      <c r="A9" s="12"/>
      <c r="B9" s="25">
        <v>314.10000000000002</v>
      </c>
      <c r="C9" s="20" t="s">
        <v>11</v>
      </c>
      <c r="D9" s="49">
        <v>576150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576150</v>
      </c>
      <c r="O9" s="50">
        <f t="shared" si="1"/>
        <v>74.563219878348647</v>
      </c>
      <c r="P9" s="9"/>
    </row>
    <row r="10" spans="1:133">
      <c r="A10" s="12"/>
      <c r="B10" s="25">
        <v>314.3</v>
      </c>
      <c r="C10" s="20" t="s">
        <v>12</v>
      </c>
      <c r="D10" s="49">
        <v>190767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190767</v>
      </c>
      <c r="O10" s="50">
        <f t="shared" si="1"/>
        <v>24.68836547172253</v>
      </c>
      <c r="P10" s="9"/>
    </row>
    <row r="11" spans="1:133">
      <c r="A11" s="12"/>
      <c r="B11" s="25">
        <v>314.89999999999998</v>
      </c>
      <c r="C11" s="20" t="s">
        <v>13</v>
      </c>
      <c r="D11" s="49">
        <v>140369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140369</v>
      </c>
      <c r="O11" s="50">
        <f t="shared" si="1"/>
        <v>18.166041154393685</v>
      </c>
      <c r="P11" s="9"/>
    </row>
    <row r="12" spans="1:133">
      <c r="A12" s="12"/>
      <c r="B12" s="25">
        <v>315</v>
      </c>
      <c r="C12" s="20" t="s">
        <v>86</v>
      </c>
      <c r="D12" s="49">
        <v>213935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213935</v>
      </c>
      <c r="O12" s="50">
        <f t="shared" si="1"/>
        <v>27.686683059402096</v>
      </c>
      <c r="P12" s="9"/>
    </row>
    <row r="13" spans="1:133">
      <c r="A13" s="12"/>
      <c r="B13" s="25">
        <v>319</v>
      </c>
      <c r="C13" s="20" t="s">
        <v>15</v>
      </c>
      <c r="D13" s="49">
        <v>524335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112265</v>
      </c>
      <c r="N13" s="49">
        <f t="shared" si="2"/>
        <v>636600</v>
      </c>
      <c r="O13" s="50">
        <f t="shared" si="1"/>
        <v>82.386437168370648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1056636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1" si="4">SUM(D14:M14)</f>
        <v>1056636</v>
      </c>
      <c r="O14" s="48">
        <f t="shared" si="1"/>
        <v>136.74595573961435</v>
      </c>
      <c r="P14" s="10"/>
    </row>
    <row r="15" spans="1:133">
      <c r="A15" s="12"/>
      <c r="B15" s="25">
        <v>323.10000000000002</v>
      </c>
      <c r="C15" s="20" t="s">
        <v>17</v>
      </c>
      <c r="D15" s="49">
        <v>960777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960777</v>
      </c>
      <c r="O15" s="50">
        <f t="shared" si="1"/>
        <v>124.34023553772487</v>
      </c>
      <c r="P15" s="9"/>
    </row>
    <row r="16" spans="1:133">
      <c r="A16" s="12"/>
      <c r="B16" s="25">
        <v>323.39999999999998</v>
      </c>
      <c r="C16" s="20" t="s">
        <v>18</v>
      </c>
      <c r="D16" s="49">
        <v>6776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6776</v>
      </c>
      <c r="O16" s="50">
        <f t="shared" si="1"/>
        <v>0.8769250679435745</v>
      </c>
      <c r="P16" s="9"/>
    </row>
    <row r="17" spans="1:16">
      <c r="A17" s="12"/>
      <c r="B17" s="25">
        <v>329</v>
      </c>
      <c r="C17" s="20" t="s">
        <v>19</v>
      </c>
      <c r="D17" s="49">
        <v>89083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89083</v>
      </c>
      <c r="O17" s="50">
        <f t="shared" si="1"/>
        <v>11.528795133945904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SUM(D19:D28)</f>
        <v>753280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753280</v>
      </c>
      <c r="O18" s="48">
        <f t="shared" si="1"/>
        <v>97.486734825935031</v>
      </c>
      <c r="P18" s="10"/>
    </row>
    <row r="19" spans="1:16">
      <c r="A19" s="12"/>
      <c r="B19" s="25">
        <v>331.2</v>
      </c>
      <c r="C19" s="20" t="s">
        <v>20</v>
      </c>
      <c r="D19" s="49">
        <v>98001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98001</v>
      </c>
      <c r="O19" s="50">
        <f t="shared" si="1"/>
        <v>12.682929985764204</v>
      </c>
      <c r="P19" s="9"/>
    </row>
    <row r="20" spans="1:16">
      <c r="A20" s="12"/>
      <c r="B20" s="25">
        <v>331.39</v>
      </c>
      <c r="C20" s="20" t="s">
        <v>112</v>
      </c>
      <c r="D20" s="49">
        <v>5000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5000</v>
      </c>
      <c r="O20" s="50">
        <f t="shared" si="1"/>
        <v>0.64708166170570725</v>
      </c>
      <c r="P20" s="9"/>
    </row>
    <row r="21" spans="1:16">
      <c r="A21" s="12"/>
      <c r="B21" s="25">
        <v>331.7</v>
      </c>
      <c r="C21" s="20" t="s">
        <v>72</v>
      </c>
      <c r="D21" s="49">
        <v>20021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20021</v>
      </c>
      <c r="O21" s="50">
        <f t="shared" si="1"/>
        <v>2.591044389801993</v>
      </c>
      <c r="P21" s="9"/>
    </row>
    <row r="22" spans="1:16">
      <c r="A22" s="12"/>
      <c r="B22" s="25">
        <v>334.49</v>
      </c>
      <c r="C22" s="20" t="s">
        <v>23</v>
      </c>
      <c r="D22" s="49">
        <v>51097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28" si="6">SUM(D22:M22)</f>
        <v>51097</v>
      </c>
      <c r="O22" s="50">
        <f t="shared" si="1"/>
        <v>6.612786333635305</v>
      </c>
      <c r="P22" s="9"/>
    </row>
    <row r="23" spans="1:16">
      <c r="A23" s="12"/>
      <c r="B23" s="25">
        <v>334.62</v>
      </c>
      <c r="C23" s="20" t="s">
        <v>113</v>
      </c>
      <c r="D23" s="49">
        <v>15730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15730</v>
      </c>
      <c r="O23" s="50">
        <f t="shared" si="1"/>
        <v>2.0357189077261548</v>
      </c>
      <c r="P23" s="9"/>
    </row>
    <row r="24" spans="1:16">
      <c r="A24" s="12"/>
      <c r="B24" s="25">
        <v>334.7</v>
      </c>
      <c r="C24" s="20" t="s">
        <v>24</v>
      </c>
      <c r="D24" s="49">
        <v>54500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54500</v>
      </c>
      <c r="O24" s="50">
        <f t="shared" si="1"/>
        <v>7.0531901125922092</v>
      </c>
      <c r="P24" s="9"/>
    </row>
    <row r="25" spans="1:16">
      <c r="A25" s="12"/>
      <c r="B25" s="25">
        <v>335.12</v>
      </c>
      <c r="C25" s="20" t="s">
        <v>88</v>
      </c>
      <c r="D25" s="49">
        <v>224193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224193</v>
      </c>
      <c r="O25" s="50">
        <f t="shared" si="1"/>
        <v>29.014235796557525</v>
      </c>
      <c r="P25" s="9"/>
    </row>
    <row r="26" spans="1:16">
      <c r="A26" s="12"/>
      <c r="B26" s="25">
        <v>335.14</v>
      </c>
      <c r="C26" s="20" t="s">
        <v>89</v>
      </c>
      <c r="D26" s="49">
        <v>727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727</v>
      </c>
      <c r="O26" s="50">
        <f t="shared" si="1"/>
        <v>9.408567361200984E-2</v>
      </c>
      <c r="P26" s="9"/>
    </row>
    <row r="27" spans="1:16">
      <c r="A27" s="12"/>
      <c r="B27" s="25">
        <v>335.15</v>
      </c>
      <c r="C27" s="20" t="s">
        <v>90</v>
      </c>
      <c r="D27" s="49">
        <v>1987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1987</v>
      </c>
      <c r="O27" s="50">
        <f t="shared" si="1"/>
        <v>0.25715025236184808</v>
      </c>
      <c r="P27" s="9"/>
    </row>
    <row r="28" spans="1:16">
      <c r="A28" s="12"/>
      <c r="B28" s="25">
        <v>335.18</v>
      </c>
      <c r="C28" s="20" t="s">
        <v>91</v>
      </c>
      <c r="D28" s="49">
        <v>282024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282024</v>
      </c>
      <c r="O28" s="50">
        <f t="shared" si="1"/>
        <v>36.498511712178079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SUM(D30:D39)</f>
        <v>847559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20251331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21098890</v>
      </c>
      <c r="O29" s="48">
        <f t="shared" si="1"/>
        <v>2730.5409602691861</v>
      </c>
      <c r="P29" s="10"/>
    </row>
    <row r="30" spans="1:16">
      <c r="A30" s="12"/>
      <c r="B30" s="25">
        <v>342.2</v>
      </c>
      <c r="C30" s="20" t="s">
        <v>36</v>
      </c>
      <c r="D30" s="49">
        <v>52000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9" si="8">SUM(D30:M30)</f>
        <v>52000</v>
      </c>
      <c r="O30" s="50">
        <f t="shared" si="1"/>
        <v>6.7296492817393556</v>
      </c>
      <c r="P30" s="9"/>
    </row>
    <row r="31" spans="1:16">
      <c r="A31" s="12"/>
      <c r="B31" s="25">
        <v>342.9</v>
      </c>
      <c r="C31" s="20" t="s">
        <v>37</v>
      </c>
      <c r="D31" s="49">
        <v>225310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225310</v>
      </c>
      <c r="O31" s="50">
        <f t="shared" si="1"/>
        <v>29.158793839782582</v>
      </c>
      <c r="P31" s="9"/>
    </row>
    <row r="32" spans="1:16">
      <c r="A32" s="12"/>
      <c r="B32" s="25">
        <v>343.2</v>
      </c>
      <c r="C32" s="20" t="s">
        <v>38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2091927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2091927</v>
      </c>
      <c r="O32" s="50">
        <f t="shared" si="1"/>
        <v>270.72951986540704</v>
      </c>
      <c r="P32" s="9"/>
    </row>
    <row r="33" spans="1:16">
      <c r="A33" s="12"/>
      <c r="B33" s="25">
        <v>343.3</v>
      </c>
      <c r="C33" s="20" t="s">
        <v>39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1345420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1345420</v>
      </c>
      <c r="O33" s="50">
        <f t="shared" si="1"/>
        <v>174.11932185841854</v>
      </c>
      <c r="P33" s="9"/>
    </row>
    <row r="34" spans="1:16">
      <c r="A34" s="12"/>
      <c r="B34" s="25">
        <v>343.4</v>
      </c>
      <c r="C34" s="20" t="s">
        <v>40</v>
      </c>
      <c r="D34" s="49">
        <v>408391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408391</v>
      </c>
      <c r="O34" s="50">
        <f t="shared" si="1"/>
        <v>52.852465381131097</v>
      </c>
      <c r="P34" s="9"/>
    </row>
    <row r="35" spans="1:16">
      <c r="A35" s="12"/>
      <c r="B35" s="25">
        <v>343.5</v>
      </c>
      <c r="C35" s="20" t="s">
        <v>41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2339187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2339187</v>
      </c>
      <c r="O35" s="50">
        <f t="shared" si="1"/>
        <v>302.72900220007767</v>
      </c>
      <c r="P35" s="9"/>
    </row>
    <row r="36" spans="1:16">
      <c r="A36" s="12"/>
      <c r="B36" s="25">
        <v>344.1</v>
      </c>
      <c r="C36" s="20" t="s">
        <v>92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4747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4747</v>
      </c>
      <c r="O36" s="50">
        <f t="shared" si="1"/>
        <v>0.61433932962339843</v>
      </c>
      <c r="P36" s="9"/>
    </row>
    <row r="37" spans="1:16">
      <c r="A37" s="12"/>
      <c r="B37" s="25">
        <v>345.9</v>
      </c>
      <c r="C37" s="20" t="s">
        <v>114</v>
      </c>
      <c r="D37" s="49">
        <v>57589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57589</v>
      </c>
      <c r="O37" s="50">
        <f t="shared" ref="O37:O54" si="9">(N37/O$56)</f>
        <v>7.4529571631939948</v>
      </c>
      <c r="P37" s="9"/>
    </row>
    <row r="38" spans="1:16">
      <c r="A38" s="12"/>
      <c r="B38" s="25">
        <v>346.9</v>
      </c>
      <c r="C38" s="20" t="s">
        <v>45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14470050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14470050</v>
      </c>
      <c r="O38" s="50">
        <f t="shared" si="9"/>
        <v>1872.6607997929339</v>
      </c>
      <c r="P38" s="9"/>
    </row>
    <row r="39" spans="1:16">
      <c r="A39" s="12"/>
      <c r="B39" s="25">
        <v>347.2</v>
      </c>
      <c r="C39" s="20" t="s">
        <v>46</v>
      </c>
      <c r="D39" s="49">
        <v>104269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104269</v>
      </c>
      <c r="O39" s="50">
        <f t="shared" si="9"/>
        <v>13.494111556878478</v>
      </c>
      <c r="P39" s="9"/>
    </row>
    <row r="40" spans="1:16" ht="15.75">
      <c r="A40" s="29" t="s">
        <v>34</v>
      </c>
      <c r="B40" s="30"/>
      <c r="C40" s="31"/>
      <c r="D40" s="32">
        <f t="shared" ref="D40:M40" si="10">SUM(D41:D41)</f>
        <v>40572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4" si="11">SUM(D40:M40)</f>
        <v>40572</v>
      </c>
      <c r="O40" s="48">
        <f t="shared" si="9"/>
        <v>5.2506794357447912</v>
      </c>
      <c r="P40" s="10"/>
    </row>
    <row r="41" spans="1:16">
      <c r="A41" s="13"/>
      <c r="B41" s="41">
        <v>351.9</v>
      </c>
      <c r="C41" s="21" t="s">
        <v>94</v>
      </c>
      <c r="D41" s="49">
        <v>40572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1"/>
        <v>40572</v>
      </c>
      <c r="O41" s="50">
        <f t="shared" si="9"/>
        <v>5.2506794357447912</v>
      </c>
      <c r="P41" s="9"/>
    </row>
    <row r="42" spans="1:16" ht="15.75">
      <c r="A42" s="29" t="s">
        <v>2</v>
      </c>
      <c r="B42" s="30"/>
      <c r="C42" s="31"/>
      <c r="D42" s="32">
        <f t="shared" ref="D42:M42" si="12">SUM(D43:D47)</f>
        <v>155225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143416</v>
      </c>
      <c r="J42" s="32">
        <f t="shared" si="12"/>
        <v>0</v>
      </c>
      <c r="K42" s="32">
        <f t="shared" si="12"/>
        <v>250234</v>
      </c>
      <c r="L42" s="32">
        <f t="shared" si="12"/>
        <v>0</v>
      </c>
      <c r="M42" s="32">
        <f t="shared" si="12"/>
        <v>60</v>
      </c>
      <c r="N42" s="32">
        <f t="shared" si="11"/>
        <v>548935</v>
      </c>
      <c r="O42" s="48">
        <f t="shared" si="9"/>
        <v>71.041154393684479</v>
      </c>
      <c r="P42" s="10"/>
    </row>
    <row r="43" spans="1:16">
      <c r="A43" s="12"/>
      <c r="B43" s="25">
        <v>361.1</v>
      </c>
      <c r="C43" s="20" t="s">
        <v>50</v>
      </c>
      <c r="D43" s="49">
        <v>3430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178757</v>
      </c>
      <c r="L43" s="49">
        <v>0</v>
      </c>
      <c r="M43" s="49">
        <v>60</v>
      </c>
      <c r="N43" s="49">
        <f t="shared" si="11"/>
        <v>182247</v>
      </c>
      <c r="O43" s="50">
        <f t="shared" si="9"/>
        <v>23.585738320176006</v>
      </c>
      <c r="P43" s="9"/>
    </row>
    <row r="44" spans="1:16">
      <c r="A44" s="12"/>
      <c r="B44" s="25">
        <v>361.3</v>
      </c>
      <c r="C44" s="20" t="s">
        <v>51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-128693</v>
      </c>
      <c r="L44" s="49">
        <v>0</v>
      </c>
      <c r="M44" s="49">
        <v>0</v>
      </c>
      <c r="N44" s="49">
        <f t="shared" si="11"/>
        <v>-128693</v>
      </c>
      <c r="O44" s="50">
        <f t="shared" si="9"/>
        <v>-16.654976057978516</v>
      </c>
      <c r="P44" s="9"/>
    </row>
    <row r="45" spans="1:16">
      <c r="A45" s="12"/>
      <c r="B45" s="25">
        <v>362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143416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143416</v>
      </c>
      <c r="O45" s="50">
        <f t="shared" si="9"/>
        <v>18.560372719037144</v>
      </c>
      <c r="P45" s="9"/>
    </row>
    <row r="46" spans="1:16">
      <c r="A46" s="12"/>
      <c r="B46" s="25">
        <v>368</v>
      </c>
      <c r="C46" s="20" t="s">
        <v>54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200170</v>
      </c>
      <c r="L46" s="49">
        <v>0</v>
      </c>
      <c r="M46" s="49">
        <v>0</v>
      </c>
      <c r="N46" s="49">
        <f t="shared" si="11"/>
        <v>200170</v>
      </c>
      <c r="O46" s="50">
        <f t="shared" si="9"/>
        <v>25.905267244726286</v>
      </c>
      <c r="P46" s="9"/>
    </row>
    <row r="47" spans="1:16">
      <c r="A47" s="12"/>
      <c r="B47" s="25">
        <v>369.9</v>
      </c>
      <c r="C47" s="20" t="s">
        <v>55</v>
      </c>
      <c r="D47" s="49">
        <v>151795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151795</v>
      </c>
      <c r="O47" s="50">
        <f t="shared" si="9"/>
        <v>19.644752167723567</v>
      </c>
      <c r="P47" s="9"/>
    </row>
    <row r="48" spans="1:16" ht="15.75">
      <c r="A48" s="29" t="s">
        <v>35</v>
      </c>
      <c r="B48" s="30"/>
      <c r="C48" s="31"/>
      <c r="D48" s="32">
        <f t="shared" ref="D48:M48" si="13">SUM(D49:D53)</f>
        <v>1197368</v>
      </c>
      <c r="E48" s="32">
        <f t="shared" si="13"/>
        <v>0</v>
      </c>
      <c r="F48" s="32">
        <f t="shared" si="13"/>
        <v>334440</v>
      </c>
      <c r="G48" s="32">
        <f t="shared" si="13"/>
        <v>0</v>
      </c>
      <c r="H48" s="32">
        <f t="shared" si="13"/>
        <v>0</v>
      </c>
      <c r="I48" s="32">
        <f t="shared" si="13"/>
        <v>8560440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40023</v>
      </c>
      <c r="N48" s="32">
        <f t="shared" si="11"/>
        <v>10132271</v>
      </c>
      <c r="O48" s="48">
        <f t="shared" si="9"/>
        <v>1311.2813511065096</v>
      </c>
      <c r="P48" s="9"/>
    </row>
    <row r="49" spans="1:119">
      <c r="A49" s="12"/>
      <c r="B49" s="25">
        <v>381</v>
      </c>
      <c r="C49" s="20" t="s">
        <v>56</v>
      </c>
      <c r="D49" s="49">
        <v>1197368</v>
      </c>
      <c r="E49" s="49">
        <v>0</v>
      </c>
      <c r="F49" s="49">
        <v>334440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40023</v>
      </c>
      <c r="N49" s="49">
        <f t="shared" si="11"/>
        <v>1571831</v>
      </c>
      <c r="O49" s="50">
        <f t="shared" si="9"/>
        <v>203.42060308010872</v>
      </c>
      <c r="P49" s="9"/>
    </row>
    <row r="50" spans="1:119">
      <c r="A50" s="12"/>
      <c r="B50" s="25">
        <v>389.1</v>
      </c>
      <c r="C50" s="20" t="s">
        <v>95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16288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1"/>
        <v>16288</v>
      </c>
      <c r="O50" s="50">
        <f t="shared" si="9"/>
        <v>2.1079332211725119</v>
      </c>
      <c r="P50" s="9"/>
    </row>
    <row r="51" spans="1:119">
      <c r="A51" s="12"/>
      <c r="B51" s="25">
        <v>389.2</v>
      </c>
      <c r="C51" s="20" t="s">
        <v>96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1911762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1"/>
        <v>1911762</v>
      </c>
      <c r="O51" s="50">
        <f t="shared" si="9"/>
        <v>247.41322634916526</v>
      </c>
      <c r="P51" s="9"/>
    </row>
    <row r="52" spans="1:119">
      <c r="A52" s="12"/>
      <c r="B52" s="25">
        <v>389.3</v>
      </c>
      <c r="C52" s="20" t="s">
        <v>97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6619952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6619952</v>
      </c>
      <c r="O52" s="50">
        <f t="shared" si="9"/>
        <v>856.729908114404</v>
      </c>
      <c r="P52" s="9"/>
    </row>
    <row r="53" spans="1:119" ht="15.75" thickBot="1">
      <c r="A53" s="12"/>
      <c r="B53" s="25">
        <v>389.9</v>
      </c>
      <c r="C53" s="20" t="s">
        <v>98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12438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12438</v>
      </c>
      <c r="O53" s="50">
        <f t="shared" si="9"/>
        <v>1.6096803416591174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4">SUM(D5,D14,D18,D29,D40,D42,D48)</f>
        <v>6788743</v>
      </c>
      <c r="E54" s="15">
        <f t="shared" si="14"/>
        <v>0</v>
      </c>
      <c r="F54" s="15">
        <f t="shared" si="14"/>
        <v>334440</v>
      </c>
      <c r="G54" s="15">
        <f t="shared" si="14"/>
        <v>0</v>
      </c>
      <c r="H54" s="15">
        <f t="shared" si="14"/>
        <v>0</v>
      </c>
      <c r="I54" s="15">
        <f t="shared" si="14"/>
        <v>28955187</v>
      </c>
      <c r="J54" s="15">
        <f t="shared" si="14"/>
        <v>0</v>
      </c>
      <c r="K54" s="15">
        <f t="shared" si="14"/>
        <v>250234</v>
      </c>
      <c r="L54" s="15">
        <f t="shared" si="14"/>
        <v>0</v>
      </c>
      <c r="M54" s="15">
        <f t="shared" si="14"/>
        <v>152348</v>
      </c>
      <c r="N54" s="15">
        <f t="shared" si="11"/>
        <v>36480952</v>
      </c>
      <c r="O54" s="40">
        <f t="shared" si="9"/>
        <v>4721.2310081532287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3"/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51" t="s">
        <v>115</v>
      </c>
      <c r="M56" s="51"/>
      <c r="N56" s="51"/>
      <c r="O56" s="46">
        <v>7727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62</v>
      </c>
      <c r="F4" s="34" t="s">
        <v>63</v>
      </c>
      <c r="G4" s="34" t="s">
        <v>64</v>
      </c>
      <c r="H4" s="34" t="s">
        <v>4</v>
      </c>
      <c r="I4" s="34" t="s">
        <v>5</v>
      </c>
      <c r="J4" s="35" t="s">
        <v>65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2672153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104132</v>
      </c>
      <c r="N5" s="28">
        <f>SUM(D5:M5)</f>
        <v>2776285</v>
      </c>
      <c r="O5" s="33">
        <f t="shared" ref="O5:O52" si="1">(N5/O$54)</f>
        <v>351.29507781854994</v>
      </c>
      <c r="P5" s="6"/>
    </row>
    <row r="6" spans="1:133">
      <c r="A6" s="12"/>
      <c r="B6" s="25">
        <v>311</v>
      </c>
      <c r="C6" s="20" t="s">
        <v>1</v>
      </c>
      <c r="D6" s="49">
        <v>674683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674683</v>
      </c>
      <c r="O6" s="50">
        <f t="shared" si="1"/>
        <v>85.370492218145003</v>
      </c>
      <c r="P6" s="9"/>
    </row>
    <row r="7" spans="1:133">
      <c r="A7" s="12"/>
      <c r="B7" s="25">
        <v>312.10000000000002</v>
      </c>
      <c r="C7" s="20" t="s">
        <v>9</v>
      </c>
      <c r="D7" s="49">
        <v>331501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331501</v>
      </c>
      <c r="O7" s="50">
        <f t="shared" si="1"/>
        <v>41.946222953308869</v>
      </c>
      <c r="P7" s="9"/>
    </row>
    <row r="8" spans="1:133">
      <c r="A8" s="12"/>
      <c r="B8" s="25">
        <v>312.3</v>
      </c>
      <c r="C8" s="20" t="s">
        <v>10</v>
      </c>
      <c r="D8" s="49">
        <v>60568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60568</v>
      </c>
      <c r="O8" s="50">
        <f t="shared" si="1"/>
        <v>7.6639250917373145</v>
      </c>
      <c r="P8" s="9"/>
    </row>
    <row r="9" spans="1:133">
      <c r="A9" s="12"/>
      <c r="B9" s="25">
        <v>314.10000000000002</v>
      </c>
      <c r="C9" s="20" t="s">
        <v>11</v>
      </c>
      <c r="D9" s="49">
        <v>530173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530173</v>
      </c>
      <c r="O9" s="50">
        <f t="shared" si="1"/>
        <v>67.085031000885735</v>
      </c>
      <c r="P9" s="9"/>
    </row>
    <row r="10" spans="1:133">
      <c r="A10" s="12"/>
      <c r="B10" s="25">
        <v>314.3</v>
      </c>
      <c r="C10" s="20" t="s">
        <v>12</v>
      </c>
      <c r="D10" s="49">
        <v>202286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202286</v>
      </c>
      <c r="O10" s="50">
        <f t="shared" si="1"/>
        <v>25.596102745792738</v>
      </c>
      <c r="P10" s="9"/>
    </row>
    <row r="11" spans="1:133">
      <c r="A11" s="12"/>
      <c r="B11" s="25">
        <v>314.89999999999998</v>
      </c>
      <c r="C11" s="20" t="s">
        <v>13</v>
      </c>
      <c r="D11" s="49">
        <v>123276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123276</v>
      </c>
      <c r="O11" s="50">
        <f t="shared" si="1"/>
        <v>15.598633430342908</v>
      </c>
      <c r="P11" s="9"/>
    </row>
    <row r="12" spans="1:133">
      <c r="A12" s="12"/>
      <c r="B12" s="25">
        <v>315</v>
      </c>
      <c r="C12" s="20" t="s">
        <v>86</v>
      </c>
      <c r="D12" s="49">
        <v>233767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233767</v>
      </c>
      <c r="O12" s="50">
        <f t="shared" si="1"/>
        <v>29.579526761989118</v>
      </c>
      <c r="P12" s="9"/>
    </row>
    <row r="13" spans="1:133">
      <c r="A13" s="12"/>
      <c r="B13" s="25">
        <v>319</v>
      </c>
      <c r="C13" s="20" t="s">
        <v>15</v>
      </c>
      <c r="D13" s="49">
        <v>515899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104132</v>
      </c>
      <c r="N13" s="49">
        <f t="shared" si="2"/>
        <v>620031</v>
      </c>
      <c r="O13" s="50">
        <f t="shared" si="1"/>
        <v>78.455143616348224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993318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0" si="4">SUM(D14:M14)</f>
        <v>993318</v>
      </c>
      <c r="O14" s="48">
        <f t="shared" si="1"/>
        <v>125.688725800329</v>
      </c>
      <c r="P14" s="10"/>
    </row>
    <row r="15" spans="1:133">
      <c r="A15" s="12"/>
      <c r="B15" s="25">
        <v>323.10000000000002</v>
      </c>
      <c r="C15" s="20" t="s">
        <v>17</v>
      </c>
      <c r="D15" s="49">
        <v>888528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888528</v>
      </c>
      <c r="O15" s="50">
        <f t="shared" si="1"/>
        <v>112.42920409970897</v>
      </c>
      <c r="P15" s="9"/>
    </row>
    <row r="16" spans="1:133">
      <c r="A16" s="12"/>
      <c r="B16" s="25">
        <v>323.39999999999998</v>
      </c>
      <c r="C16" s="20" t="s">
        <v>18</v>
      </c>
      <c r="D16" s="49">
        <v>7557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7557</v>
      </c>
      <c r="O16" s="50">
        <f t="shared" si="1"/>
        <v>0.95621915728204476</v>
      </c>
      <c r="P16" s="9"/>
    </row>
    <row r="17" spans="1:16">
      <c r="A17" s="12"/>
      <c r="B17" s="25">
        <v>329</v>
      </c>
      <c r="C17" s="20" t="s">
        <v>19</v>
      </c>
      <c r="D17" s="49">
        <v>97233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97233</v>
      </c>
      <c r="O17" s="50">
        <f t="shared" si="1"/>
        <v>12.303302543337972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714808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714808</v>
      </c>
      <c r="O18" s="48">
        <f t="shared" si="1"/>
        <v>90.447678096925216</v>
      </c>
      <c r="P18" s="10"/>
    </row>
    <row r="19" spans="1:16">
      <c r="A19" s="12"/>
      <c r="B19" s="25">
        <v>331.2</v>
      </c>
      <c r="C19" s="20" t="s">
        <v>20</v>
      </c>
      <c r="D19" s="49">
        <v>26102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26102</v>
      </c>
      <c r="O19" s="50">
        <f t="shared" si="1"/>
        <v>3.3027964064279387</v>
      </c>
      <c r="P19" s="9"/>
    </row>
    <row r="20" spans="1:16">
      <c r="A20" s="12"/>
      <c r="B20" s="25">
        <v>331.7</v>
      </c>
      <c r="C20" s="20" t="s">
        <v>72</v>
      </c>
      <c r="D20" s="49">
        <v>1800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1800</v>
      </c>
      <c r="O20" s="50">
        <f t="shared" si="1"/>
        <v>0.22776160951537391</v>
      </c>
      <c r="P20" s="9"/>
    </row>
    <row r="21" spans="1:16">
      <c r="A21" s="12"/>
      <c r="B21" s="25">
        <v>334.36</v>
      </c>
      <c r="C21" s="20" t="s">
        <v>105</v>
      </c>
      <c r="D21" s="49">
        <v>13390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26" si="6">SUM(D21:M21)</f>
        <v>13390</v>
      </c>
      <c r="O21" s="50">
        <f t="shared" si="1"/>
        <v>1.6942933063393648</v>
      </c>
      <c r="P21" s="9"/>
    </row>
    <row r="22" spans="1:16">
      <c r="A22" s="12"/>
      <c r="B22" s="25">
        <v>334.49</v>
      </c>
      <c r="C22" s="20" t="s">
        <v>23</v>
      </c>
      <c r="D22" s="49">
        <v>162694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162694</v>
      </c>
      <c r="O22" s="50">
        <f t="shared" si="1"/>
        <v>20.586359610274581</v>
      </c>
      <c r="P22" s="9"/>
    </row>
    <row r="23" spans="1:16">
      <c r="A23" s="12"/>
      <c r="B23" s="25">
        <v>335.12</v>
      </c>
      <c r="C23" s="20" t="s">
        <v>88</v>
      </c>
      <c r="D23" s="49">
        <v>222071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222071</v>
      </c>
      <c r="O23" s="50">
        <f t="shared" si="1"/>
        <v>28.099582437049222</v>
      </c>
      <c r="P23" s="9"/>
    </row>
    <row r="24" spans="1:16">
      <c r="A24" s="12"/>
      <c r="B24" s="25">
        <v>335.14</v>
      </c>
      <c r="C24" s="20" t="s">
        <v>89</v>
      </c>
      <c r="D24" s="49">
        <v>1311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1311</v>
      </c>
      <c r="O24" s="50">
        <f t="shared" si="1"/>
        <v>0.16588637226369732</v>
      </c>
      <c r="P24" s="9"/>
    </row>
    <row r="25" spans="1:16">
      <c r="A25" s="12"/>
      <c r="B25" s="25">
        <v>335.15</v>
      </c>
      <c r="C25" s="20" t="s">
        <v>90</v>
      </c>
      <c r="D25" s="49">
        <v>3591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3591</v>
      </c>
      <c r="O25" s="50">
        <f t="shared" si="1"/>
        <v>0.45438441098317095</v>
      </c>
      <c r="P25" s="9"/>
    </row>
    <row r="26" spans="1:16">
      <c r="A26" s="12"/>
      <c r="B26" s="25">
        <v>335.18</v>
      </c>
      <c r="C26" s="20" t="s">
        <v>91</v>
      </c>
      <c r="D26" s="49">
        <v>283849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283849</v>
      </c>
      <c r="O26" s="50">
        <f t="shared" si="1"/>
        <v>35.916613944071869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SUM(D28:D37)</f>
        <v>712721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19585147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20297868</v>
      </c>
      <c r="O27" s="48">
        <f t="shared" si="1"/>
        <v>2568.3750474503354</v>
      </c>
      <c r="P27" s="10"/>
    </row>
    <row r="28" spans="1:16">
      <c r="A28" s="12"/>
      <c r="B28" s="25">
        <v>342.2</v>
      </c>
      <c r="C28" s="20" t="s">
        <v>36</v>
      </c>
      <c r="D28" s="49">
        <v>52000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ref="N28:N37" si="8">SUM(D28:M28)</f>
        <v>52000</v>
      </c>
      <c r="O28" s="50">
        <f t="shared" si="1"/>
        <v>6.5797798304441351</v>
      </c>
      <c r="P28" s="9"/>
    </row>
    <row r="29" spans="1:16">
      <c r="A29" s="12"/>
      <c r="B29" s="25">
        <v>342.9</v>
      </c>
      <c r="C29" s="20" t="s">
        <v>37</v>
      </c>
      <c r="D29" s="49">
        <v>99527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8"/>
        <v>99527</v>
      </c>
      <c r="O29" s="50">
        <f t="shared" si="1"/>
        <v>12.593572061242567</v>
      </c>
      <c r="P29" s="9"/>
    </row>
    <row r="30" spans="1:16">
      <c r="A30" s="12"/>
      <c r="B30" s="25">
        <v>343.2</v>
      </c>
      <c r="C30" s="20" t="s">
        <v>38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2300308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8"/>
        <v>2300308</v>
      </c>
      <c r="O30" s="50">
        <f t="shared" si="1"/>
        <v>291.06769581171704</v>
      </c>
      <c r="P30" s="9"/>
    </row>
    <row r="31" spans="1:16">
      <c r="A31" s="12"/>
      <c r="B31" s="25">
        <v>343.3</v>
      </c>
      <c r="C31" s="20" t="s">
        <v>39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1354465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1354465</v>
      </c>
      <c r="O31" s="50">
        <f t="shared" si="1"/>
        <v>171.38618246235606</v>
      </c>
      <c r="P31" s="9"/>
    </row>
    <row r="32" spans="1:16">
      <c r="A32" s="12"/>
      <c r="B32" s="25">
        <v>343.4</v>
      </c>
      <c r="C32" s="20" t="s">
        <v>40</v>
      </c>
      <c r="D32" s="49">
        <v>403604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403604</v>
      </c>
      <c r="O32" s="50">
        <f t="shared" si="1"/>
        <v>51.069720359357206</v>
      </c>
      <c r="P32" s="9"/>
    </row>
    <row r="33" spans="1:16">
      <c r="A33" s="12"/>
      <c r="B33" s="25">
        <v>343.5</v>
      </c>
      <c r="C33" s="20" t="s">
        <v>41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2370156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2370156</v>
      </c>
      <c r="O33" s="50">
        <f t="shared" si="1"/>
        <v>299.90585853473362</v>
      </c>
      <c r="P33" s="9"/>
    </row>
    <row r="34" spans="1:16">
      <c r="A34" s="12"/>
      <c r="B34" s="25">
        <v>344.1</v>
      </c>
      <c r="C34" s="20" t="s">
        <v>92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205813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205813</v>
      </c>
      <c r="O34" s="50">
        <f t="shared" si="1"/>
        <v>26.042388966215363</v>
      </c>
      <c r="P34" s="9"/>
    </row>
    <row r="35" spans="1:16">
      <c r="A35" s="12"/>
      <c r="B35" s="25">
        <v>344.9</v>
      </c>
      <c r="C35" s="20" t="s">
        <v>93</v>
      </c>
      <c r="D35" s="49">
        <v>55030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55030</v>
      </c>
      <c r="O35" s="50">
        <f t="shared" si="1"/>
        <v>6.9631785397950141</v>
      </c>
      <c r="P35" s="9"/>
    </row>
    <row r="36" spans="1:16">
      <c r="A36" s="12"/>
      <c r="B36" s="25">
        <v>346.9</v>
      </c>
      <c r="C36" s="20" t="s">
        <v>45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13354405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13354405</v>
      </c>
      <c r="O36" s="50">
        <f t="shared" si="1"/>
        <v>1689.7893205111982</v>
      </c>
      <c r="P36" s="9"/>
    </row>
    <row r="37" spans="1:16">
      <c r="A37" s="12"/>
      <c r="B37" s="25">
        <v>347.2</v>
      </c>
      <c r="C37" s="20" t="s">
        <v>46</v>
      </c>
      <c r="D37" s="49">
        <v>102560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102560</v>
      </c>
      <c r="O37" s="50">
        <f t="shared" si="1"/>
        <v>12.977350373275971</v>
      </c>
      <c r="P37" s="9"/>
    </row>
    <row r="38" spans="1:16" ht="15.75">
      <c r="A38" s="29" t="s">
        <v>34</v>
      </c>
      <c r="B38" s="30"/>
      <c r="C38" s="31"/>
      <c r="D38" s="32">
        <f t="shared" ref="D38:M38" si="9">SUM(D39:D39)</f>
        <v>29148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2" si="10">SUM(D38:M38)</f>
        <v>29148</v>
      </c>
      <c r="O38" s="48">
        <f t="shared" si="1"/>
        <v>3.688219663418955</v>
      </c>
      <c r="P38" s="10"/>
    </row>
    <row r="39" spans="1:16">
      <c r="A39" s="13"/>
      <c r="B39" s="41">
        <v>351.9</v>
      </c>
      <c r="C39" s="21" t="s">
        <v>94</v>
      </c>
      <c r="D39" s="49">
        <v>29148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29148</v>
      </c>
      <c r="O39" s="50">
        <f t="shared" si="1"/>
        <v>3.688219663418955</v>
      </c>
      <c r="P39" s="9"/>
    </row>
    <row r="40" spans="1:16" ht="15.75">
      <c r="A40" s="29" t="s">
        <v>2</v>
      </c>
      <c r="B40" s="30"/>
      <c r="C40" s="31"/>
      <c r="D40" s="32">
        <f t="shared" ref="D40:M40" si="11">SUM(D41:D45)</f>
        <v>137608</v>
      </c>
      <c r="E40" s="32">
        <f t="shared" si="11"/>
        <v>0</v>
      </c>
      <c r="F40" s="32">
        <f t="shared" si="11"/>
        <v>1</v>
      </c>
      <c r="G40" s="32">
        <f t="shared" si="11"/>
        <v>0</v>
      </c>
      <c r="H40" s="32">
        <f t="shared" si="11"/>
        <v>0</v>
      </c>
      <c r="I40" s="32">
        <f t="shared" si="11"/>
        <v>127737</v>
      </c>
      <c r="J40" s="32">
        <f t="shared" si="11"/>
        <v>0</v>
      </c>
      <c r="K40" s="32">
        <f t="shared" si="11"/>
        <v>1059140</v>
      </c>
      <c r="L40" s="32">
        <f t="shared" si="11"/>
        <v>0</v>
      </c>
      <c r="M40" s="32">
        <f t="shared" si="11"/>
        <v>10</v>
      </c>
      <c r="N40" s="32">
        <f t="shared" si="10"/>
        <v>1324496</v>
      </c>
      <c r="O40" s="48">
        <f t="shared" si="1"/>
        <v>167.5940781981526</v>
      </c>
      <c r="P40" s="10"/>
    </row>
    <row r="41" spans="1:16">
      <c r="A41" s="12"/>
      <c r="B41" s="25">
        <v>361.1</v>
      </c>
      <c r="C41" s="20" t="s">
        <v>50</v>
      </c>
      <c r="D41" s="49">
        <v>3657</v>
      </c>
      <c r="E41" s="49">
        <v>0</v>
      </c>
      <c r="F41" s="49">
        <v>1</v>
      </c>
      <c r="G41" s="49">
        <v>0</v>
      </c>
      <c r="H41" s="49">
        <v>0</v>
      </c>
      <c r="I41" s="49">
        <v>0</v>
      </c>
      <c r="J41" s="49">
        <v>0</v>
      </c>
      <c r="K41" s="49">
        <v>158536</v>
      </c>
      <c r="L41" s="49">
        <v>0</v>
      </c>
      <c r="M41" s="49">
        <v>10</v>
      </c>
      <c r="N41" s="49">
        <f t="shared" si="10"/>
        <v>162204</v>
      </c>
      <c r="O41" s="50">
        <f t="shared" si="1"/>
        <v>20.524357838795392</v>
      </c>
      <c r="P41" s="9"/>
    </row>
    <row r="42" spans="1:16">
      <c r="A42" s="12"/>
      <c r="B42" s="25">
        <v>361.3</v>
      </c>
      <c r="C42" s="20" t="s">
        <v>51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651120</v>
      </c>
      <c r="L42" s="49">
        <v>0</v>
      </c>
      <c r="M42" s="49">
        <v>0</v>
      </c>
      <c r="N42" s="49">
        <f t="shared" si="10"/>
        <v>651120</v>
      </c>
      <c r="O42" s="50">
        <f t="shared" si="1"/>
        <v>82.388966215361251</v>
      </c>
      <c r="P42" s="9"/>
    </row>
    <row r="43" spans="1:16">
      <c r="A43" s="12"/>
      <c r="B43" s="25">
        <v>362</v>
      </c>
      <c r="C43" s="20" t="s">
        <v>52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127737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127737</v>
      </c>
      <c r="O43" s="50">
        <f t="shared" si="1"/>
        <v>16.16310261925851</v>
      </c>
      <c r="P43" s="9"/>
    </row>
    <row r="44" spans="1:16">
      <c r="A44" s="12"/>
      <c r="B44" s="25">
        <v>368</v>
      </c>
      <c r="C44" s="20" t="s">
        <v>54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249484</v>
      </c>
      <c r="L44" s="49">
        <v>0</v>
      </c>
      <c r="M44" s="49">
        <v>0</v>
      </c>
      <c r="N44" s="49">
        <f t="shared" si="10"/>
        <v>249484</v>
      </c>
      <c r="O44" s="50">
        <f t="shared" si="1"/>
        <v>31.568265215740858</v>
      </c>
      <c r="P44" s="9"/>
    </row>
    <row r="45" spans="1:16">
      <c r="A45" s="12"/>
      <c r="B45" s="25">
        <v>369.9</v>
      </c>
      <c r="C45" s="20" t="s">
        <v>55</v>
      </c>
      <c r="D45" s="49">
        <v>133951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133951</v>
      </c>
      <c r="O45" s="50">
        <f t="shared" si="1"/>
        <v>16.949386308996583</v>
      </c>
      <c r="P45" s="9"/>
    </row>
    <row r="46" spans="1:16" ht="15.75">
      <c r="A46" s="29" t="s">
        <v>35</v>
      </c>
      <c r="B46" s="30"/>
      <c r="C46" s="31"/>
      <c r="D46" s="32">
        <f t="shared" ref="D46:M46" si="12">SUM(D47:D51)</f>
        <v>1197388</v>
      </c>
      <c r="E46" s="32">
        <f t="shared" si="12"/>
        <v>0</v>
      </c>
      <c r="F46" s="32">
        <f t="shared" si="12"/>
        <v>347045</v>
      </c>
      <c r="G46" s="32">
        <f t="shared" si="12"/>
        <v>0</v>
      </c>
      <c r="H46" s="32">
        <f t="shared" si="12"/>
        <v>0</v>
      </c>
      <c r="I46" s="32">
        <f t="shared" si="12"/>
        <v>9119778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40065</v>
      </c>
      <c r="N46" s="32">
        <f t="shared" si="10"/>
        <v>10704276</v>
      </c>
      <c r="O46" s="48">
        <f t="shared" si="1"/>
        <v>1354.4572946982159</v>
      </c>
      <c r="P46" s="9"/>
    </row>
    <row r="47" spans="1:16">
      <c r="A47" s="12"/>
      <c r="B47" s="25">
        <v>381</v>
      </c>
      <c r="C47" s="20" t="s">
        <v>56</v>
      </c>
      <c r="D47" s="49">
        <v>1197388</v>
      </c>
      <c r="E47" s="49">
        <v>0</v>
      </c>
      <c r="F47" s="49">
        <v>347045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40065</v>
      </c>
      <c r="N47" s="49">
        <f t="shared" si="10"/>
        <v>1584498</v>
      </c>
      <c r="O47" s="50">
        <f t="shared" si="1"/>
        <v>200.49323041882829</v>
      </c>
      <c r="P47" s="9"/>
    </row>
    <row r="48" spans="1:16">
      <c r="A48" s="12"/>
      <c r="B48" s="25">
        <v>389.1</v>
      </c>
      <c r="C48" s="20" t="s">
        <v>95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10015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10015</v>
      </c>
      <c r="O48" s="50">
        <f t="shared" si="1"/>
        <v>1.2672402884980387</v>
      </c>
      <c r="P48" s="9"/>
    </row>
    <row r="49" spans="1:119">
      <c r="A49" s="12"/>
      <c r="B49" s="25">
        <v>389.2</v>
      </c>
      <c r="C49" s="20" t="s">
        <v>96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2287238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2287238</v>
      </c>
      <c r="O49" s="50">
        <f t="shared" si="1"/>
        <v>289.41389345818044</v>
      </c>
      <c r="P49" s="9"/>
    </row>
    <row r="50" spans="1:119">
      <c r="A50" s="12"/>
      <c r="B50" s="25">
        <v>389.3</v>
      </c>
      <c r="C50" s="20" t="s">
        <v>97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6800842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6800842</v>
      </c>
      <c r="O50" s="50">
        <f t="shared" si="1"/>
        <v>860.53928887764141</v>
      </c>
      <c r="P50" s="9"/>
    </row>
    <row r="51" spans="1:119" ht="15.75" thickBot="1">
      <c r="A51" s="12"/>
      <c r="B51" s="25">
        <v>389.9</v>
      </c>
      <c r="C51" s="20" t="s">
        <v>98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21683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21683</v>
      </c>
      <c r="O51" s="50">
        <f t="shared" si="1"/>
        <v>2.7436416550676959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SUM(D5,D14,D18,D27,D38,D40,D46)</f>
        <v>6457144</v>
      </c>
      <c r="E52" s="15">
        <f t="shared" si="13"/>
        <v>0</v>
      </c>
      <c r="F52" s="15">
        <f t="shared" si="13"/>
        <v>347046</v>
      </c>
      <c r="G52" s="15">
        <f t="shared" si="13"/>
        <v>0</v>
      </c>
      <c r="H52" s="15">
        <f t="shared" si="13"/>
        <v>0</v>
      </c>
      <c r="I52" s="15">
        <f t="shared" si="13"/>
        <v>28832662</v>
      </c>
      <c r="J52" s="15">
        <f t="shared" si="13"/>
        <v>0</v>
      </c>
      <c r="K52" s="15">
        <f t="shared" si="13"/>
        <v>1059140</v>
      </c>
      <c r="L52" s="15">
        <f t="shared" si="13"/>
        <v>0</v>
      </c>
      <c r="M52" s="15">
        <f t="shared" si="13"/>
        <v>144207</v>
      </c>
      <c r="N52" s="15">
        <f t="shared" si="10"/>
        <v>36840199</v>
      </c>
      <c r="O52" s="40">
        <f t="shared" si="1"/>
        <v>4661.5461217259272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51" t="s">
        <v>110</v>
      </c>
      <c r="M54" s="51"/>
      <c r="N54" s="51"/>
      <c r="O54" s="46">
        <v>7903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2023-12-14T17:30:39Z</cp:lastPrinted>
  <dcterms:created xsi:type="dcterms:W3CDTF">2000-08-31T21:26:31Z</dcterms:created>
  <dcterms:modified xsi:type="dcterms:W3CDTF">2023-12-14T17:30:42Z</dcterms:modified>
</cp:coreProperties>
</file>