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'2007'!$A$1:$O$12</definedName>
    <definedName name="_xlnm.Print_Area" localSheetId="14">'2008'!$A$1:$O$12</definedName>
    <definedName name="_xlnm.Print_Area" localSheetId="13">'2009'!$A$1:$O$12</definedName>
    <definedName name="_xlnm.Print_Area" localSheetId="12">'2010'!$A$1:$O$12</definedName>
    <definedName name="_xlnm.Print_Area" localSheetId="11">'2011'!$A$1:$O$12</definedName>
    <definedName name="_xlnm.Print_Area" localSheetId="10">'2012'!$A$1:$O$16</definedName>
    <definedName name="_xlnm.Print_Area" localSheetId="9">'2013'!$A$1:$O$16</definedName>
    <definedName name="_xlnm.Print_Area" localSheetId="8">'2014'!$A$1:$O$16</definedName>
    <definedName name="_xlnm.Print_Area" localSheetId="7">'2015'!$A$1:$O$18</definedName>
    <definedName name="_xlnm.Print_Area" localSheetId="6">'2016'!$A$1:$O$17</definedName>
    <definedName name="_xlnm.Print_Area" localSheetId="5">'2017'!$A$1:$O$19</definedName>
    <definedName name="_xlnm.Print_Area" localSheetId="4">'2018'!$A$1:$O$20</definedName>
    <definedName name="_xlnm.Print_Area" localSheetId="3">'2019'!$A$1:$O$18</definedName>
    <definedName name="_xlnm.Print_Area" localSheetId="2">'2020'!$A$1:$O$18</definedName>
    <definedName name="_xlnm.Print_Area" localSheetId="1">'2021'!$A$1:$P$20</definedName>
    <definedName name="_xlnm.Print_Area" localSheetId="0">'2022'!$A$1:$P$22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8" i="48" l="1"/>
  <c r="F18" i="48"/>
  <c r="G18" i="48"/>
  <c r="H18" i="48"/>
  <c r="I18" i="48"/>
  <c r="J18" i="48"/>
  <c r="K18" i="48"/>
  <c r="L18" i="48"/>
  <c r="M18" i="48"/>
  <c r="N18" i="48"/>
  <c r="D18" i="48"/>
  <c r="O17" i="48" l="1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2" i="48" l="1"/>
  <c r="P12" i="48" s="1"/>
  <c r="O16" i="48"/>
  <c r="P16" i="48" s="1"/>
  <c r="O14" i="48"/>
  <c r="P14" i="48" s="1"/>
  <c r="O10" i="48"/>
  <c r="P10" i="48" s="1"/>
  <c r="O5" i="48"/>
  <c r="P5" i="48" s="1"/>
  <c r="F16" i="47"/>
  <c r="G16" i="47"/>
  <c r="I16" i="47"/>
  <c r="O15" i="47"/>
  <c r="P15" i="47" s="1"/>
  <c r="N14" i="47"/>
  <c r="M14" i="47"/>
  <c r="L14" i="47"/>
  <c r="K14" i="47"/>
  <c r="O14" i="47" s="1"/>
  <c r="P14" i="47" s="1"/>
  <c r="J14" i="47"/>
  <c r="I14" i="47"/>
  <c r="H14" i="47"/>
  <c r="G14" i="47"/>
  <c r="F14" i="47"/>
  <c r="E14" i="47"/>
  <c r="D14" i="47"/>
  <c r="O13" i="47"/>
  <c r="P13" i="47"/>
  <c r="N12" i="47"/>
  <c r="M12" i="47"/>
  <c r="L12" i="47"/>
  <c r="O12" i="47" s="1"/>
  <c r="P12" i="47" s="1"/>
  <c r="K12" i="47"/>
  <c r="J12" i="47"/>
  <c r="I12" i="47"/>
  <c r="H12" i="47"/>
  <c r="G12" i="47"/>
  <c r="F12" i="47"/>
  <c r="E12" i="47"/>
  <c r="D12" i="47"/>
  <c r="O11" i="47"/>
  <c r="P11" i="47"/>
  <c r="N10" i="47"/>
  <c r="M10" i="47"/>
  <c r="O10" i="47" s="1"/>
  <c r="P10" i="47" s="1"/>
  <c r="L10" i="47"/>
  <c r="L16" i="47" s="1"/>
  <c r="K10" i="47"/>
  <c r="J10" i="47"/>
  <c r="I10" i="47"/>
  <c r="H10" i="47"/>
  <c r="G10" i="47"/>
  <c r="F10" i="47"/>
  <c r="E10" i="47"/>
  <c r="D10" i="47"/>
  <c r="O9" i="47"/>
  <c r="P9" i="47"/>
  <c r="O8" i="47"/>
  <c r="P8" i="47" s="1"/>
  <c r="O7" i="47"/>
  <c r="P7" i="47"/>
  <c r="O6" i="47"/>
  <c r="P6" i="47" s="1"/>
  <c r="N5" i="47"/>
  <c r="N16" i="47" s="1"/>
  <c r="M5" i="47"/>
  <c r="L5" i="47"/>
  <c r="K5" i="47"/>
  <c r="K16" i="47" s="1"/>
  <c r="J5" i="47"/>
  <c r="J16" i="47" s="1"/>
  <c r="I5" i="47"/>
  <c r="H5" i="47"/>
  <c r="H16" i="47" s="1"/>
  <c r="G5" i="47"/>
  <c r="F5" i="47"/>
  <c r="E5" i="47"/>
  <c r="E16" i="47" s="1"/>
  <c r="D5" i="47"/>
  <c r="D16" i="47" s="1"/>
  <c r="J14" i="46"/>
  <c r="K14" i="46"/>
  <c r="N13" i="46"/>
  <c r="O13" i="46" s="1"/>
  <c r="M12" i="46"/>
  <c r="L12" i="46"/>
  <c r="K12" i="46"/>
  <c r="J12" i="46"/>
  <c r="I12" i="46"/>
  <c r="H12" i="46"/>
  <c r="G12" i="46"/>
  <c r="F12" i="46"/>
  <c r="N12" i="46" s="1"/>
  <c r="O12" i="46" s="1"/>
  <c r="E12" i="46"/>
  <c r="D12" i="46"/>
  <c r="N11" i="46"/>
  <c r="O11" i="46" s="1"/>
  <c r="M10" i="46"/>
  <c r="L10" i="46"/>
  <c r="K10" i="46"/>
  <c r="J10" i="46"/>
  <c r="I10" i="46"/>
  <c r="H10" i="46"/>
  <c r="G10" i="46"/>
  <c r="F10" i="46"/>
  <c r="N10" i="46" s="1"/>
  <c r="O10" i="46" s="1"/>
  <c r="E10" i="46"/>
  <c r="D10" i="46"/>
  <c r="D14" i="46" s="1"/>
  <c r="N9" i="46"/>
  <c r="O9" i="46" s="1"/>
  <c r="N8" i="46"/>
  <c r="O8" i="46" s="1"/>
  <c r="N7" i="46"/>
  <c r="O7" i="46" s="1"/>
  <c r="N6" i="46"/>
  <c r="O6" i="46"/>
  <c r="M5" i="46"/>
  <c r="M14" i="46" s="1"/>
  <c r="L5" i="46"/>
  <c r="N5" i="46" s="1"/>
  <c r="O5" i="46" s="1"/>
  <c r="K5" i="46"/>
  <c r="J5" i="46"/>
  <c r="I5" i="46"/>
  <c r="I14" i="46" s="1"/>
  <c r="H5" i="46"/>
  <c r="H14" i="46" s="1"/>
  <c r="G5" i="46"/>
  <c r="G14" i="46" s="1"/>
  <c r="F5" i="46"/>
  <c r="F14" i="46" s="1"/>
  <c r="E5" i="46"/>
  <c r="E14" i="46" s="1"/>
  <c r="D5" i="46"/>
  <c r="G14" i="45"/>
  <c r="H14" i="45"/>
  <c r="N13" i="45"/>
  <c r="O13" i="45" s="1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N11" i="45"/>
  <c r="O11" i="45" s="1"/>
  <c r="M10" i="45"/>
  <c r="L10" i="45"/>
  <c r="K10" i="45"/>
  <c r="K14" i="45" s="1"/>
  <c r="J10" i="45"/>
  <c r="J14" i="45" s="1"/>
  <c r="I10" i="45"/>
  <c r="I14" i="45" s="1"/>
  <c r="H10" i="45"/>
  <c r="G10" i="45"/>
  <c r="F10" i="45"/>
  <c r="E10" i="45"/>
  <c r="D10" i="45"/>
  <c r="N9" i="45"/>
  <c r="O9" i="45" s="1"/>
  <c r="N8" i="45"/>
  <c r="O8" i="45"/>
  <c r="N7" i="45"/>
  <c r="O7" i="45"/>
  <c r="N6" i="45"/>
  <c r="O6" i="45" s="1"/>
  <c r="M5" i="45"/>
  <c r="M14" i="45" s="1"/>
  <c r="L5" i="45"/>
  <c r="L14" i="45" s="1"/>
  <c r="K5" i="45"/>
  <c r="J5" i="45"/>
  <c r="I5" i="45"/>
  <c r="H5" i="45"/>
  <c r="G5" i="45"/>
  <c r="F5" i="45"/>
  <c r="F14" i="45" s="1"/>
  <c r="E5" i="45"/>
  <c r="E14" i="45" s="1"/>
  <c r="D5" i="45"/>
  <c r="N5" i="45" s="1"/>
  <c r="O5" i="45" s="1"/>
  <c r="G16" i="44"/>
  <c r="M16" i="44"/>
  <c r="N15" i="44"/>
  <c r="O15" i="44"/>
  <c r="M14" i="44"/>
  <c r="L14" i="44"/>
  <c r="K14" i="44"/>
  <c r="J14" i="44"/>
  <c r="I14" i="44"/>
  <c r="H14" i="44"/>
  <c r="G14" i="44"/>
  <c r="F14" i="44"/>
  <c r="E14" i="44"/>
  <c r="D14" i="44"/>
  <c r="N14" i="44" s="1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/>
  <c r="N8" i="44"/>
  <c r="O8" i="44" s="1"/>
  <c r="N7" i="44"/>
  <c r="O7" i="44" s="1"/>
  <c r="N6" i="44"/>
  <c r="O6" i="44" s="1"/>
  <c r="M5" i="44"/>
  <c r="L5" i="44"/>
  <c r="L16" i="44" s="1"/>
  <c r="K5" i="44"/>
  <c r="K16" i="44" s="1"/>
  <c r="J5" i="44"/>
  <c r="J16" i="44" s="1"/>
  <c r="I5" i="44"/>
  <c r="I16" i="44" s="1"/>
  <c r="H5" i="44"/>
  <c r="N5" i="44" s="1"/>
  <c r="O5" i="44" s="1"/>
  <c r="G5" i="44"/>
  <c r="F5" i="44"/>
  <c r="F16" i="44" s="1"/>
  <c r="E5" i="44"/>
  <c r="E16" i="44" s="1"/>
  <c r="D5" i="44"/>
  <c r="J15" i="43"/>
  <c r="K15" i="43"/>
  <c r="L15" i="43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M11" i="43"/>
  <c r="L11" i="43"/>
  <c r="K11" i="43"/>
  <c r="J11" i="43"/>
  <c r="I11" i="43"/>
  <c r="I15" i="43" s="1"/>
  <c r="H11" i="43"/>
  <c r="G11" i="43"/>
  <c r="F11" i="43"/>
  <c r="N11" i="43" s="1"/>
  <c r="O11" i="43" s="1"/>
  <c r="E11" i="43"/>
  <c r="D11" i="43"/>
  <c r="N10" i="43"/>
  <c r="O10" i="43" s="1"/>
  <c r="N9" i="43"/>
  <c r="O9" i="43" s="1"/>
  <c r="N8" i="43"/>
  <c r="O8" i="43" s="1"/>
  <c r="N7" i="43"/>
  <c r="O7" i="43"/>
  <c r="N6" i="43"/>
  <c r="O6" i="43"/>
  <c r="M5" i="43"/>
  <c r="M15" i="43" s="1"/>
  <c r="L5" i="43"/>
  <c r="K5" i="43"/>
  <c r="J5" i="43"/>
  <c r="I5" i="43"/>
  <c r="H5" i="43"/>
  <c r="H15" i="43" s="1"/>
  <c r="G5" i="43"/>
  <c r="G15" i="43" s="1"/>
  <c r="F5" i="43"/>
  <c r="F15" i="43" s="1"/>
  <c r="E5" i="43"/>
  <c r="E15" i="43" s="1"/>
  <c r="D5" i="43"/>
  <c r="D15" i="43" s="1"/>
  <c r="F13" i="42"/>
  <c r="H13" i="42"/>
  <c r="N12" i="42"/>
  <c r="O12" i="42"/>
  <c r="M11" i="42"/>
  <c r="L11" i="42"/>
  <c r="N11" i="42" s="1"/>
  <c r="O11" i="42" s="1"/>
  <c r="K11" i="42"/>
  <c r="J11" i="42"/>
  <c r="I11" i="42"/>
  <c r="H11" i="42"/>
  <c r="G11" i="42"/>
  <c r="F11" i="42"/>
  <c r="E11" i="42"/>
  <c r="D11" i="42"/>
  <c r="N10" i="42"/>
  <c r="O10" i="42"/>
  <c r="M9" i="42"/>
  <c r="L9" i="42"/>
  <c r="N9" i="42" s="1"/>
  <c r="O9" i="42" s="1"/>
  <c r="K9" i="42"/>
  <c r="J9" i="42"/>
  <c r="J13" i="42" s="1"/>
  <c r="I9" i="42"/>
  <c r="I13" i="42" s="1"/>
  <c r="H9" i="42"/>
  <c r="G9" i="42"/>
  <c r="F9" i="42"/>
  <c r="E9" i="42"/>
  <c r="D9" i="42"/>
  <c r="N8" i="42"/>
  <c r="O8" i="42"/>
  <c r="N7" i="42"/>
  <c r="O7" i="42"/>
  <c r="N6" i="42"/>
  <c r="O6" i="42"/>
  <c r="M5" i="42"/>
  <c r="M13" i="42" s="1"/>
  <c r="L5" i="42"/>
  <c r="L13" i="42" s="1"/>
  <c r="K5" i="42"/>
  <c r="K13" i="42" s="1"/>
  <c r="J5" i="42"/>
  <c r="I5" i="42"/>
  <c r="H5" i="42"/>
  <c r="G5" i="42"/>
  <c r="G13" i="42" s="1"/>
  <c r="F5" i="42"/>
  <c r="E5" i="42"/>
  <c r="E13" i="42" s="1"/>
  <c r="D5" i="42"/>
  <c r="D13" i="42" s="1"/>
  <c r="H8" i="41"/>
  <c r="D8" i="41"/>
  <c r="N8" i="41" s="1"/>
  <c r="O8" i="41" s="1"/>
  <c r="N7" i="41"/>
  <c r="O7" i="41"/>
  <c r="N6" i="41"/>
  <c r="O6" i="41" s="1"/>
  <c r="M5" i="41"/>
  <c r="M8" i="41" s="1"/>
  <c r="L5" i="41"/>
  <c r="L8" i="41" s="1"/>
  <c r="K5" i="41"/>
  <c r="K8" i="41" s="1"/>
  <c r="J5" i="41"/>
  <c r="J8" i="41" s="1"/>
  <c r="I5" i="41"/>
  <c r="I8" i="41" s="1"/>
  <c r="H5" i="41"/>
  <c r="G5" i="41"/>
  <c r="G8" i="41" s="1"/>
  <c r="F5" i="41"/>
  <c r="F8" i="41" s="1"/>
  <c r="E5" i="41"/>
  <c r="E8" i="41" s="1"/>
  <c r="N5" i="41"/>
  <c r="O5" i="41" s="1"/>
  <c r="D5" i="41"/>
  <c r="E14" i="40"/>
  <c r="M14" i="40"/>
  <c r="D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N11" i="40" s="1"/>
  <c r="O11" i="40" s="1"/>
  <c r="E11" i="40"/>
  <c r="D11" i="40"/>
  <c r="N10" i="40"/>
  <c r="O10" i="40" s="1"/>
  <c r="M9" i="40"/>
  <c r="L9" i="40"/>
  <c r="K9" i="40"/>
  <c r="J9" i="40"/>
  <c r="I9" i="40"/>
  <c r="H9" i="40"/>
  <c r="G9" i="40"/>
  <c r="F9" i="40"/>
  <c r="N9" i="40" s="1"/>
  <c r="O9" i="40" s="1"/>
  <c r="E9" i="40"/>
  <c r="D9" i="40"/>
  <c r="N8" i="40"/>
  <c r="O8" i="40" s="1"/>
  <c r="N7" i="40"/>
  <c r="O7" i="40" s="1"/>
  <c r="N6" i="40"/>
  <c r="O6" i="40" s="1"/>
  <c r="M5" i="40"/>
  <c r="L5" i="40"/>
  <c r="L14" i="40" s="1"/>
  <c r="K5" i="40"/>
  <c r="K14" i="40" s="1"/>
  <c r="J5" i="40"/>
  <c r="J14" i="40" s="1"/>
  <c r="I5" i="40"/>
  <c r="I14" i="40" s="1"/>
  <c r="H5" i="40"/>
  <c r="H14" i="40" s="1"/>
  <c r="G5" i="40"/>
  <c r="G14" i="40" s="1"/>
  <c r="F5" i="40"/>
  <c r="F14" i="40" s="1"/>
  <c r="E5" i="40"/>
  <c r="D5" i="40"/>
  <c r="N11" i="39"/>
  <c r="O11" i="39" s="1"/>
  <c r="M10" i="39"/>
  <c r="L10" i="39"/>
  <c r="K10" i="39"/>
  <c r="K12" i="39"/>
  <c r="J10" i="39"/>
  <c r="I10" i="39"/>
  <c r="H10" i="39"/>
  <c r="N10" i="39" s="1"/>
  <c r="O10" i="39" s="1"/>
  <c r="G10" i="39"/>
  <c r="F10" i="39"/>
  <c r="E10" i="39"/>
  <c r="D10" i="39"/>
  <c r="N9" i="39"/>
  <c r="O9" i="39"/>
  <c r="N8" i="39"/>
  <c r="O8" i="39" s="1"/>
  <c r="N7" i="39"/>
  <c r="O7" i="39" s="1"/>
  <c r="N6" i="39"/>
  <c r="O6" i="39" s="1"/>
  <c r="M5" i="39"/>
  <c r="M12" i="39" s="1"/>
  <c r="L5" i="39"/>
  <c r="L12" i="39"/>
  <c r="K5" i="39"/>
  <c r="J5" i="39"/>
  <c r="J12" i="39" s="1"/>
  <c r="I5" i="39"/>
  <c r="I12" i="39"/>
  <c r="H5" i="39"/>
  <c r="H12" i="39" s="1"/>
  <c r="G5" i="39"/>
  <c r="G12" i="39" s="1"/>
  <c r="F5" i="39"/>
  <c r="F12" i="39" s="1"/>
  <c r="E5" i="39"/>
  <c r="E12" i="39"/>
  <c r="D5" i="39"/>
  <c r="N5" i="39" s="1"/>
  <c r="O5" i="39" s="1"/>
  <c r="G8" i="38"/>
  <c r="N7" i="38"/>
  <c r="O7" i="38" s="1"/>
  <c r="N6" i="38"/>
  <c r="O6" i="38" s="1"/>
  <c r="M5" i="38"/>
  <c r="M8" i="38" s="1"/>
  <c r="L5" i="38"/>
  <c r="L8" i="38"/>
  <c r="K5" i="38"/>
  <c r="K8" i="38" s="1"/>
  <c r="J5" i="38"/>
  <c r="J8" i="38" s="1"/>
  <c r="I5" i="38"/>
  <c r="I8" i="38"/>
  <c r="H5" i="38"/>
  <c r="H8" i="38" s="1"/>
  <c r="G5" i="38"/>
  <c r="F5" i="38"/>
  <c r="F8" i="38" s="1"/>
  <c r="E5" i="38"/>
  <c r="E8" i="38"/>
  <c r="D5" i="38"/>
  <c r="D8" i="38" s="1"/>
  <c r="N11" i="37"/>
  <c r="O11" i="37" s="1"/>
  <c r="M10" i="37"/>
  <c r="L10" i="37"/>
  <c r="L12" i="37" s="1"/>
  <c r="K10" i="37"/>
  <c r="J10" i="37"/>
  <c r="I10" i="37"/>
  <c r="H10" i="37"/>
  <c r="G10" i="37"/>
  <c r="F10" i="37"/>
  <c r="E10" i="37"/>
  <c r="E12" i="37" s="1"/>
  <c r="D10" i="37"/>
  <c r="N10" i="37" s="1"/>
  <c r="O10" i="37" s="1"/>
  <c r="N9" i="37"/>
  <c r="O9" i="37" s="1"/>
  <c r="N8" i="37"/>
  <c r="O8" i="37" s="1"/>
  <c r="N7" i="37"/>
  <c r="O7" i="37" s="1"/>
  <c r="N6" i="37"/>
  <c r="O6" i="37"/>
  <c r="M5" i="37"/>
  <c r="M12" i="37"/>
  <c r="L5" i="37"/>
  <c r="K5" i="37"/>
  <c r="K12" i="37" s="1"/>
  <c r="J5" i="37"/>
  <c r="J12" i="37" s="1"/>
  <c r="I5" i="37"/>
  <c r="I12" i="37" s="1"/>
  <c r="H5" i="37"/>
  <c r="H12" i="37"/>
  <c r="G5" i="37"/>
  <c r="G12" i="37"/>
  <c r="F5" i="37"/>
  <c r="F12" i="37" s="1"/>
  <c r="E5" i="37"/>
  <c r="D5" i="37"/>
  <c r="N5" i="37" s="1"/>
  <c r="O5" i="37" s="1"/>
  <c r="N11" i="36"/>
  <c r="O11" i="36"/>
  <c r="M10" i="36"/>
  <c r="L10" i="36"/>
  <c r="K10" i="36"/>
  <c r="J10" i="36"/>
  <c r="I10" i="36"/>
  <c r="H10" i="36"/>
  <c r="G10" i="36"/>
  <c r="F10" i="36"/>
  <c r="E10" i="36"/>
  <c r="E12" i="36" s="1"/>
  <c r="D10" i="36"/>
  <c r="N9" i="36"/>
  <c r="O9" i="36" s="1"/>
  <c r="N8" i="36"/>
  <c r="O8" i="36"/>
  <c r="N7" i="36"/>
  <c r="O7" i="36"/>
  <c r="N6" i="36"/>
  <c r="O6" i="36"/>
  <c r="M5" i="36"/>
  <c r="M12" i="36"/>
  <c r="L5" i="36"/>
  <c r="L12" i="36" s="1"/>
  <c r="K5" i="36"/>
  <c r="K12" i="36"/>
  <c r="J5" i="36"/>
  <c r="J12" i="36" s="1"/>
  <c r="I5" i="36"/>
  <c r="I12" i="36"/>
  <c r="H5" i="36"/>
  <c r="H12" i="36"/>
  <c r="G5" i="36"/>
  <c r="G12" i="36"/>
  <c r="F5" i="36"/>
  <c r="F12" i="36"/>
  <c r="E5" i="36"/>
  <c r="D5" i="36"/>
  <c r="D12" i="36" s="1"/>
  <c r="N12" i="36" s="1"/>
  <c r="O12" i="36" s="1"/>
  <c r="N7" i="35"/>
  <c r="O7" i="35"/>
  <c r="N6" i="35"/>
  <c r="O6" i="35"/>
  <c r="M5" i="35"/>
  <c r="M8" i="35" s="1"/>
  <c r="L5" i="35"/>
  <c r="L8" i="35"/>
  <c r="K5" i="35"/>
  <c r="K8" i="35" s="1"/>
  <c r="J5" i="35"/>
  <c r="J8" i="35"/>
  <c r="I5" i="35"/>
  <c r="I8" i="35"/>
  <c r="H5" i="35"/>
  <c r="H8" i="35"/>
  <c r="G5" i="35"/>
  <c r="G8" i="35"/>
  <c r="F5" i="35"/>
  <c r="E5" i="35"/>
  <c r="E8" i="35"/>
  <c r="D5" i="35"/>
  <c r="N5" i="35" s="1"/>
  <c r="O5" i="35" s="1"/>
  <c r="K8" i="34"/>
  <c r="N7" i="34"/>
  <c r="O7" i="34"/>
  <c r="N6" i="34"/>
  <c r="O6" i="34"/>
  <c r="M5" i="34"/>
  <c r="M8" i="34"/>
  <c r="L5" i="34"/>
  <c r="L8" i="34" s="1"/>
  <c r="K5" i="34"/>
  <c r="J5" i="34"/>
  <c r="J8" i="34"/>
  <c r="I5" i="34"/>
  <c r="I8" i="34"/>
  <c r="H5" i="34"/>
  <c r="H8" i="34"/>
  <c r="G5" i="34"/>
  <c r="N5" i="34" s="1"/>
  <c r="O5" i="34" s="1"/>
  <c r="F5" i="34"/>
  <c r="E5" i="34"/>
  <c r="E8" i="34"/>
  <c r="D5" i="34"/>
  <c r="D8" i="34" s="1"/>
  <c r="E5" i="33"/>
  <c r="E8" i="33"/>
  <c r="F5" i="33"/>
  <c r="F8" i="33"/>
  <c r="G5" i="33"/>
  <c r="G8" i="33"/>
  <c r="H5" i="33"/>
  <c r="H8" i="33" s="1"/>
  <c r="I5" i="33"/>
  <c r="I8" i="33" s="1"/>
  <c r="J5" i="33"/>
  <c r="J8" i="33"/>
  <c r="K5" i="33"/>
  <c r="K8" i="33"/>
  <c r="L5" i="33"/>
  <c r="L8" i="33" s="1"/>
  <c r="M5" i="33"/>
  <c r="M8" i="33"/>
  <c r="D5" i="33"/>
  <c r="D8" i="33" s="1"/>
  <c r="N6" i="33"/>
  <c r="O6" i="33" s="1"/>
  <c r="N7" i="33"/>
  <c r="O7" i="33"/>
  <c r="F8" i="35"/>
  <c r="F8" i="34"/>
  <c r="D12" i="39"/>
  <c r="N12" i="44"/>
  <c r="O12" i="44"/>
  <c r="O18" i="48" l="1"/>
  <c r="P18" i="48" s="1"/>
  <c r="N13" i="42"/>
  <c r="O13" i="42" s="1"/>
  <c r="N14" i="46"/>
  <c r="O14" i="46" s="1"/>
  <c r="N12" i="39"/>
  <c r="O12" i="39" s="1"/>
  <c r="N14" i="40"/>
  <c r="O14" i="40" s="1"/>
  <c r="N15" i="43"/>
  <c r="O15" i="43" s="1"/>
  <c r="N8" i="33"/>
  <c r="O8" i="33" s="1"/>
  <c r="N8" i="38"/>
  <c r="O8" i="38" s="1"/>
  <c r="N5" i="33"/>
  <c r="O5" i="33" s="1"/>
  <c r="N5" i="42"/>
  <c r="O5" i="42" s="1"/>
  <c r="G8" i="34"/>
  <c r="N8" i="34" s="1"/>
  <c r="O8" i="34" s="1"/>
  <c r="D8" i="35"/>
  <c r="N8" i="35" s="1"/>
  <c r="O8" i="35" s="1"/>
  <c r="D12" i="37"/>
  <c r="N12" i="37" s="1"/>
  <c r="O12" i="37" s="1"/>
  <c r="D14" i="45"/>
  <c r="N14" i="45" s="1"/>
  <c r="O14" i="45" s="1"/>
  <c r="L14" i="46"/>
  <c r="N10" i="45"/>
  <c r="O10" i="45" s="1"/>
  <c r="D16" i="44"/>
  <c r="N16" i="44" s="1"/>
  <c r="O16" i="44" s="1"/>
  <c r="N5" i="36"/>
  <c r="O5" i="36" s="1"/>
  <c r="H16" i="44"/>
  <c r="M16" i="47"/>
  <c r="O16" i="47" s="1"/>
  <c r="P16" i="47" s="1"/>
  <c r="N5" i="40"/>
  <c r="O5" i="40" s="1"/>
  <c r="N10" i="36"/>
  <c r="O10" i="36" s="1"/>
  <c r="O5" i="47"/>
  <c r="P5" i="47" s="1"/>
  <c r="N5" i="38"/>
  <c r="O5" i="38" s="1"/>
  <c r="N5" i="43"/>
  <c r="O5" i="43" s="1"/>
</calcChain>
</file>

<file path=xl/sharedStrings.xml><?xml version="1.0" encoding="utf-8"?>
<sst xmlns="http://schemas.openxmlformats.org/spreadsheetml/2006/main" count="454" uniqueCount="77">
  <si>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</si>
  <si>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</si>
  <si>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</si>
  <si>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</si>
  <si>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</si>
  <si>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</si>
  <si>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</si>
  <si>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</si>
  <si>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</si>
  <si>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</si>
  <si>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</si>
  <si>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</si>
  <si>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</si>
  <si>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</si>
  <si>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</si>
  <si>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</si>
  <si>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</si>
  <si>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</si>
  <si>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</si>
  <si>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</si>
  <si>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</si>
  <si>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2009 Municipal Population:</t>
  </si>
  <si>
    <t>Marineland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</si>
  <si>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</si>
  <si>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</si>
  <si>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</si>
  <si>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</si>
  <si>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</si>
  <si>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</si>
  <si>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Executive</t>
  </si>
  <si>
    <t>Legal Counsel</t>
  </si>
  <si>
    <t>Transportation</t>
  </si>
  <si>
    <t>Road and Street Facilities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</si>
  <si>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</si>
  <si>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</si>
  <si>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</si>
  <si>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</si>
  <si>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</si>
  <si>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</si>
  <si>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</si>
  <si>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</si>
  <si>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</si>
  <si>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2015</t>
  </si>
  <si>
    <t>Comprehensive Planning</t>
  </si>
  <si>
    <t>Economic Environment</t>
  </si>
  <si>
    <t>Employment Development</t>
  </si>
  <si>
    <t>Industry Development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</si>
  <si>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</si>
  <si>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</si>
  <si>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</si>
  <si>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</si>
  <si>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</si>
  <si>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</si>
  <si>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Legislative</t>
  </si>
  <si>
    <t>Debt Service Payments</t>
  </si>
  <si>
    <t>Other Economic Environment</t>
  </si>
  <si>
    <t>2017 Municipal Population:</t>
  </si>
  <si>
    <t>Local Fiscal Year Ended September 30, 2018</t>
  </si>
  <si>
    <t>Other Uses</t>
  </si>
  <si>
    <t>Interfund Transfers Out</t>
  </si>
  <si>
    <t>2018 Municipal Population:</t>
  </si>
  <si>
    <t>Local Fiscal Year Ended September 30, 2019</t>
  </si>
  <si>
    <t>2019 Municipal Population:</t>
  </si>
  <si>
    <t>Local Fiscal Year Ended September 30, 2020</t>
  </si>
  <si>
    <t>Culture / Recreation</t>
  </si>
  <si>
    <t>Parks / Recreation</t>
  </si>
  <si>
    <t>2020 Municipal Population:</t>
  </si>
  <si>
    <t>Local Fiscal Year Ended September 30, 2021</t>
  </si>
  <si>
    <t>Per Capita Account</t>
  </si>
  <si>
    <t>Custodial</t>
  </si>
  <si>
    <t>Total Account</t>
  </si>
  <si>
    <t>Parks and Recreation</t>
  </si>
  <si>
    <t>Other Uses and Non-Operating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</si>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</sst>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1" xfId="0" applyNumberFormat="1" applyFont="1" applyFill="1" applyBorder="1" applyAlignment="1" applyProtection="1">
      <alignment horizontal="center" vertical="center" wrapText="1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44" fontId="2" fillId="2" borderId="15" xfId="0" applyNumberFormat="1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37" fontId="4" fillId="0" borderId="17" xfId="0" applyNumberFormat="1" applyFont="1" applyBorder="1" applyAlignment="1" applyProtection="1">
      <alignment vertical="center"/>
    </xf>
    <xf numFmtId="41" fontId="4" fillId="0" borderId="18" xfId="0" applyNumberFormat="1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/>
    </xf>
    <xf numFmtId="42" fontId="4" fillId="0" borderId="20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43" fontId="7" fillId="0" borderId="0" xfId="0" applyNumberFormat="1" applyFont="1" applyProtection="1"/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3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1" xfId="0" applyNumberFormat="1" applyFont="1" applyFill="1" applyBorder="1" applyAlignment="1" applyProtection="1">
      <alignment horizontal="center" vertical="center" wrapText="1"/>
    </xf>
    <xf numFmtId="37" fontId="13" fillId="2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19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20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20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5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37" fontId="17" fillId="0" borderId="17" xfId="0" applyNumberFormat="1" applyFont="1" applyBorder="1" applyAlignment="1" applyProtection="1">
      <alignment vertical="center"/>
    </xf>
    <xf numFmtId="41" fontId="17" fillId="0" borderId="18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19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7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7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34" ht="24" thickBot="1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34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28"/>
      <c r="O3" s="29"/>
      <c r="P3" s="113" t="s">
        <v>68</v>
      </c>
      <c r="Q3" s="10"/>
      <c r="R3"/>
    </row>
    <row r="4" spans="1:134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69</v>
      </c>
      <c r="N4" s="27" t="s">
        <v>5</v>
      </c>
      <c r="O4" s="27" t="s">
        <v>70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1" t="s">
        <v>18</v>
      </c>
      <c r="B5" s="22"/>
      <c r="C5" s="22"/>
      <c r="D5" s="23">
        <f>SUM(D6:D9)</f>
        <v>73614</v>
      </c>
      <c r="E5" s="23">
        <f>SUM(E6:E9)</f>
        <v>17075</v>
      </c>
      <c r="F5" s="23">
        <f>SUM(F6:F9)</f>
        <v>0</v>
      </c>
      <c r="G5" s="23">
        <f>SUM(G6:G9)</f>
        <v>0</v>
      </c>
      <c r="H5" s="23">
        <f>SUM(H6:H9)</f>
        <v>0</v>
      </c>
      <c r="I5" s="23">
        <f>SUM(I6:I9)</f>
        <v>0</v>
      </c>
      <c r="J5" s="23">
        <f>SUM(J6:J9)</f>
        <v>0</v>
      </c>
      <c r="K5" s="23">
        <f>SUM(K6:K9)</f>
        <v>0</v>
      </c>
      <c r="L5" s="23">
        <f>SUM(L6:L9)</f>
        <v>0</v>
      </c>
      <c r="M5" s="23">
        <f>SUM(M6:M9)</f>
        <v>0</v>
      </c>
      <c r="N5" s="23">
        <f>SUM(N6:N9)</f>
        <v>0</v>
      </c>
      <c r="O5" s="24">
        <f>SUM(D5:N5)</f>
        <v>90689</v>
      </c>
      <c r="P5" s="25">
        <f>(O5/P$20)</f>
        <v>6045.9333333333334</v>
      </c>
      <c r="Q5" s="6"/>
    </row>
    <row r="6" spans="1:134">
      <c r="A6" s="11"/>
      <c r="B6" s="35">
        <v>511</v>
      </c>
      <c r="C6" s="18" t="s">
        <v>53</v>
      </c>
      <c r="D6" s="36">
        <v>11250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f>SUM(D6:N6)</f>
        <v>11250</v>
      </c>
      <c r="P6" s="37">
        <f>(O6/P$20)</f>
        <v>750</v>
      </c>
      <c r="Q6" s="9"/>
    </row>
    <row r="7" spans="1:134">
      <c r="A7" s="11"/>
      <c r="B7" s="35">
        <v>513</v>
      </c>
      <c r="C7" s="18" t="s">
        <v>19</v>
      </c>
      <c r="D7" s="36">
        <v>37444</v>
      </c>
      <c r="E7" s="36">
        <v>4238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f t="shared" ref="O7:O9" si="0">SUM(D7:N7)</f>
        <v>41682</v>
      </c>
      <c r="P7" s="37">
        <f>(O7/P$20)</f>
        <v>2778.8</v>
      </c>
      <c r="Q7" s="9"/>
    </row>
    <row r="8" spans="1:134">
      <c r="A8" s="11"/>
      <c r="B8" s="35">
        <v>514</v>
      </c>
      <c r="C8" s="18" t="s">
        <v>30</v>
      </c>
      <c r="D8" s="36">
        <v>16545</v>
      </c>
      <c r="E8" s="36">
        <v>3850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f t="shared" si="0"/>
        <v>20395</v>
      </c>
      <c r="P8" s="37">
        <f>(O8/P$20)</f>
        <v>1359.6666666666667</v>
      </c>
      <c r="Q8" s="9"/>
    </row>
    <row r="9" spans="1:134">
      <c r="A9" s="11"/>
      <c r="B9" s="35">
        <v>515</v>
      </c>
      <c r="C9" s="18" t="s">
        <v>43</v>
      </c>
      <c r="D9" s="36">
        <v>8375</v>
      </c>
      <c r="E9" s="36">
        <v>8987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0"/>
        <v>17362</v>
      </c>
      <c r="P9" s="37">
        <f>(O9/P$20)</f>
        <v>1157.4666666666667</v>
      </c>
      <c r="Q9" s="9"/>
    </row>
    <row r="10" spans="1:134" ht="15.75">
      <c r="A10" s="38" t="s">
        <v>31</v>
      </c>
      <c r="B10" s="39"/>
      <c r="C10" s="40"/>
      <c r="D10" s="41">
        <f>SUM(D11:D11)</f>
        <v>9071</v>
      </c>
      <c r="E10" s="41">
        <f>SUM(E11:E11)</f>
        <v>0</v>
      </c>
      <c r="F10" s="41">
        <f>SUM(F11:F11)</f>
        <v>0</v>
      </c>
      <c r="G10" s="41">
        <f>SUM(G11:G11)</f>
        <v>0</v>
      </c>
      <c r="H10" s="41">
        <f>SUM(H11:H11)</f>
        <v>0</v>
      </c>
      <c r="I10" s="41">
        <f>SUM(I11:I11)</f>
        <v>0</v>
      </c>
      <c r="J10" s="41">
        <f>SUM(J11:J11)</f>
        <v>0</v>
      </c>
      <c r="K10" s="41">
        <f>SUM(K11:K11)</f>
        <v>0</v>
      </c>
      <c r="L10" s="41">
        <f>SUM(L11:L11)</f>
        <v>0</v>
      </c>
      <c r="M10" s="41">
        <f>SUM(M11:M11)</f>
        <v>0</v>
      </c>
      <c r="N10" s="41">
        <f>SUM(N11:N11)</f>
        <v>0</v>
      </c>
      <c r="O10" s="41">
        <f t="shared" ref="O10:O15" si="1">SUM(D10:N10)</f>
        <v>9071</v>
      </c>
      <c r="P10" s="42">
        <f>(O10/P$20)</f>
        <v>604.73333333333335</v>
      </c>
      <c r="Q10" s="43"/>
    </row>
    <row r="11" spans="1:134">
      <c r="A11" s="11"/>
      <c r="B11" s="35">
        <v>541</v>
      </c>
      <c r="C11" s="18" t="s">
        <v>32</v>
      </c>
      <c r="D11" s="36">
        <v>9071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f t="shared" si="1"/>
        <v>9071</v>
      </c>
      <c r="P11" s="37">
        <f>(O11/P$20)</f>
        <v>604.73333333333335</v>
      </c>
      <c r="Q11" s="9"/>
    </row>
    <row r="12" spans="1:134" ht="15.75">
      <c r="A12" s="38" t="s">
        <v>44</v>
      </c>
      <c r="B12" s="39"/>
      <c r="C12" s="40"/>
      <c r="D12" s="41">
        <f>SUM(D13:D13)</f>
        <v>0</v>
      </c>
      <c r="E12" s="41">
        <f>SUM(E13:E13)</f>
        <v>17095</v>
      </c>
      <c r="F12" s="41">
        <f>SUM(F13:F13)</f>
        <v>0</v>
      </c>
      <c r="G12" s="41">
        <f>SUM(G13:G13)</f>
        <v>0</v>
      </c>
      <c r="H12" s="41">
        <f>SUM(H13:H13)</f>
        <v>0</v>
      </c>
      <c r="I12" s="41">
        <f>SUM(I13:I13)</f>
        <v>0</v>
      </c>
      <c r="J12" s="41">
        <f>SUM(J13:J13)</f>
        <v>0</v>
      </c>
      <c r="K12" s="41">
        <f>SUM(K13:K13)</f>
        <v>0</v>
      </c>
      <c r="L12" s="41">
        <f>SUM(L13:L13)</f>
        <v>0</v>
      </c>
      <c r="M12" s="41">
        <f>SUM(M13:M13)</f>
        <v>0</v>
      </c>
      <c r="N12" s="41">
        <f>SUM(N13:N13)</f>
        <v>0</v>
      </c>
      <c r="O12" s="41">
        <f t="shared" si="1"/>
        <v>17095</v>
      </c>
      <c r="P12" s="42">
        <f>(O12/P$20)</f>
        <v>1139.6666666666667</v>
      </c>
      <c r="Q12" s="43"/>
    </row>
    <row r="13" spans="1:134">
      <c r="A13" s="88"/>
      <c r="B13" s="89">
        <v>559</v>
      </c>
      <c r="C13" s="90" t="s">
        <v>55</v>
      </c>
      <c r="D13" s="36">
        <v>0</v>
      </c>
      <c r="E13" s="36">
        <v>17095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f t="shared" si="1"/>
        <v>17095</v>
      </c>
      <c r="P13" s="37">
        <f>(O13/P$20)</f>
        <v>1139.6666666666667</v>
      </c>
      <c r="Q13" s="9"/>
    </row>
    <row r="14" spans="1:134" ht="15.75">
      <c r="A14" s="38" t="s">
        <v>64</v>
      </c>
      <c r="B14" s="39"/>
      <c r="C14" s="40"/>
      <c r="D14" s="41">
        <f>SUM(D15:D15)</f>
        <v>27676</v>
      </c>
      <c r="E14" s="41">
        <f>SUM(E15:E15)</f>
        <v>0</v>
      </c>
      <c r="F14" s="41">
        <f>SUM(F15:F15)</f>
        <v>0</v>
      </c>
      <c r="G14" s="41">
        <f>SUM(G15:G15)</f>
        <v>0</v>
      </c>
      <c r="H14" s="41">
        <f>SUM(H15:H15)</f>
        <v>0</v>
      </c>
      <c r="I14" s="41">
        <f>SUM(I15:I15)</f>
        <v>0</v>
      </c>
      <c r="J14" s="41">
        <f>SUM(J15:J15)</f>
        <v>0</v>
      </c>
      <c r="K14" s="41">
        <f>SUM(K15:K15)</f>
        <v>0</v>
      </c>
      <c r="L14" s="41">
        <f>SUM(L15:L15)</f>
        <v>0</v>
      </c>
      <c r="M14" s="41">
        <f>SUM(M15:M15)</f>
        <v>0</v>
      </c>
      <c r="N14" s="41">
        <f>SUM(N15:N15)</f>
        <v>0</v>
      </c>
      <c r="O14" s="41">
        <f>SUM(D14:N14)</f>
        <v>27676</v>
      </c>
      <c r="P14" s="42">
        <f>(O14/P$20)</f>
        <v>1845.0666666666666</v>
      </c>
      <c r="Q14" s="9"/>
    </row>
    <row r="15" spans="1:134">
      <c r="A15" s="11"/>
      <c r="B15" s="35">
        <v>572</v>
      </c>
      <c r="C15" s="18" t="s">
        <v>71</v>
      </c>
      <c r="D15" s="36">
        <v>27676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f t="shared" si="1"/>
        <v>27676</v>
      </c>
      <c r="P15" s="37">
        <f>(O15/P$20)</f>
        <v>1845.0666666666666</v>
      </c>
      <c r="Q15" s="9"/>
    </row>
    <row r="16" spans="1:134" ht="15.75">
      <c r="A16" s="38" t="s">
        <v>72</v>
      </c>
      <c r="B16" s="39"/>
      <c r="C16" s="40"/>
      <c r="D16" s="41">
        <f>SUM(D17:D17)</f>
        <v>42937</v>
      </c>
      <c r="E16" s="41">
        <f>SUM(E17:E17)</f>
        <v>0</v>
      </c>
      <c r="F16" s="41">
        <f>SUM(F17:F17)</f>
        <v>0</v>
      </c>
      <c r="G16" s="41">
        <f>SUM(G17:G17)</f>
        <v>0</v>
      </c>
      <c r="H16" s="41">
        <f>SUM(H17:H17)</f>
        <v>0</v>
      </c>
      <c r="I16" s="41">
        <f>SUM(I17:I17)</f>
        <v>0</v>
      </c>
      <c r="J16" s="41">
        <f>SUM(J17:J17)</f>
        <v>0</v>
      </c>
      <c r="K16" s="41">
        <f>SUM(K17:K17)</f>
        <v>0</v>
      </c>
      <c r="L16" s="41">
        <f>SUM(L17:L17)</f>
        <v>0</v>
      </c>
      <c r="M16" s="41">
        <f>SUM(M17:M17)</f>
        <v>0</v>
      </c>
      <c r="N16" s="41">
        <f>SUM(N17:N17)</f>
        <v>0</v>
      </c>
      <c r="O16" s="41">
        <f>SUM(D16:N16)</f>
        <v>42937</v>
      </c>
      <c r="P16" s="42">
        <f>(O16/P$20)</f>
        <v>2862.4666666666667</v>
      </c>
      <c r="Q16" s="9"/>
    </row>
    <row r="17" spans="1:120" ht="15.75" thickBot="1">
      <c r="A17" s="11"/>
      <c r="B17" s="35">
        <v>581</v>
      </c>
      <c r="C17" s="18" t="s">
        <v>73</v>
      </c>
      <c r="D17" s="36">
        <v>42937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f>SUM(D17:N17)</f>
        <v>42937</v>
      </c>
      <c r="P17" s="37">
        <f>(O17/P$20)</f>
        <v>2862.4666666666667</v>
      </c>
      <c r="Q17" s="9"/>
    </row>
    <row r="18" spans="1:120" ht="16.5" thickBot="1">
      <c r="A18" s="12" t="s">
        <v>10</v>
      </c>
      <c r="B18" s="20"/>
      <c r="C18" s="19"/>
      <c r="D18" s="13">
        <f>SUM(D5,D10,D12,D14,D16)</f>
        <v>153298</v>
      </c>
      <c r="E18" s="13">
        <f t="shared" ref="E18:N18" si="2">SUM(E5,E10,E12,E14,E16)</f>
        <v>34170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0</v>
      </c>
      <c r="J18" s="13">
        <f t="shared" si="2"/>
        <v>0</v>
      </c>
      <c r="K18" s="13">
        <f t="shared" si="2"/>
        <v>0</v>
      </c>
      <c r="L18" s="13">
        <f t="shared" si="2"/>
        <v>0</v>
      </c>
      <c r="M18" s="13">
        <f t="shared" si="2"/>
        <v>0</v>
      </c>
      <c r="N18" s="13">
        <f t="shared" si="2"/>
        <v>0</v>
      </c>
      <c r="O18" s="13">
        <f>SUM(D18:N18)</f>
        <v>187468</v>
      </c>
      <c r="P18" s="30">
        <f>(O18/P$20)</f>
        <v>12497.866666666667</v>
      </c>
      <c r="Q18" s="6"/>
      <c r="R18" s="2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</row>
    <row r="19" spans="1:120">
      <c r="A19" s="14"/>
      <c r="B19" s="16"/>
      <c r="C19" s="16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7"/>
    </row>
    <row r="20" spans="1:120">
      <c r="A20" s="31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91" t="s">
        <v>76</v>
      </c>
      <c r="N20" s="91"/>
      <c r="O20" s="91"/>
      <c r="P20" s="34">
        <v>15</v>
      </c>
    </row>
    <row r="21" spans="1:120">
      <c r="A21" s="92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4"/>
    </row>
    <row r="22" spans="1:120" ht="15.75" customHeight="1" thickBot="1">
      <c r="A22" s="95" t="s">
        <v>25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7"/>
    </row>
  </sheetData>
  <mergeCells count="10">
    <mergeCell ref="M20:O20"/>
    <mergeCell ref="A21:P21"/>
    <mergeCell ref="A22:P2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34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25341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2" si="1">SUM(D5:M5)</f>
        <v>25341</v>
      </c>
      <c r="O5" s="25">
        <f t="shared" ref="O5:O12" si="2">(N5/O$14)</f>
        <v>5068.2</v>
      </c>
      <c r="P5" s="6"/>
    </row>
    <row r="6" spans="1:133">
      <c r="A6" s="11"/>
      <c r="B6" s="35">
        <v>512</v>
      </c>
      <c r="C6" s="18" t="s">
        <v>29</v>
      </c>
      <c r="D6" s="36">
        <v>3450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3450</v>
      </c>
      <c r="O6" s="37">
        <f t="shared" si="2"/>
        <v>690</v>
      </c>
      <c r="P6" s="9"/>
    </row>
    <row r="7" spans="1:133">
      <c r="A7" s="11"/>
      <c r="B7" s="35">
        <v>513</v>
      </c>
      <c r="C7" s="18" t="s">
        <v>19</v>
      </c>
      <c r="D7" s="36">
        <v>2700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2700</v>
      </c>
      <c r="O7" s="37">
        <f t="shared" si="2"/>
        <v>540</v>
      </c>
      <c r="P7" s="9"/>
    </row>
    <row r="8" spans="1:133">
      <c r="A8" s="11"/>
      <c r="B8" s="35">
        <v>514</v>
      </c>
      <c r="C8" s="18" t="s">
        <v>30</v>
      </c>
      <c r="D8" s="36">
        <v>8650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8650</v>
      </c>
      <c r="O8" s="37">
        <f t="shared" si="2"/>
        <v>1730</v>
      </c>
      <c r="P8" s="9"/>
    </row>
    <row r="9" spans="1:133">
      <c r="A9" s="11"/>
      <c r="B9" s="35">
        <v>519</v>
      </c>
      <c r="C9" s="18" t="s">
        <v>20</v>
      </c>
      <c r="D9" s="36">
        <v>10541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10541</v>
      </c>
      <c r="O9" s="37">
        <f t="shared" si="2"/>
        <v>2108.1999999999998</v>
      </c>
      <c r="P9" s="9"/>
    </row>
    <row r="10" spans="1:133" ht="15.75">
      <c r="A10" s="38" t="s">
        <v>31</v>
      </c>
      <c r="B10" s="39"/>
      <c r="C10" s="40"/>
      <c r="D10" s="41">
        <f t="shared" ref="D10:M10" si="3">SUM(D11:D11)</f>
        <v>7581</v>
      </c>
      <c r="E10" s="41">
        <f t="shared" si="3"/>
        <v>0</v>
      </c>
      <c r="F10" s="41">
        <f t="shared" si="3"/>
        <v>0</v>
      </c>
      <c r="G10" s="41">
        <f t="shared" si="3"/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1"/>
        <v>7581</v>
      </c>
      <c r="O10" s="42">
        <f t="shared" si="2"/>
        <v>1516.2</v>
      </c>
      <c r="P10" s="43"/>
    </row>
    <row r="11" spans="1:133" ht="15.75" thickBot="1">
      <c r="A11" s="11"/>
      <c r="B11" s="35">
        <v>541</v>
      </c>
      <c r="C11" s="18" t="s">
        <v>32</v>
      </c>
      <c r="D11" s="36">
        <v>7581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f t="shared" si="1"/>
        <v>7581</v>
      </c>
      <c r="O11" s="37">
        <f t="shared" si="2"/>
        <v>1516.2</v>
      </c>
      <c r="P11" s="9"/>
    </row>
    <row r="12" spans="1:133" ht="16.5" thickBot="1">
      <c r="A12" s="12" t="s">
        <v>10</v>
      </c>
      <c r="B12" s="20"/>
      <c r="C12" s="19"/>
      <c r="D12" s="13">
        <f>SUM(D5,D10)</f>
        <v>32922</v>
      </c>
      <c r="E12" s="13">
        <f t="shared" ref="E12:M12" si="4">SUM(E5,E10)</f>
        <v>0</v>
      </c>
      <c r="F12" s="13">
        <f t="shared" si="4"/>
        <v>0</v>
      </c>
      <c r="G12" s="13">
        <f t="shared" si="4"/>
        <v>0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13">
        <f t="shared" si="1"/>
        <v>32922</v>
      </c>
      <c r="O12" s="30">
        <f t="shared" si="2"/>
        <v>6584.4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4"/>
      <c r="B13" s="16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/>
    </row>
    <row r="14" spans="1:133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91" t="s">
        <v>35</v>
      </c>
      <c r="M14" s="91"/>
      <c r="N14" s="91"/>
      <c r="O14" s="34">
        <v>5</v>
      </c>
    </row>
    <row r="15" spans="1:133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</row>
    <row r="16" spans="1:133" ht="15.75" customHeight="1" thickBot="1">
      <c r="A16" s="95" t="s">
        <v>25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28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33614</v>
      </c>
      <c r="E5" s="23">
        <f t="shared" si="0"/>
        <v>0</v>
      </c>
      <c r="F5" s="23">
        <f t="shared" si="0"/>
        <v>0</v>
      </c>
      <c r="G5" s="23">
        <f t="shared" si="0"/>
        <v>205111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2" si="1">SUM(D5:M5)</f>
        <v>238725</v>
      </c>
      <c r="O5" s="25">
        <f t="shared" ref="O5:O12" si="2">(N5/O$14)</f>
        <v>14920.3125</v>
      </c>
      <c r="P5" s="6"/>
    </row>
    <row r="6" spans="1:133">
      <c r="A6" s="11"/>
      <c r="B6" s="35">
        <v>512</v>
      </c>
      <c r="C6" s="18" t="s">
        <v>29</v>
      </c>
      <c r="D6" s="36">
        <v>1350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1350</v>
      </c>
      <c r="O6" s="37">
        <f t="shared" si="2"/>
        <v>84.375</v>
      </c>
      <c r="P6" s="9"/>
    </row>
    <row r="7" spans="1:133">
      <c r="A7" s="11"/>
      <c r="B7" s="35">
        <v>513</v>
      </c>
      <c r="C7" s="18" t="s">
        <v>19</v>
      </c>
      <c r="D7" s="36">
        <v>22497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22497</v>
      </c>
      <c r="O7" s="37">
        <f t="shared" si="2"/>
        <v>1406.0625</v>
      </c>
      <c r="P7" s="9"/>
    </row>
    <row r="8" spans="1:133">
      <c r="A8" s="11"/>
      <c r="B8" s="35">
        <v>514</v>
      </c>
      <c r="C8" s="18" t="s">
        <v>30</v>
      </c>
      <c r="D8" s="36">
        <v>9767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9767</v>
      </c>
      <c r="O8" s="37">
        <f t="shared" si="2"/>
        <v>610.4375</v>
      </c>
      <c r="P8" s="9"/>
    </row>
    <row r="9" spans="1:133">
      <c r="A9" s="11"/>
      <c r="B9" s="35">
        <v>519</v>
      </c>
      <c r="C9" s="18" t="s">
        <v>20</v>
      </c>
      <c r="D9" s="36">
        <v>0</v>
      </c>
      <c r="E9" s="36">
        <v>0</v>
      </c>
      <c r="F9" s="36">
        <v>0</v>
      </c>
      <c r="G9" s="36">
        <v>205111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205111</v>
      </c>
      <c r="O9" s="37">
        <f t="shared" si="2"/>
        <v>12819.4375</v>
      </c>
      <c r="P9" s="9"/>
    </row>
    <row r="10" spans="1:133" ht="15.75">
      <c r="A10" s="38" t="s">
        <v>31</v>
      </c>
      <c r="B10" s="39"/>
      <c r="C10" s="40"/>
      <c r="D10" s="41">
        <f t="shared" ref="D10:M10" si="3">SUM(D11:D11)</f>
        <v>6902</v>
      </c>
      <c r="E10" s="41">
        <f t="shared" si="3"/>
        <v>0</v>
      </c>
      <c r="F10" s="41">
        <f t="shared" si="3"/>
        <v>0</v>
      </c>
      <c r="G10" s="41">
        <f t="shared" si="3"/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1"/>
        <v>6902</v>
      </c>
      <c r="O10" s="42">
        <f t="shared" si="2"/>
        <v>431.375</v>
      </c>
      <c r="P10" s="43"/>
    </row>
    <row r="11" spans="1:133" ht="15.75" thickBot="1">
      <c r="A11" s="11"/>
      <c r="B11" s="35">
        <v>541</v>
      </c>
      <c r="C11" s="18" t="s">
        <v>32</v>
      </c>
      <c r="D11" s="36">
        <v>6902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f t="shared" si="1"/>
        <v>6902</v>
      </c>
      <c r="O11" s="37">
        <f t="shared" si="2"/>
        <v>431.375</v>
      </c>
      <c r="P11" s="9"/>
    </row>
    <row r="12" spans="1:133" ht="16.5" thickBot="1">
      <c r="A12" s="12" t="s">
        <v>10</v>
      </c>
      <c r="B12" s="20"/>
      <c r="C12" s="19"/>
      <c r="D12" s="13">
        <f>SUM(D5,D10)</f>
        <v>40516</v>
      </c>
      <c r="E12" s="13">
        <f t="shared" ref="E12:M12" si="4">SUM(E5,E10)</f>
        <v>0</v>
      </c>
      <c r="F12" s="13">
        <f t="shared" si="4"/>
        <v>0</v>
      </c>
      <c r="G12" s="13">
        <f t="shared" si="4"/>
        <v>205111</v>
      </c>
      <c r="H12" s="13">
        <f t="shared" si="4"/>
        <v>0</v>
      </c>
      <c r="I12" s="13">
        <f t="shared" si="4"/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13">
        <f t="shared" si="4"/>
        <v>0</v>
      </c>
      <c r="N12" s="13">
        <f t="shared" si="1"/>
        <v>245627</v>
      </c>
      <c r="O12" s="30">
        <f t="shared" si="2"/>
        <v>15351.6875</v>
      </c>
      <c r="P12" s="6"/>
      <c r="Q12" s="2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</row>
    <row r="13" spans="1:133">
      <c r="A13" s="14"/>
      <c r="B13" s="16"/>
      <c r="C13" s="1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7"/>
    </row>
    <row r="14" spans="1:133">
      <c r="A14" s="31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91" t="s">
        <v>33</v>
      </c>
      <c r="M14" s="91"/>
      <c r="N14" s="91"/>
      <c r="O14" s="34">
        <v>16</v>
      </c>
    </row>
    <row r="15" spans="1:133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</row>
    <row r="16" spans="1:133" ht="15.75" customHeight="1" thickBot="1">
      <c r="A16" s="95" t="s">
        <v>25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SUM(D6:D7)</f>
        <v>34907</v>
      </c>
      <c r="E5" s="23">
        <f t="shared" si="0"/>
        <v>0</v>
      </c>
      <c r="F5" s="23">
        <f t="shared" si="0"/>
        <v>0</v>
      </c>
      <c r="G5" s="23">
        <f t="shared" si="0"/>
        <v>123108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158015</v>
      </c>
      <c r="O5" s="25">
        <f>(N5/O$10)</f>
        <v>9875.9375</v>
      </c>
      <c r="P5" s="6"/>
    </row>
    <row r="6" spans="1:133">
      <c r="A6" s="11"/>
      <c r="B6" s="35">
        <v>513</v>
      </c>
      <c r="C6" s="18" t="s">
        <v>19</v>
      </c>
      <c r="D6" s="36">
        <v>34907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34907</v>
      </c>
      <c r="O6" s="37">
        <f>(N6/O$10)</f>
        <v>2181.6875</v>
      </c>
      <c r="P6" s="9"/>
    </row>
    <row r="7" spans="1:133" ht="15.75" thickBot="1">
      <c r="A7" s="11"/>
      <c r="B7" s="35">
        <v>519</v>
      </c>
      <c r="C7" s="18" t="s">
        <v>20</v>
      </c>
      <c r="D7" s="36">
        <v>0</v>
      </c>
      <c r="E7" s="36">
        <v>0</v>
      </c>
      <c r="F7" s="36">
        <v>0</v>
      </c>
      <c r="G7" s="36">
        <v>123108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123108</v>
      </c>
      <c r="O7" s="37">
        <f>(N7/O$10)</f>
        <v>7694.25</v>
      </c>
      <c r="P7" s="9"/>
    </row>
    <row r="8" spans="1:133" ht="16.5" thickBot="1">
      <c r="A8" s="12" t="s">
        <v>10</v>
      </c>
      <c r="B8" s="20"/>
      <c r="C8" s="19"/>
      <c r="D8" s="13">
        <f>SUM(D5)</f>
        <v>34907</v>
      </c>
      <c r="E8" s="13">
        <f t="shared" ref="E8:M8" si="1">SUM(E5)</f>
        <v>0</v>
      </c>
      <c r="F8" s="13">
        <f t="shared" si="1"/>
        <v>0</v>
      </c>
      <c r="G8" s="13">
        <f t="shared" si="1"/>
        <v>123108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>SUM(D8:M8)</f>
        <v>158015</v>
      </c>
      <c r="O8" s="30">
        <f>(N8/O$10)</f>
        <v>9875.9375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33">
      <c r="A9" s="1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33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91" t="s">
        <v>27</v>
      </c>
      <c r="M10" s="91"/>
      <c r="N10" s="91"/>
      <c r="O10" s="34">
        <v>16</v>
      </c>
    </row>
    <row r="11" spans="1:13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33" ht="15.75" customHeight="1" thickBot="1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</sheetData>
  <mergeCells count="10">
    <mergeCell ref="L10:N10"/>
    <mergeCell ref="A11:O11"/>
    <mergeCell ref="A12:O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23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SUM(D6:D7)</f>
        <v>1496</v>
      </c>
      <c r="E5" s="23">
        <f t="shared" si="0"/>
        <v>0</v>
      </c>
      <c r="F5" s="23">
        <f t="shared" si="0"/>
        <v>0</v>
      </c>
      <c r="G5" s="23">
        <f t="shared" si="0"/>
        <v>12091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13587</v>
      </c>
      <c r="O5" s="25">
        <f>(N5/O$10)</f>
        <v>849.1875</v>
      </c>
      <c r="P5" s="6"/>
    </row>
    <row r="6" spans="1:133">
      <c r="A6" s="11"/>
      <c r="B6" s="35">
        <v>513</v>
      </c>
      <c r="C6" s="18" t="s">
        <v>19</v>
      </c>
      <c r="D6" s="36">
        <v>1496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1496</v>
      </c>
      <c r="O6" s="37">
        <f>(N6/O$10)</f>
        <v>93.5</v>
      </c>
      <c r="P6" s="9"/>
    </row>
    <row r="7" spans="1:133" ht="15.75" thickBot="1">
      <c r="A7" s="11"/>
      <c r="B7" s="35">
        <v>519</v>
      </c>
      <c r="C7" s="18" t="s">
        <v>20</v>
      </c>
      <c r="D7" s="36">
        <v>0</v>
      </c>
      <c r="E7" s="36">
        <v>0</v>
      </c>
      <c r="F7" s="36">
        <v>0</v>
      </c>
      <c r="G7" s="36">
        <v>12091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12091</v>
      </c>
      <c r="O7" s="37">
        <f>(N7/O$10)</f>
        <v>755.6875</v>
      </c>
      <c r="P7" s="9"/>
    </row>
    <row r="8" spans="1:133" ht="16.5" thickBot="1">
      <c r="A8" s="12" t="s">
        <v>10</v>
      </c>
      <c r="B8" s="20"/>
      <c r="C8" s="19"/>
      <c r="D8" s="13">
        <f>SUM(D5)</f>
        <v>1496</v>
      </c>
      <c r="E8" s="13">
        <f t="shared" ref="E8:M8" si="1">SUM(E5)</f>
        <v>0</v>
      </c>
      <c r="F8" s="13">
        <f t="shared" si="1"/>
        <v>0</v>
      </c>
      <c r="G8" s="13">
        <f t="shared" si="1"/>
        <v>12091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>SUM(D8:M8)</f>
        <v>13587</v>
      </c>
      <c r="O8" s="30">
        <f>(N8/O$10)</f>
        <v>849.1875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33">
      <c r="A9" s="1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33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91" t="s">
        <v>24</v>
      </c>
      <c r="M10" s="91"/>
      <c r="N10" s="91"/>
      <c r="O10" s="34">
        <v>16</v>
      </c>
    </row>
    <row r="11" spans="1:13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33" ht="15.75" thickBot="1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</sheetData>
  <mergeCells count="10">
    <mergeCell ref="A12:O12"/>
    <mergeCell ref="L10:N10"/>
    <mergeCell ref="A11:O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SUM(D6:D7)</f>
        <v>-22941</v>
      </c>
      <c r="E5" s="23">
        <f t="shared" si="0"/>
        <v>0</v>
      </c>
      <c r="F5" s="23">
        <f t="shared" si="0"/>
        <v>0</v>
      </c>
      <c r="G5" s="23">
        <f t="shared" si="0"/>
        <v>73343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50402</v>
      </c>
      <c r="O5" s="25">
        <f>(N5/O$10)</f>
        <v>5040.2</v>
      </c>
      <c r="P5" s="6"/>
    </row>
    <row r="6" spans="1:133">
      <c r="A6" s="11"/>
      <c r="B6" s="35">
        <v>513</v>
      </c>
      <c r="C6" s="18" t="s">
        <v>19</v>
      </c>
      <c r="D6" s="36">
        <v>-22941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-22941</v>
      </c>
      <c r="O6" s="37">
        <f>(N6/O$10)</f>
        <v>-2294.1</v>
      </c>
      <c r="P6" s="9"/>
    </row>
    <row r="7" spans="1:133" ht="15.75" thickBot="1">
      <c r="A7" s="11"/>
      <c r="B7" s="35">
        <v>519</v>
      </c>
      <c r="C7" s="18" t="s">
        <v>20</v>
      </c>
      <c r="D7" s="36">
        <v>0</v>
      </c>
      <c r="E7" s="36">
        <v>0</v>
      </c>
      <c r="F7" s="36">
        <v>0</v>
      </c>
      <c r="G7" s="36">
        <v>73343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73343</v>
      </c>
      <c r="O7" s="37">
        <f>(N7/O$10)</f>
        <v>7334.3</v>
      </c>
      <c r="P7" s="9"/>
    </row>
    <row r="8" spans="1:133" ht="16.5" thickBot="1">
      <c r="A8" s="12" t="s">
        <v>10</v>
      </c>
      <c r="B8" s="20"/>
      <c r="C8" s="19"/>
      <c r="D8" s="13">
        <f>SUM(D5)</f>
        <v>-22941</v>
      </c>
      <c r="E8" s="13">
        <f t="shared" ref="E8:M8" si="1">SUM(E5)</f>
        <v>0</v>
      </c>
      <c r="F8" s="13">
        <f t="shared" si="1"/>
        <v>0</v>
      </c>
      <c r="G8" s="13">
        <f t="shared" si="1"/>
        <v>73343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>SUM(D8:M8)</f>
        <v>50402</v>
      </c>
      <c r="O8" s="30">
        <f>(N8/O$10)</f>
        <v>5040.2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33">
      <c r="A9" s="1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33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91" t="s">
        <v>21</v>
      </c>
      <c r="M10" s="91"/>
      <c r="N10" s="91"/>
      <c r="O10" s="34">
        <v>10</v>
      </c>
    </row>
    <row r="11" spans="1:13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33" ht="15.75" thickBot="1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</sheetData>
  <mergeCells count="10">
    <mergeCell ref="A12:O12"/>
    <mergeCell ref="A1:O1"/>
    <mergeCell ref="D3:H3"/>
    <mergeCell ref="I3:J3"/>
    <mergeCell ref="K3:L3"/>
    <mergeCell ref="O3:O4"/>
    <mergeCell ref="A2:O2"/>
    <mergeCell ref="A3:C4"/>
    <mergeCell ref="A11:O11"/>
    <mergeCell ref="L10:N1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36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SUM(D6:D7)</f>
        <v>16718</v>
      </c>
      <c r="E5" s="23">
        <f t="shared" si="0"/>
        <v>16113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32831</v>
      </c>
      <c r="O5" s="25">
        <f>(N5/O$10)</f>
        <v>3283.1</v>
      </c>
      <c r="P5" s="6"/>
    </row>
    <row r="6" spans="1:133">
      <c r="A6" s="11"/>
      <c r="B6" s="35">
        <v>513</v>
      </c>
      <c r="C6" s="18" t="s">
        <v>19</v>
      </c>
      <c r="D6" s="36">
        <v>16718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16718</v>
      </c>
      <c r="O6" s="37">
        <f>(N6/O$10)</f>
        <v>1671.8</v>
      </c>
      <c r="P6" s="9"/>
    </row>
    <row r="7" spans="1:133" ht="15.75" thickBot="1">
      <c r="A7" s="11"/>
      <c r="B7" s="35">
        <v>519</v>
      </c>
      <c r="C7" s="18" t="s">
        <v>20</v>
      </c>
      <c r="D7" s="36">
        <v>0</v>
      </c>
      <c r="E7" s="36">
        <v>16113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16113</v>
      </c>
      <c r="O7" s="37">
        <f>(N7/O$10)</f>
        <v>1611.3</v>
      </c>
      <c r="P7" s="9"/>
    </row>
    <row r="8" spans="1:133" ht="16.5" thickBot="1">
      <c r="A8" s="12" t="s">
        <v>10</v>
      </c>
      <c r="B8" s="20"/>
      <c r="C8" s="19"/>
      <c r="D8" s="13">
        <f>SUM(D5)</f>
        <v>16718</v>
      </c>
      <c r="E8" s="13">
        <f t="shared" ref="E8:M8" si="1">SUM(E5)</f>
        <v>16113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>SUM(D8:M8)</f>
        <v>32831</v>
      </c>
      <c r="O8" s="30">
        <f>(N8/O$10)</f>
        <v>3283.1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33">
      <c r="A9" s="1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33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91" t="s">
        <v>37</v>
      </c>
      <c r="M10" s="91"/>
      <c r="N10" s="91"/>
      <c r="O10" s="34">
        <v>10</v>
      </c>
    </row>
    <row r="11" spans="1:13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33" ht="15.75" customHeight="1" thickBot="1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</sheetData>
  <mergeCells count="10">
    <mergeCell ref="L10:N10"/>
    <mergeCell ref="A11:O11"/>
    <mergeCell ref="A12:O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SUM(D6:D7)</f>
        <v>88952</v>
      </c>
      <c r="E5" s="23">
        <f t="shared" si="0"/>
        <v>0</v>
      </c>
      <c r="F5" s="23">
        <f t="shared" si="0"/>
        <v>0</v>
      </c>
      <c r="G5" s="23">
        <f t="shared" si="0"/>
        <v>1420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90372</v>
      </c>
      <c r="O5" s="25">
        <f>(N5/O$10)</f>
        <v>9037.2000000000007</v>
      </c>
      <c r="P5" s="6"/>
    </row>
    <row r="6" spans="1:133">
      <c r="A6" s="11"/>
      <c r="B6" s="35">
        <v>513</v>
      </c>
      <c r="C6" s="18" t="s">
        <v>19</v>
      </c>
      <c r="D6" s="36">
        <v>88952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88952</v>
      </c>
      <c r="O6" s="37">
        <f>(N6/O$10)</f>
        <v>8895.2000000000007</v>
      </c>
      <c r="P6" s="9"/>
    </row>
    <row r="7" spans="1:133" ht="15.75" thickBot="1">
      <c r="A7" s="11"/>
      <c r="B7" s="35">
        <v>519</v>
      </c>
      <c r="C7" s="18" t="s">
        <v>20</v>
      </c>
      <c r="D7" s="36">
        <v>0</v>
      </c>
      <c r="E7" s="36">
        <v>0</v>
      </c>
      <c r="F7" s="36">
        <v>0</v>
      </c>
      <c r="G7" s="36">
        <v>1420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1420</v>
      </c>
      <c r="O7" s="37">
        <f>(N7/O$10)</f>
        <v>142</v>
      </c>
      <c r="P7" s="9"/>
    </row>
    <row r="8" spans="1:133" ht="16.5" thickBot="1">
      <c r="A8" s="12" t="s">
        <v>10</v>
      </c>
      <c r="B8" s="20"/>
      <c r="C8" s="19"/>
      <c r="D8" s="13">
        <f>SUM(D5)</f>
        <v>88952</v>
      </c>
      <c r="E8" s="13">
        <f t="shared" ref="E8:M8" si="1">SUM(E5)</f>
        <v>0</v>
      </c>
      <c r="F8" s="13">
        <f t="shared" si="1"/>
        <v>0</v>
      </c>
      <c r="G8" s="13">
        <f t="shared" si="1"/>
        <v>1420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>SUM(D8:M8)</f>
        <v>90372</v>
      </c>
      <c r="O8" s="30">
        <f>(N8/O$10)</f>
        <v>9037.2000000000007</v>
      </c>
      <c r="P8" s="6"/>
      <c r="Q8" s="2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</row>
    <row r="9" spans="1:133">
      <c r="A9" s="14"/>
      <c r="B9" s="16"/>
      <c r="C9" s="1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7"/>
    </row>
    <row r="10" spans="1:133">
      <c r="A10" s="31"/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91" t="s">
        <v>49</v>
      </c>
      <c r="M10" s="91"/>
      <c r="N10" s="91"/>
      <c r="O10" s="34">
        <v>10</v>
      </c>
    </row>
    <row r="11" spans="1:133">
      <c r="A11" s="92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1:133" ht="15.75" customHeight="1" thickBot="1">
      <c r="A12" s="95" t="s">
        <v>25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7"/>
    </row>
  </sheetData>
  <mergeCells count="10">
    <mergeCell ref="L10:N10"/>
    <mergeCell ref="A11:O11"/>
    <mergeCell ref="A12:O1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0"/>
      <c r="Q1" s="7"/>
      <c r="R1"/>
    </row>
    <row r="2" spans="1:134" ht="24" thickBot="1">
      <c r="A2" s="101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7"/>
      <c r="R2"/>
    </row>
    <row r="3" spans="1:134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1"/>
      <c r="M3" s="112"/>
      <c r="N3" s="28"/>
      <c r="O3" s="29"/>
      <c r="P3" s="113" t="s">
        <v>68</v>
      </c>
      <c r="Q3" s="10"/>
      <c r="R3"/>
    </row>
    <row r="4" spans="1:134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69</v>
      </c>
      <c r="N4" s="27" t="s">
        <v>5</v>
      </c>
      <c r="O4" s="27" t="s">
        <v>70</v>
      </c>
      <c r="P4" s="11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1" t="s">
        <v>18</v>
      </c>
      <c r="B5" s="22"/>
      <c r="C5" s="22"/>
      <c r="D5" s="23">
        <f t="shared" ref="D5:N5" si="0">SUM(D6:D9)</f>
        <v>47287</v>
      </c>
      <c r="E5" s="23">
        <f t="shared" si="0"/>
        <v>11454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4">
        <f t="shared" ref="O5:O16" si="1">SUM(D5:N5)</f>
        <v>58741</v>
      </c>
      <c r="P5" s="25">
        <f t="shared" ref="P5:P16" si="2">(O5/P$18)</f>
        <v>3916.0666666666666</v>
      </c>
      <c r="Q5" s="6"/>
    </row>
    <row r="6" spans="1:134">
      <c r="A6" s="11"/>
      <c r="B6" s="35">
        <v>511</v>
      </c>
      <c r="C6" s="18" t="s">
        <v>53</v>
      </c>
      <c r="D6" s="36">
        <v>5625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f t="shared" si="1"/>
        <v>5625</v>
      </c>
      <c r="P6" s="37">
        <f t="shared" si="2"/>
        <v>375</v>
      </c>
      <c r="Q6" s="9"/>
    </row>
    <row r="7" spans="1:134">
      <c r="A7" s="11"/>
      <c r="B7" s="35">
        <v>513</v>
      </c>
      <c r="C7" s="18" t="s">
        <v>19</v>
      </c>
      <c r="D7" s="36">
        <v>25662</v>
      </c>
      <c r="E7" s="36">
        <v>1085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f t="shared" si="1"/>
        <v>26747</v>
      </c>
      <c r="P7" s="37">
        <f t="shared" si="2"/>
        <v>1783.1333333333334</v>
      </c>
      <c r="Q7" s="9"/>
    </row>
    <row r="8" spans="1:134">
      <c r="A8" s="11"/>
      <c r="B8" s="35">
        <v>514</v>
      </c>
      <c r="C8" s="18" t="s">
        <v>30</v>
      </c>
      <c r="D8" s="36">
        <v>9438</v>
      </c>
      <c r="E8" s="36">
        <v>619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f t="shared" si="1"/>
        <v>10057</v>
      </c>
      <c r="P8" s="37">
        <f t="shared" si="2"/>
        <v>670.4666666666667</v>
      </c>
      <c r="Q8" s="9"/>
    </row>
    <row r="9" spans="1:134">
      <c r="A9" s="11"/>
      <c r="B9" s="35">
        <v>515</v>
      </c>
      <c r="C9" s="18" t="s">
        <v>43</v>
      </c>
      <c r="D9" s="36">
        <v>6562</v>
      </c>
      <c r="E9" s="36">
        <v>9750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1"/>
        <v>16312</v>
      </c>
      <c r="P9" s="37">
        <f t="shared" si="2"/>
        <v>1087.4666666666667</v>
      </c>
      <c r="Q9" s="9"/>
    </row>
    <row r="10" spans="1:134" ht="15.75">
      <c r="A10" s="38" t="s">
        <v>31</v>
      </c>
      <c r="B10" s="39"/>
      <c r="C10" s="40"/>
      <c r="D10" s="41">
        <f t="shared" ref="D10:N10" si="3">SUM(D11:D11)</f>
        <v>8384</v>
      </c>
      <c r="E10" s="41">
        <f t="shared" si="3"/>
        <v>0</v>
      </c>
      <c r="F10" s="41">
        <f t="shared" si="3"/>
        <v>0</v>
      </c>
      <c r="G10" s="41">
        <f t="shared" si="3"/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3"/>
        <v>0</v>
      </c>
      <c r="O10" s="41">
        <f t="shared" si="1"/>
        <v>8384</v>
      </c>
      <c r="P10" s="42">
        <f t="shared" si="2"/>
        <v>558.93333333333328</v>
      </c>
      <c r="Q10" s="43"/>
    </row>
    <row r="11" spans="1:134">
      <c r="A11" s="11"/>
      <c r="B11" s="35">
        <v>541</v>
      </c>
      <c r="C11" s="18" t="s">
        <v>32</v>
      </c>
      <c r="D11" s="36">
        <v>8384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f t="shared" si="1"/>
        <v>8384</v>
      </c>
      <c r="P11" s="37">
        <f t="shared" si="2"/>
        <v>558.93333333333328</v>
      </c>
      <c r="Q11" s="9"/>
    </row>
    <row r="12" spans="1:134" ht="15.75">
      <c r="A12" s="38" t="s">
        <v>64</v>
      </c>
      <c r="B12" s="39"/>
      <c r="C12" s="40"/>
      <c r="D12" s="41">
        <f t="shared" ref="D12:N12" si="4">SUM(D13:D13)</f>
        <v>53637</v>
      </c>
      <c r="E12" s="41">
        <f t="shared" si="4"/>
        <v>0</v>
      </c>
      <c r="F12" s="41">
        <f t="shared" si="4"/>
        <v>0</v>
      </c>
      <c r="G12" s="41">
        <f t="shared" si="4"/>
        <v>0</v>
      </c>
      <c r="H12" s="41">
        <f t="shared" si="4"/>
        <v>0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1">
        <f t="shared" si="4"/>
        <v>0</v>
      </c>
      <c r="M12" s="41">
        <f t="shared" si="4"/>
        <v>0</v>
      </c>
      <c r="N12" s="41">
        <f t="shared" si="4"/>
        <v>0</v>
      </c>
      <c r="O12" s="41">
        <f t="shared" si="1"/>
        <v>53637</v>
      </c>
      <c r="P12" s="42">
        <f t="shared" si="2"/>
        <v>3575.8</v>
      </c>
      <c r="Q12" s="9"/>
    </row>
    <row r="13" spans="1:134">
      <c r="A13" s="11"/>
      <c r="B13" s="35">
        <v>572</v>
      </c>
      <c r="C13" s="18" t="s">
        <v>71</v>
      </c>
      <c r="D13" s="36">
        <v>53637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f t="shared" si="1"/>
        <v>53637</v>
      </c>
      <c r="P13" s="37">
        <f t="shared" si="2"/>
        <v>3575.8</v>
      </c>
      <c r="Q13" s="9"/>
    </row>
    <row r="14" spans="1:134" ht="15.75">
      <c r="A14" s="38" t="s">
        <v>72</v>
      </c>
      <c r="B14" s="39"/>
      <c r="C14" s="40"/>
      <c r="D14" s="41">
        <f t="shared" ref="D14:N14" si="5">SUM(D15:D15)</f>
        <v>37944</v>
      </c>
      <c r="E14" s="41">
        <f t="shared" si="5"/>
        <v>0</v>
      </c>
      <c r="F14" s="41">
        <f t="shared" si="5"/>
        <v>0</v>
      </c>
      <c r="G14" s="41">
        <f t="shared" si="5"/>
        <v>0</v>
      </c>
      <c r="H14" s="41">
        <f t="shared" si="5"/>
        <v>0</v>
      </c>
      <c r="I14" s="41">
        <f t="shared" si="5"/>
        <v>0</v>
      </c>
      <c r="J14" s="41">
        <f t="shared" si="5"/>
        <v>0</v>
      </c>
      <c r="K14" s="41">
        <f t="shared" si="5"/>
        <v>0</v>
      </c>
      <c r="L14" s="41">
        <f t="shared" si="5"/>
        <v>0</v>
      </c>
      <c r="M14" s="41">
        <f t="shared" si="5"/>
        <v>0</v>
      </c>
      <c r="N14" s="41">
        <f t="shared" si="5"/>
        <v>0</v>
      </c>
      <c r="O14" s="41">
        <f t="shared" si="1"/>
        <v>37944</v>
      </c>
      <c r="P14" s="42">
        <f t="shared" si="2"/>
        <v>2529.6</v>
      </c>
      <c r="Q14" s="9"/>
    </row>
    <row r="15" spans="1:134" ht="15.75" thickBot="1">
      <c r="A15" s="11"/>
      <c r="B15" s="35">
        <v>581</v>
      </c>
      <c r="C15" s="18" t="s">
        <v>73</v>
      </c>
      <c r="D15" s="36">
        <v>37944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f t="shared" si="1"/>
        <v>37944</v>
      </c>
      <c r="P15" s="37">
        <f t="shared" si="2"/>
        <v>2529.6</v>
      </c>
      <c r="Q15" s="9"/>
    </row>
    <row r="16" spans="1:134" ht="16.5" thickBot="1">
      <c r="A16" s="12" t="s">
        <v>10</v>
      </c>
      <c r="B16" s="20"/>
      <c r="C16" s="19"/>
      <c r="D16" s="13">
        <f>SUM(D5,D10,D12,D14)</f>
        <v>147252</v>
      </c>
      <c r="E16" s="13">
        <f t="shared" ref="E16:N16" si="6">SUM(E5,E10,E12,E14)</f>
        <v>11454</v>
      </c>
      <c r="F16" s="13">
        <f t="shared" si="6"/>
        <v>0</v>
      </c>
      <c r="G16" s="13">
        <f t="shared" si="6"/>
        <v>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13">
        <f t="shared" si="6"/>
        <v>0</v>
      </c>
      <c r="L16" s="13">
        <f t="shared" si="6"/>
        <v>0</v>
      </c>
      <c r="M16" s="13">
        <f t="shared" si="6"/>
        <v>0</v>
      </c>
      <c r="N16" s="13">
        <f t="shared" si="6"/>
        <v>0</v>
      </c>
      <c r="O16" s="13">
        <f t="shared" si="1"/>
        <v>158706</v>
      </c>
      <c r="P16" s="30">
        <f t="shared" si="2"/>
        <v>10580.4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4"/>
      <c r="B17" s="16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7"/>
    </row>
    <row r="18" spans="1:16">
      <c r="A18" s="31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91" t="s">
        <v>74</v>
      </c>
      <c r="N18" s="91"/>
      <c r="O18" s="91"/>
      <c r="P18" s="34">
        <v>15</v>
      </c>
    </row>
    <row r="19" spans="1:16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4"/>
    </row>
    <row r="20" spans="1:16" ht="15.75" customHeight="1" thickBot="1">
      <c r="A20" s="95" t="s">
        <v>25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7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46362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4" si="1">SUM(D5:M5)</f>
        <v>46362</v>
      </c>
      <c r="O5" s="25">
        <f t="shared" ref="O5:O14" si="2">(N5/O$16)</f>
        <v>5795.25</v>
      </c>
      <c r="P5" s="6"/>
    </row>
    <row r="6" spans="1:133">
      <c r="A6" s="11"/>
      <c r="B6" s="35">
        <v>511</v>
      </c>
      <c r="C6" s="18" t="s">
        <v>53</v>
      </c>
      <c r="D6" s="36">
        <v>5250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5250</v>
      </c>
      <c r="O6" s="37">
        <f t="shared" si="2"/>
        <v>656.25</v>
      </c>
      <c r="P6" s="9"/>
    </row>
    <row r="7" spans="1:133">
      <c r="A7" s="11"/>
      <c r="B7" s="35">
        <v>513</v>
      </c>
      <c r="C7" s="18" t="s">
        <v>19</v>
      </c>
      <c r="D7" s="36">
        <v>21331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21331</v>
      </c>
      <c r="O7" s="37">
        <f t="shared" si="2"/>
        <v>2666.375</v>
      </c>
      <c r="P7" s="9"/>
    </row>
    <row r="8" spans="1:133">
      <c r="A8" s="11"/>
      <c r="B8" s="35">
        <v>514</v>
      </c>
      <c r="C8" s="18" t="s">
        <v>30</v>
      </c>
      <c r="D8" s="36">
        <v>12375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12375</v>
      </c>
      <c r="O8" s="37">
        <f t="shared" si="2"/>
        <v>1546.875</v>
      </c>
      <c r="P8" s="9"/>
    </row>
    <row r="9" spans="1:133">
      <c r="A9" s="11"/>
      <c r="B9" s="35">
        <v>515</v>
      </c>
      <c r="C9" s="18" t="s">
        <v>43</v>
      </c>
      <c r="D9" s="36">
        <v>7406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7406</v>
      </c>
      <c r="O9" s="37">
        <f t="shared" si="2"/>
        <v>925.75</v>
      </c>
      <c r="P9" s="9"/>
    </row>
    <row r="10" spans="1:133" ht="15.75">
      <c r="A10" s="38" t="s">
        <v>31</v>
      </c>
      <c r="B10" s="39"/>
      <c r="C10" s="40"/>
      <c r="D10" s="41">
        <f t="shared" ref="D10:M10" si="3">SUM(D11:D11)</f>
        <v>8210</v>
      </c>
      <c r="E10" s="41">
        <f t="shared" si="3"/>
        <v>0</v>
      </c>
      <c r="F10" s="41">
        <f t="shared" si="3"/>
        <v>0</v>
      </c>
      <c r="G10" s="41">
        <f t="shared" si="3"/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1"/>
        <v>8210</v>
      </c>
      <c r="O10" s="42">
        <f t="shared" si="2"/>
        <v>1026.25</v>
      </c>
      <c r="P10" s="43"/>
    </row>
    <row r="11" spans="1:133">
      <c r="A11" s="11"/>
      <c r="B11" s="35">
        <v>541</v>
      </c>
      <c r="C11" s="18" t="s">
        <v>40</v>
      </c>
      <c r="D11" s="36">
        <v>8210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f t="shared" si="1"/>
        <v>8210</v>
      </c>
      <c r="O11" s="37">
        <f t="shared" si="2"/>
        <v>1026.25</v>
      </c>
      <c r="P11" s="9"/>
    </row>
    <row r="12" spans="1:133" ht="15.75">
      <c r="A12" s="38" t="s">
        <v>64</v>
      </c>
      <c r="B12" s="39"/>
      <c r="C12" s="40"/>
      <c r="D12" s="41">
        <f t="shared" ref="D12:M12" si="4">SUM(D13:D13)</f>
        <v>28605</v>
      </c>
      <c r="E12" s="41">
        <f t="shared" si="4"/>
        <v>0</v>
      </c>
      <c r="F12" s="41">
        <f t="shared" si="4"/>
        <v>0</v>
      </c>
      <c r="G12" s="41">
        <f t="shared" si="4"/>
        <v>0</v>
      </c>
      <c r="H12" s="41">
        <f t="shared" si="4"/>
        <v>0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1">
        <f t="shared" si="4"/>
        <v>0</v>
      </c>
      <c r="M12" s="41">
        <f t="shared" si="4"/>
        <v>0</v>
      </c>
      <c r="N12" s="41">
        <f t="shared" si="1"/>
        <v>28605</v>
      </c>
      <c r="O12" s="42">
        <f t="shared" si="2"/>
        <v>3575.625</v>
      </c>
      <c r="P12" s="9"/>
    </row>
    <row r="13" spans="1:133" ht="15.75" thickBot="1">
      <c r="A13" s="11"/>
      <c r="B13" s="35">
        <v>572</v>
      </c>
      <c r="C13" s="18" t="s">
        <v>65</v>
      </c>
      <c r="D13" s="36">
        <v>28605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f t="shared" si="1"/>
        <v>28605</v>
      </c>
      <c r="O13" s="37">
        <f t="shared" si="2"/>
        <v>3575.625</v>
      </c>
      <c r="P13" s="9"/>
    </row>
    <row r="14" spans="1:133" ht="16.5" thickBot="1">
      <c r="A14" s="12" t="s">
        <v>10</v>
      </c>
      <c r="B14" s="20"/>
      <c r="C14" s="19"/>
      <c r="D14" s="13">
        <f>SUM(D5,D10,D12)</f>
        <v>83177</v>
      </c>
      <c r="E14" s="13">
        <f t="shared" ref="E14:M14" si="5">SUM(E5,E10,E12)</f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 t="shared" si="5"/>
        <v>0</v>
      </c>
      <c r="L14" s="13">
        <f t="shared" si="5"/>
        <v>0</v>
      </c>
      <c r="M14" s="13">
        <f t="shared" si="5"/>
        <v>0</v>
      </c>
      <c r="N14" s="13">
        <f t="shared" si="1"/>
        <v>83177</v>
      </c>
      <c r="O14" s="30">
        <f t="shared" si="2"/>
        <v>10397.125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4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/>
    </row>
    <row r="16" spans="1:133">
      <c r="A16" s="31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91" t="s">
        <v>66</v>
      </c>
      <c r="M16" s="91"/>
      <c r="N16" s="91"/>
      <c r="O16" s="34">
        <v>8</v>
      </c>
    </row>
    <row r="17" spans="1:1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5.75" customHeight="1" thickBot="1">
      <c r="A18" s="95" t="s">
        <v>25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61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49429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4" si="1">SUM(D5:M5)</f>
        <v>49429</v>
      </c>
      <c r="O5" s="25">
        <f t="shared" ref="O5:O14" si="2">(N5/O$16)</f>
        <v>6178.625</v>
      </c>
      <c r="P5" s="6"/>
    </row>
    <row r="6" spans="1:133">
      <c r="A6" s="11"/>
      <c r="B6" s="35">
        <v>511</v>
      </c>
      <c r="C6" s="18" t="s">
        <v>53</v>
      </c>
      <c r="D6" s="36">
        <v>5875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5875</v>
      </c>
      <c r="O6" s="37">
        <f t="shared" si="2"/>
        <v>734.375</v>
      </c>
      <c r="P6" s="9"/>
    </row>
    <row r="7" spans="1:133">
      <c r="A7" s="11"/>
      <c r="B7" s="35">
        <v>513</v>
      </c>
      <c r="C7" s="18" t="s">
        <v>19</v>
      </c>
      <c r="D7" s="36">
        <v>19751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19751</v>
      </c>
      <c r="O7" s="37">
        <f t="shared" si="2"/>
        <v>2468.875</v>
      </c>
      <c r="P7" s="9"/>
    </row>
    <row r="8" spans="1:133">
      <c r="A8" s="11"/>
      <c r="B8" s="35">
        <v>514</v>
      </c>
      <c r="C8" s="18" t="s">
        <v>30</v>
      </c>
      <c r="D8" s="36">
        <v>13598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13598</v>
      </c>
      <c r="O8" s="37">
        <f t="shared" si="2"/>
        <v>1699.75</v>
      </c>
      <c r="P8" s="9"/>
    </row>
    <row r="9" spans="1:133">
      <c r="A9" s="11"/>
      <c r="B9" s="35">
        <v>515</v>
      </c>
      <c r="C9" s="18" t="s">
        <v>43</v>
      </c>
      <c r="D9" s="36">
        <v>10205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10205</v>
      </c>
      <c r="O9" s="37">
        <f t="shared" si="2"/>
        <v>1275.625</v>
      </c>
      <c r="P9" s="9"/>
    </row>
    <row r="10" spans="1:133" ht="15.75">
      <c r="A10" s="38" t="s">
        <v>31</v>
      </c>
      <c r="B10" s="39"/>
      <c r="C10" s="40"/>
      <c r="D10" s="41">
        <f t="shared" ref="D10:M10" si="3">SUM(D11:D11)</f>
        <v>8473</v>
      </c>
      <c r="E10" s="41">
        <f t="shared" si="3"/>
        <v>0</v>
      </c>
      <c r="F10" s="41">
        <f t="shared" si="3"/>
        <v>0</v>
      </c>
      <c r="G10" s="41">
        <f t="shared" si="3"/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1"/>
        <v>8473</v>
      </c>
      <c r="O10" s="42">
        <f t="shared" si="2"/>
        <v>1059.125</v>
      </c>
      <c r="P10" s="43"/>
    </row>
    <row r="11" spans="1:133">
      <c r="A11" s="11"/>
      <c r="B11" s="35">
        <v>541</v>
      </c>
      <c r="C11" s="18" t="s">
        <v>40</v>
      </c>
      <c r="D11" s="36">
        <v>8473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f t="shared" si="1"/>
        <v>8473</v>
      </c>
      <c r="O11" s="37">
        <f t="shared" si="2"/>
        <v>1059.125</v>
      </c>
      <c r="P11" s="9"/>
    </row>
    <row r="12" spans="1:133" ht="15.75">
      <c r="A12" s="38" t="s">
        <v>44</v>
      </c>
      <c r="B12" s="39"/>
      <c r="C12" s="40"/>
      <c r="D12" s="41">
        <f t="shared" ref="D12:M12" si="4">SUM(D13:D13)</f>
        <v>53132</v>
      </c>
      <c r="E12" s="41">
        <f t="shared" si="4"/>
        <v>0</v>
      </c>
      <c r="F12" s="41">
        <f t="shared" si="4"/>
        <v>0</v>
      </c>
      <c r="G12" s="41">
        <f t="shared" si="4"/>
        <v>0</v>
      </c>
      <c r="H12" s="41">
        <f t="shared" si="4"/>
        <v>0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1">
        <f t="shared" si="4"/>
        <v>0</v>
      </c>
      <c r="M12" s="41">
        <f t="shared" si="4"/>
        <v>175</v>
      </c>
      <c r="N12" s="41">
        <f t="shared" si="1"/>
        <v>53307</v>
      </c>
      <c r="O12" s="42">
        <f t="shared" si="2"/>
        <v>6663.375</v>
      </c>
      <c r="P12" s="43"/>
    </row>
    <row r="13" spans="1:133" ht="15.75" thickBot="1">
      <c r="A13" s="88"/>
      <c r="B13" s="89">
        <v>559</v>
      </c>
      <c r="C13" s="90" t="s">
        <v>55</v>
      </c>
      <c r="D13" s="36">
        <v>53132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175</v>
      </c>
      <c r="N13" s="36">
        <f t="shared" si="1"/>
        <v>53307</v>
      </c>
      <c r="O13" s="37">
        <f t="shared" si="2"/>
        <v>6663.375</v>
      </c>
      <c r="P13" s="9"/>
    </row>
    <row r="14" spans="1:133" ht="16.5" thickBot="1">
      <c r="A14" s="12" t="s">
        <v>10</v>
      </c>
      <c r="B14" s="20"/>
      <c r="C14" s="19"/>
      <c r="D14" s="13">
        <f>SUM(D5,D10,D12)</f>
        <v>111034</v>
      </c>
      <c r="E14" s="13">
        <f t="shared" ref="E14:M14" si="5">SUM(E5,E10,E12)</f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 t="shared" si="5"/>
        <v>0</v>
      </c>
      <c r="L14" s="13">
        <f t="shared" si="5"/>
        <v>0</v>
      </c>
      <c r="M14" s="13">
        <f t="shared" si="5"/>
        <v>175</v>
      </c>
      <c r="N14" s="13">
        <f t="shared" si="1"/>
        <v>111209</v>
      </c>
      <c r="O14" s="30">
        <f t="shared" si="2"/>
        <v>13901.125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4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/>
    </row>
    <row r="16" spans="1:133">
      <c r="A16" s="31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91" t="s">
        <v>62</v>
      </c>
      <c r="M16" s="91"/>
      <c r="N16" s="91"/>
      <c r="O16" s="34">
        <v>8</v>
      </c>
    </row>
    <row r="17" spans="1:1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5.75" customHeight="1" thickBot="1">
      <c r="A18" s="95" t="s">
        <v>25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57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725530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175</v>
      </c>
      <c r="N5" s="24">
        <f t="shared" ref="N5:N16" si="1">SUM(D5:M5)</f>
        <v>725705</v>
      </c>
      <c r="O5" s="25">
        <f t="shared" ref="O5:O16" si="2">(N5/O$18)</f>
        <v>90713.125</v>
      </c>
      <c r="P5" s="6"/>
    </row>
    <row r="6" spans="1:133">
      <c r="A6" s="11"/>
      <c r="B6" s="35">
        <v>511</v>
      </c>
      <c r="C6" s="18" t="s">
        <v>53</v>
      </c>
      <c r="D6" s="36">
        <v>6000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6000</v>
      </c>
      <c r="O6" s="37">
        <f t="shared" si="2"/>
        <v>750</v>
      </c>
      <c r="P6" s="9"/>
    </row>
    <row r="7" spans="1:133">
      <c r="A7" s="11"/>
      <c r="B7" s="35">
        <v>513</v>
      </c>
      <c r="C7" s="18" t="s">
        <v>19</v>
      </c>
      <c r="D7" s="36">
        <v>34181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175</v>
      </c>
      <c r="N7" s="36">
        <f t="shared" si="1"/>
        <v>34356</v>
      </c>
      <c r="O7" s="37">
        <f t="shared" si="2"/>
        <v>4294.5</v>
      </c>
      <c r="P7" s="9"/>
    </row>
    <row r="8" spans="1:133">
      <c r="A8" s="11"/>
      <c r="B8" s="35">
        <v>514</v>
      </c>
      <c r="C8" s="18" t="s">
        <v>30</v>
      </c>
      <c r="D8" s="36">
        <v>12114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12114</v>
      </c>
      <c r="O8" s="37">
        <f t="shared" si="2"/>
        <v>1514.25</v>
      </c>
      <c r="P8" s="9"/>
    </row>
    <row r="9" spans="1:133">
      <c r="A9" s="11"/>
      <c r="B9" s="35">
        <v>517</v>
      </c>
      <c r="C9" s="18" t="s">
        <v>54</v>
      </c>
      <c r="D9" s="36">
        <v>673235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673235</v>
      </c>
      <c r="O9" s="37">
        <f t="shared" si="2"/>
        <v>84154.375</v>
      </c>
      <c r="P9" s="9"/>
    </row>
    <row r="10" spans="1:133" ht="15.75">
      <c r="A10" s="38" t="s">
        <v>31</v>
      </c>
      <c r="B10" s="39"/>
      <c r="C10" s="40"/>
      <c r="D10" s="41">
        <f t="shared" ref="D10:M10" si="3">SUM(D11:D11)</f>
        <v>8612</v>
      </c>
      <c r="E10" s="41">
        <f t="shared" si="3"/>
        <v>0</v>
      </c>
      <c r="F10" s="41">
        <f t="shared" si="3"/>
        <v>0</v>
      </c>
      <c r="G10" s="41">
        <f t="shared" si="3"/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1"/>
        <v>8612</v>
      </c>
      <c r="O10" s="42">
        <f t="shared" si="2"/>
        <v>1076.5</v>
      </c>
      <c r="P10" s="43"/>
    </row>
    <row r="11" spans="1:133">
      <c r="A11" s="11"/>
      <c r="B11" s="35">
        <v>541</v>
      </c>
      <c r="C11" s="18" t="s">
        <v>40</v>
      </c>
      <c r="D11" s="36">
        <v>8612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f t="shared" si="1"/>
        <v>8612</v>
      </c>
      <c r="O11" s="37">
        <f t="shared" si="2"/>
        <v>1076.5</v>
      </c>
      <c r="P11" s="9"/>
    </row>
    <row r="12" spans="1:133" ht="15.75">
      <c r="A12" s="38" t="s">
        <v>44</v>
      </c>
      <c r="B12" s="39"/>
      <c r="C12" s="40"/>
      <c r="D12" s="41">
        <f t="shared" ref="D12:M12" si="4">SUM(D13:D13)</f>
        <v>124993</v>
      </c>
      <c r="E12" s="41">
        <f t="shared" si="4"/>
        <v>0</v>
      </c>
      <c r="F12" s="41">
        <f t="shared" si="4"/>
        <v>0</v>
      </c>
      <c r="G12" s="41">
        <f t="shared" si="4"/>
        <v>0</v>
      </c>
      <c r="H12" s="41">
        <f t="shared" si="4"/>
        <v>0</v>
      </c>
      <c r="I12" s="41">
        <f t="shared" si="4"/>
        <v>0</v>
      </c>
      <c r="J12" s="41">
        <f t="shared" si="4"/>
        <v>0</v>
      </c>
      <c r="K12" s="41">
        <f t="shared" si="4"/>
        <v>0</v>
      </c>
      <c r="L12" s="41">
        <f t="shared" si="4"/>
        <v>0</v>
      </c>
      <c r="M12" s="41">
        <f t="shared" si="4"/>
        <v>0</v>
      </c>
      <c r="N12" s="41">
        <f t="shared" si="1"/>
        <v>124993</v>
      </c>
      <c r="O12" s="42">
        <f t="shared" si="2"/>
        <v>15624.125</v>
      </c>
      <c r="P12" s="43"/>
    </row>
    <row r="13" spans="1:133">
      <c r="A13" s="88"/>
      <c r="B13" s="89">
        <v>559</v>
      </c>
      <c r="C13" s="90" t="s">
        <v>55</v>
      </c>
      <c r="D13" s="36">
        <v>124993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f t="shared" si="1"/>
        <v>124993</v>
      </c>
      <c r="O13" s="37">
        <f t="shared" si="2"/>
        <v>15624.125</v>
      </c>
      <c r="P13" s="9"/>
    </row>
    <row r="14" spans="1:133" ht="15.75">
      <c r="A14" s="38" t="s">
        <v>58</v>
      </c>
      <c r="B14" s="39"/>
      <c r="C14" s="40"/>
      <c r="D14" s="41">
        <f t="shared" ref="D14:M14" si="5">SUM(D15:D15)</f>
        <v>525</v>
      </c>
      <c r="E14" s="41">
        <f t="shared" si="5"/>
        <v>0</v>
      </c>
      <c r="F14" s="41">
        <f t="shared" si="5"/>
        <v>0</v>
      </c>
      <c r="G14" s="41">
        <f t="shared" si="5"/>
        <v>0</v>
      </c>
      <c r="H14" s="41">
        <f t="shared" si="5"/>
        <v>0</v>
      </c>
      <c r="I14" s="41">
        <f t="shared" si="5"/>
        <v>0</v>
      </c>
      <c r="J14" s="41">
        <f t="shared" si="5"/>
        <v>0</v>
      </c>
      <c r="K14" s="41">
        <f t="shared" si="5"/>
        <v>0</v>
      </c>
      <c r="L14" s="41">
        <f t="shared" si="5"/>
        <v>0</v>
      </c>
      <c r="M14" s="41">
        <f t="shared" si="5"/>
        <v>0</v>
      </c>
      <c r="N14" s="41">
        <f t="shared" si="1"/>
        <v>525</v>
      </c>
      <c r="O14" s="42">
        <f t="shared" si="2"/>
        <v>65.625</v>
      </c>
      <c r="P14" s="9"/>
    </row>
    <row r="15" spans="1:133" ht="15.75" thickBot="1">
      <c r="A15" s="11"/>
      <c r="B15" s="35">
        <v>581</v>
      </c>
      <c r="C15" s="18" t="s">
        <v>59</v>
      </c>
      <c r="D15" s="36">
        <v>525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f t="shared" si="1"/>
        <v>525</v>
      </c>
      <c r="O15" s="37">
        <f t="shared" si="2"/>
        <v>65.625</v>
      </c>
      <c r="P15" s="9"/>
    </row>
    <row r="16" spans="1:133" ht="16.5" thickBot="1">
      <c r="A16" s="12" t="s">
        <v>10</v>
      </c>
      <c r="B16" s="20"/>
      <c r="C16" s="19"/>
      <c r="D16" s="13">
        <f>SUM(D5,D10,D12,D14)</f>
        <v>859660</v>
      </c>
      <c r="E16" s="13">
        <f t="shared" ref="E16:M16" si="6">SUM(E5,E10,E12,E14)</f>
        <v>0</v>
      </c>
      <c r="F16" s="13">
        <f t="shared" si="6"/>
        <v>0</v>
      </c>
      <c r="G16" s="13">
        <f t="shared" si="6"/>
        <v>0</v>
      </c>
      <c r="H16" s="13">
        <f t="shared" si="6"/>
        <v>0</v>
      </c>
      <c r="I16" s="13">
        <f t="shared" si="6"/>
        <v>0</v>
      </c>
      <c r="J16" s="13">
        <f t="shared" si="6"/>
        <v>0</v>
      </c>
      <c r="K16" s="13">
        <f t="shared" si="6"/>
        <v>0</v>
      </c>
      <c r="L16" s="13">
        <f t="shared" si="6"/>
        <v>0</v>
      </c>
      <c r="M16" s="13">
        <f t="shared" si="6"/>
        <v>175</v>
      </c>
      <c r="N16" s="13">
        <f t="shared" si="1"/>
        <v>859835</v>
      </c>
      <c r="O16" s="30">
        <f t="shared" si="2"/>
        <v>107479.375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>
      <c r="A17" s="14"/>
      <c r="B17" s="16"/>
      <c r="C17" s="1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7"/>
    </row>
    <row r="18" spans="1:15">
      <c r="A18" s="31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91" t="s">
        <v>60</v>
      </c>
      <c r="M18" s="91"/>
      <c r="N18" s="91"/>
      <c r="O18" s="34">
        <v>8</v>
      </c>
    </row>
    <row r="19" spans="1:15">
      <c r="A19" s="92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1:15" ht="15.75" customHeight="1" thickBot="1">
      <c r="A20" s="95" t="s">
        <v>25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</row>
  </sheetData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52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SUM(D6:D10)</f>
        <v>234836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5" si="1">SUM(D5:M5)</f>
        <v>234836</v>
      </c>
      <c r="O5" s="25">
        <f t="shared" ref="O5:O15" si="2">(N5/O$17)</f>
        <v>29354.5</v>
      </c>
      <c r="P5" s="6"/>
    </row>
    <row r="6" spans="1:133">
      <c r="A6" s="11"/>
      <c r="B6" s="35">
        <v>511</v>
      </c>
      <c r="C6" s="18" t="s">
        <v>53</v>
      </c>
      <c r="D6" s="36">
        <v>5875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5875</v>
      </c>
      <c r="O6" s="37">
        <f t="shared" si="2"/>
        <v>734.375</v>
      </c>
      <c r="P6" s="9"/>
    </row>
    <row r="7" spans="1:133">
      <c r="A7" s="11"/>
      <c r="B7" s="35">
        <v>513</v>
      </c>
      <c r="C7" s="18" t="s">
        <v>19</v>
      </c>
      <c r="D7" s="36">
        <v>30234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30234</v>
      </c>
      <c r="O7" s="37">
        <f t="shared" si="2"/>
        <v>3779.25</v>
      </c>
      <c r="P7" s="9"/>
    </row>
    <row r="8" spans="1:133">
      <c r="A8" s="11"/>
      <c r="B8" s="35">
        <v>514</v>
      </c>
      <c r="C8" s="18" t="s">
        <v>30</v>
      </c>
      <c r="D8" s="36">
        <v>10860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10860</v>
      </c>
      <c r="O8" s="37">
        <f t="shared" si="2"/>
        <v>1357.5</v>
      </c>
      <c r="P8" s="9"/>
    </row>
    <row r="9" spans="1:133">
      <c r="A9" s="11"/>
      <c r="B9" s="35">
        <v>515</v>
      </c>
      <c r="C9" s="18" t="s">
        <v>43</v>
      </c>
      <c r="D9" s="36">
        <v>2888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2888</v>
      </c>
      <c r="O9" s="37">
        <f t="shared" si="2"/>
        <v>361</v>
      </c>
      <c r="P9" s="9"/>
    </row>
    <row r="10" spans="1:133">
      <c r="A10" s="11"/>
      <c r="B10" s="35">
        <v>517</v>
      </c>
      <c r="C10" s="18" t="s">
        <v>54</v>
      </c>
      <c r="D10" s="36">
        <v>184979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f t="shared" si="1"/>
        <v>184979</v>
      </c>
      <c r="O10" s="37">
        <f t="shared" si="2"/>
        <v>23122.375</v>
      </c>
      <c r="P10" s="9"/>
    </row>
    <row r="11" spans="1:133" ht="15.75">
      <c r="A11" s="38" t="s">
        <v>31</v>
      </c>
      <c r="B11" s="39"/>
      <c r="C11" s="40"/>
      <c r="D11" s="41">
        <f t="shared" ref="D11:M11" si="3">SUM(D12:D12)</f>
        <v>8686</v>
      </c>
      <c r="E11" s="41">
        <f t="shared" si="3"/>
        <v>0</v>
      </c>
      <c r="F11" s="41">
        <f t="shared" si="3"/>
        <v>0</v>
      </c>
      <c r="G11" s="41">
        <f t="shared" si="3"/>
        <v>0</v>
      </c>
      <c r="H11" s="41">
        <f t="shared" si="3"/>
        <v>0</v>
      </c>
      <c r="I11" s="41">
        <f t="shared" si="3"/>
        <v>0</v>
      </c>
      <c r="J11" s="41">
        <f t="shared" si="3"/>
        <v>0</v>
      </c>
      <c r="K11" s="41">
        <f t="shared" si="3"/>
        <v>0</v>
      </c>
      <c r="L11" s="41">
        <f t="shared" si="3"/>
        <v>0</v>
      </c>
      <c r="M11" s="41">
        <f t="shared" si="3"/>
        <v>0</v>
      </c>
      <c r="N11" s="41">
        <f t="shared" si="1"/>
        <v>8686</v>
      </c>
      <c r="O11" s="42">
        <f t="shared" si="2"/>
        <v>1085.75</v>
      </c>
      <c r="P11" s="43"/>
    </row>
    <row r="12" spans="1:133">
      <c r="A12" s="11"/>
      <c r="B12" s="35">
        <v>541</v>
      </c>
      <c r="C12" s="18" t="s">
        <v>40</v>
      </c>
      <c r="D12" s="36">
        <v>8686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f t="shared" si="1"/>
        <v>8686</v>
      </c>
      <c r="O12" s="37">
        <f t="shared" si="2"/>
        <v>1085.75</v>
      </c>
      <c r="P12" s="9"/>
    </row>
    <row r="13" spans="1:133" ht="15.75">
      <c r="A13" s="38" t="s">
        <v>44</v>
      </c>
      <c r="B13" s="39"/>
      <c r="C13" s="40"/>
      <c r="D13" s="41">
        <f t="shared" ref="D13:M13" si="4">SUM(D14:D14)</f>
        <v>1097555</v>
      </c>
      <c r="E13" s="41">
        <f t="shared" si="4"/>
        <v>0</v>
      </c>
      <c r="F13" s="41">
        <f t="shared" si="4"/>
        <v>0</v>
      </c>
      <c r="G13" s="41">
        <f t="shared" si="4"/>
        <v>0</v>
      </c>
      <c r="H13" s="41">
        <f t="shared" si="4"/>
        <v>0</v>
      </c>
      <c r="I13" s="41">
        <f t="shared" si="4"/>
        <v>0</v>
      </c>
      <c r="J13" s="41">
        <f t="shared" si="4"/>
        <v>0</v>
      </c>
      <c r="K13" s="41">
        <f t="shared" si="4"/>
        <v>0</v>
      </c>
      <c r="L13" s="41">
        <f t="shared" si="4"/>
        <v>0</v>
      </c>
      <c r="M13" s="41">
        <f t="shared" si="4"/>
        <v>175</v>
      </c>
      <c r="N13" s="41">
        <f t="shared" si="1"/>
        <v>1097730</v>
      </c>
      <c r="O13" s="42">
        <f t="shared" si="2"/>
        <v>137216.25</v>
      </c>
      <c r="P13" s="43"/>
    </row>
    <row r="14" spans="1:133" ht="15.75" thickBot="1">
      <c r="A14" s="88"/>
      <c r="B14" s="89">
        <v>559</v>
      </c>
      <c r="C14" s="90" t="s">
        <v>55</v>
      </c>
      <c r="D14" s="36">
        <v>1097555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175</v>
      </c>
      <c r="N14" s="36">
        <f t="shared" si="1"/>
        <v>1097730</v>
      </c>
      <c r="O14" s="37">
        <f t="shared" si="2"/>
        <v>137216.25</v>
      </c>
      <c r="P14" s="9"/>
    </row>
    <row r="15" spans="1:133" ht="16.5" thickBot="1">
      <c r="A15" s="12" t="s">
        <v>10</v>
      </c>
      <c r="B15" s="20"/>
      <c r="C15" s="19"/>
      <c r="D15" s="13">
        <f>SUM(D5,D11,D13)</f>
        <v>1341077</v>
      </c>
      <c r="E15" s="13">
        <f t="shared" ref="E15:M15" si="5">SUM(E5,E11,E13)</f>
        <v>0</v>
      </c>
      <c r="F15" s="13">
        <f t="shared" si="5"/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175</v>
      </c>
      <c r="N15" s="13">
        <f t="shared" si="1"/>
        <v>1341252</v>
      </c>
      <c r="O15" s="30">
        <f t="shared" si="2"/>
        <v>167656.5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4"/>
      <c r="B16" s="16"/>
      <c r="C16" s="1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7"/>
    </row>
    <row r="17" spans="1:15">
      <c r="A17" s="31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91" t="s">
        <v>56</v>
      </c>
      <c r="M17" s="91"/>
      <c r="N17" s="91"/>
      <c r="O17" s="34">
        <v>8</v>
      </c>
    </row>
    <row r="18" spans="1:15">
      <c r="A18" s="92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</row>
    <row r="19" spans="1:15" ht="15.75" customHeight="1" thickBot="1">
      <c r="A19" s="95" t="s">
        <v>25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50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SUM(D6:D8)</f>
        <v>71731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3" si="1">SUM(D5:M5)</f>
        <v>71731</v>
      </c>
      <c r="O5" s="25">
        <f t="shared" ref="O5:O13" si="2">(N5/O$15)</f>
        <v>11955.166666666666</v>
      </c>
      <c r="P5" s="6"/>
    </row>
    <row r="6" spans="1:133">
      <c r="A6" s="11"/>
      <c r="B6" s="35">
        <v>513</v>
      </c>
      <c r="C6" s="18" t="s">
        <v>19</v>
      </c>
      <c r="D6" s="36">
        <v>57574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57574</v>
      </c>
      <c r="O6" s="37">
        <f t="shared" si="2"/>
        <v>9595.6666666666661</v>
      </c>
      <c r="P6" s="9"/>
    </row>
    <row r="7" spans="1:133">
      <c r="A7" s="11"/>
      <c r="B7" s="35">
        <v>514</v>
      </c>
      <c r="C7" s="18" t="s">
        <v>30</v>
      </c>
      <c r="D7" s="36">
        <v>11269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11269</v>
      </c>
      <c r="O7" s="37">
        <f t="shared" si="2"/>
        <v>1878.1666666666667</v>
      </c>
      <c r="P7" s="9"/>
    </row>
    <row r="8" spans="1:133">
      <c r="A8" s="11"/>
      <c r="B8" s="35">
        <v>515</v>
      </c>
      <c r="C8" s="18" t="s">
        <v>43</v>
      </c>
      <c r="D8" s="36">
        <v>2888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2888</v>
      </c>
      <c r="O8" s="37">
        <f t="shared" si="2"/>
        <v>481.33333333333331</v>
      </c>
      <c r="P8" s="9"/>
    </row>
    <row r="9" spans="1:133" ht="15.75">
      <c r="A9" s="38" t="s">
        <v>31</v>
      </c>
      <c r="B9" s="39"/>
      <c r="C9" s="40"/>
      <c r="D9" s="41">
        <f t="shared" ref="D9:M9" si="3">SUM(D10:D10)</f>
        <v>8030</v>
      </c>
      <c r="E9" s="41">
        <f t="shared" si="3"/>
        <v>0</v>
      </c>
      <c r="F9" s="41">
        <f t="shared" si="3"/>
        <v>0</v>
      </c>
      <c r="G9" s="41">
        <f t="shared" si="3"/>
        <v>0</v>
      </c>
      <c r="H9" s="41">
        <f t="shared" si="3"/>
        <v>0</v>
      </c>
      <c r="I9" s="41">
        <f t="shared" si="3"/>
        <v>0</v>
      </c>
      <c r="J9" s="41">
        <f t="shared" si="3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1"/>
        <v>8030</v>
      </c>
      <c r="O9" s="42">
        <f t="shared" si="2"/>
        <v>1338.3333333333333</v>
      </c>
      <c r="P9" s="43"/>
    </row>
    <row r="10" spans="1:133">
      <c r="A10" s="11"/>
      <c r="B10" s="35">
        <v>541</v>
      </c>
      <c r="C10" s="18" t="s">
        <v>40</v>
      </c>
      <c r="D10" s="36">
        <v>8030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f t="shared" si="1"/>
        <v>8030</v>
      </c>
      <c r="O10" s="37">
        <f t="shared" si="2"/>
        <v>1338.3333333333333</v>
      </c>
      <c r="P10" s="9"/>
    </row>
    <row r="11" spans="1:133" ht="15.75">
      <c r="A11" s="38" t="s">
        <v>44</v>
      </c>
      <c r="B11" s="39"/>
      <c r="C11" s="40"/>
      <c r="D11" s="41">
        <f t="shared" ref="D11:M11" si="4">SUM(D12:D12)</f>
        <v>70224</v>
      </c>
      <c r="E11" s="41">
        <f t="shared" si="4"/>
        <v>0</v>
      </c>
      <c r="F11" s="41">
        <f t="shared" si="4"/>
        <v>0</v>
      </c>
      <c r="G11" s="41">
        <f t="shared" si="4"/>
        <v>0</v>
      </c>
      <c r="H11" s="41">
        <f t="shared" si="4"/>
        <v>0</v>
      </c>
      <c r="I11" s="41">
        <f t="shared" si="4"/>
        <v>0</v>
      </c>
      <c r="J11" s="41">
        <f t="shared" si="4"/>
        <v>0</v>
      </c>
      <c r="K11" s="41">
        <f t="shared" si="4"/>
        <v>0</v>
      </c>
      <c r="L11" s="41">
        <f t="shared" si="4"/>
        <v>0</v>
      </c>
      <c r="M11" s="41">
        <f t="shared" si="4"/>
        <v>0</v>
      </c>
      <c r="N11" s="41">
        <f t="shared" si="1"/>
        <v>70224</v>
      </c>
      <c r="O11" s="42">
        <f t="shared" si="2"/>
        <v>11704</v>
      </c>
      <c r="P11" s="43"/>
    </row>
    <row r="12" spans="1:133" ht="15.75" thickBot="1">
      <c r="A12" s="88"/>
      <c r="B12" s="89">
        <v>551</v>
      </c>
      <c r="C12" s="90" t="s">
        <v>45</v>
      </c>
      <c r="D12" s="36">
        <v>70224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f t="shared" si="1"/>
        <v>70224</v>
      </c>
      <c r="O12" s="37">
        <f t="shared" si="2"/>
        <v>11704</v>
      </c>
      <c r="P12" s="9"/>
    </row>
    <row r="13" spans="1:133" ht="16.5" thickBot="1">
      <c r="A13" s="12" t="s">
        <v>10</v>
      </c>
      <c r="B13" s="20"/>
      <c r="C13" s="19"/>
      <c r="D13" s="13">
        <f>SUM(D5,D9,D11)</f>
        <v>149985</v>
      </c>
      <c r="E13" s="13">
        <f t="shared" ref="E13:M13" si="5">SUM(E5,E9,E11)</f>
        <v>0</v>
      </c>
      <c r="F13" s="13">
        <f t="shared" si="5"/>
        <v>0</v>
      </c>
      <c r="G13" s="13">
        <f t="shared" si="5"/>
        <v>0</v>
      </c>
      <c r="H13" s="13">
        <f t="shared" si="5"/>
        <v>0</v>
      </c>
      <c r="I13" s="13">
        <f t="shared" si="5"/>
        <v>0</v>
      </c>
      <c r="J13" s="13">
        <f t="shared" si="5"/>
        <v>0</v>
      </c>
      <c r="K13" s="13">
        <f t="shared" si="5"/>
        <v>0</v>
      </c>
      <c r="L13" s="13">
        <f t="shared" si="5"/>
        <v>0</v>
      </c>
      <c r="M13" s="13">
        <f t="shared" si="5"/>
        <v>0</v>
      </c>
      <c r="N13" s="13">
        <f t="shared" si="1"/>
        <v>149985</v>
      </c>
      <c r="O13" s="30">
        <f t="shared" si="2"/>
        <v>24997.5</v>
      </c>
      <c r="P13" s="6"/>
      <c r="Q13" s="2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</row>
    <row r="14" spans="1:133">
      <c r="A14" s="14"/>
      <c r="B14" s="16"/>
      <c r="C14" s="1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7"/>
    </row>
    <row r="15" spans="1:133">
      <c r="A15" s="31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91" t="s">
        <v>51</v>
      </c>
      <c r="M15" s="91"/>
      <c r="N15" s="91"/>
      <c r="O15" s="34">
        <v>6</v>
      </c>
    </row>
    <row r="16" spans="1:133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1:15" ht="15.75" customHeight="1" thickBot="1">
      <c r="A17" s="95" t="s">
        <v>25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</row>
  </sheetData>
  <mergeCells count="10">
    <mergeCell ref="L15:N15"/>
    <mergeCell ref="A16:O16"/>
    <mergeCell ref="A17:O1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8" t="s">
        <v>22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100"/>
      <c r="P1" s="7"/>
      <c r="Q1"/>
    </row>
    <row r="2" spans="1:133" ht="24" thickBot="1">
      <c r="A2" s="101" t="s">
        <v>42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7"/>
      <c r="Q2"/>
    </row>
    <row r="3" spans="1:133" ht="18" customHeight="1">
      <c r="A3" s="104" t="s">
        <v>12</v>
      </c>
      <c r="B3" s="105"/>
      <c r="C3" s="106"/>
      <c r="D3" s="110" t="s">
        <v>6</v>
      </c>
      <c r="E3" s="111"/>
      <c r="F3" s="111"/>
      <c r="G3" s="111"/>
      <c r="H3" s="112"/>
      <c r="I3" s="110" t="s">
        <v>7</v>
      </c>
      <c r="J3" s="112"/>
      <c r="K3" s="110" t="s">
        <v>9</v>
      </c>
      <c r="L3" s="112"/>
      <c r="M3" s="28"/>
      <c r="N3" s="29"/>
      <c r="O3" s="113" t="s">
        <v>17</v>
      </c>
      <c r="P3" s="10"/>
      <c r="Q3"/>
    </row>
    <row r="4" spans="1:133" ht="32.25" customHeight="1" thickBot="1">
      <c r="A4" s="107"/>
      <c r="B4" s="108"/>
      <c r="C4" s="109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1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SUM(D6:D8)</f>
        <v>29585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4" si="1">SUM(D5:M5)</f>
        <v>29585</v>
      </c>
      <c r="O5" s="25">
        <f t="shared" ref="O5:O14" si="2">(N5/O$16)</f>
        <v>4930.833333333333</v>
      </c>
      <c r="P5" s="6"/>
    </row>
    <row r="6" spans="1:133">
      <c r="A6" s="11"/>
      <c r="B6" s="35">
        <v>513</v>
      </c>
      <c r="C6" s="18" t="s">
        <v>19</v>
      </c>
      <c r="D6" s="36">
        <v>15929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15929</v>
      </c>
      <c r="O6" s="37">
        <f t="shared" si="2"/>
        <v>2654.8333333333335</v>
      </c>
      <c r="P6" s="9"/>
    </row>
    <row r="7" spans="1:133">
      <c r="A7" s="11"/>
      <c r="B7" s="35">
        <v>514</v>
      </c>
      <c r="C7" s="18" t="s">
        <v>30</v>
      </c>
      <c r="D7" s="36">
        <v>10768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10768</v>
      </c>
      <c r="O7" s="37">
        <f t="shared" si="2"/>
        <v>1794.6666666666667</v>
      </c>
      <c r="P7" s="9"/>
    </row>
    <row r="8" spans="1:133">
      <c r="A8" s="11"/>
      <c r="B8" s="35">
        <v>515</v>
      </c>
      <c r="C8" s="18" t="s">
        <v>43</v>
      </c>
      <c r="D8" s="36">
        <v>2888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2888</v>
      </c>
      <c r="O8" s="37">
        <f t="shared" si="2"/>
        <v>481.33333333333331</v>
      </c>
      <c r="P8" s="9"/>
    </row>
    <row r="9" spans="1:133" ht="15.75">
      <c r="A9" s="38" t="s">
        <v>31</v>
      </c>
      <c r="B9" s="39"/>
      <c r="C9" s="40"/>
      <c r="D9" s="41">
        <f t="shared" ref="D9:M9" si="3">SUM(D10:D10)</f>
        <v>7731</v>
      </c>
      <c r="E9" s="41">
        <f t="shared" si="3"/>
        <v>0</v>
      </c>
      <c r="F9" s="41">
        <f t="shared" si="3"/>
        <v>0</v>
      </c>
      <c r="G9" s="41">
        <f t="shared" si="3"/>
        <v>0</v>
      </c>
      <c r="H9" s="41">
        <f t="shared" si="3"/>
        <v>0</v>
      </c>
      <c r="I9" s="41">
        <f t="shared" si="3"/>
        <v>0</v>
      </c>
      <c r="J9" s="41">
        <f t="shared" si="3"/>
        <v>0</v>
      </c>
      <c r="K9" s="41">
        <f t="shared" si="3"/>
        <v>0</v>
      </c>
      <c r="L9" s="41">
        <f t="shared" si="3"/>
        <v>0</v>
      </c>
      <c r="M9" s="41">
        <f t="shared" si="3"/>
        <v>0</v>
      </c>
      <c r="N9" s="41">
        <f t="shared" si="1"/>
        <v>7731</v>
      </c>
      <c r="O9" s="42">
        <f t="shared" si="2"/>
        <v>1288.5</v>
      </c>
      <c r="P9" s="43"/>
    </row>
    <row r="10" spans="1:133">
      <c r="A10" s="11"/>
      <c r="B10" s="35">
        <v>541</v>
      </c>
      <c r="C10" s="18" t="s">
        <v>40</v>
      </c>
      <c r="D10" s="36">
        <v>7731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f t="shared" si="1"/>
        <v>7731</v>
      </c>
      <c r="O10" s="37">
        <f t="shared" si="2"/>
        <v>1288.5</v>
      </c>
      <c r="P10" s="9"/>
    </row>
    <row r="11" spans="1:133" ht="15.75">
      <c r="A11" s="38" t="s">
        <v>44</v>
      </c>
      <c r="B11" s="39"/>
      <c r="C11" s="40"/>
      <c r="D11" s="41">
        <f t="shared" ref="D11:M11" si="4">SUM(D12:D13)</f>
        <v>6157</v>
      </c>
      <c r="E11" s="41">
        <f t="shared" si="4"/>
        <v>0</v>
      </c>
      <c r="F11" s="41">
        <f t="shared" si="4"/>
        <v>0</v>
      </c>
      <c r="G11" s="41">
        <f t="shared" si="4"/>
        <v>0</v>
      </c>
      <c r="H11" s="41">
        <f t="shared" si="4"/>
        <v>0</v>
      </c>
      <c r="I11" s="41">
        <f t="shared" si="4"/>
        <v>0</v>
      </c>
      <c r="J11" s="41">
        <f t="shared" si="4"/>
        <v>0</v>
      </c>
      <c r="K11" s="41">
        <f t="shared" si="4"/>
        <v>0</v>
      </c>
      <c r="L11" s="41">
        <f t="shared" si="4"/>
        <v>0</v>
      </c>
      <c r="M11" s="41">
        <f t="shared" si="4"/>
        <v>175</v>
      </c>
      <c r="N11" s="41">
        <f t="shared" si="1"/>
        <v>6332</v>
      </c>
      <c r="O11" s="42">
        <f t="shared" si="2"/>
        <v>1055.3333333333333</v>
      </c>
      <c r="P11" s="43"/>
    </row>
    <row r="12" spans="1:133">
      <c r="A12" s="88"/>
      <c r="B12" s="89">
        <v>551</v>
      </c>
      <c r="C12" s="90" t="s">
        <v>45</v>
      </c>
      <c r="D12" s="36">
        <v>6157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f t="shared" si="1"/>
        <v>6157</v>
      </c>
      <c r="O12" s="37">
        <f t="shared" si="2"/>
        <v>1026.1666666666667</v>
      </c>
      <c r="P12" s="9"/>
    </row>
    <row r="13" spans="1:133" ht="15.75" thickBot="1">
      <c r="A13" s="88"/>
      <c r="B13" s="89">
        <v>552</v>
      </c>
      <c r="C13" s="90" t="s">
        <v>46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175</v>
      </c>
      <c r="N13" s="36">
        <f t="shared" si="1"/>
        <v>175</v>
      </c>
      <c r="O13" s="37">
        <f t="shared" si="2"/>
        <v>29.166666666666668</v>
      </c>
      <c r="P13" s="9"/>
    </row>
    <row r="14" spans="1:133" ht="16.5" thickBot="1">
      <c r="A14" s="12" t="s">
        <v>10</v>
      </c>
      <c r="B14" s="20"/>
      <c r="C14" s="19"/>
      <c r="D14" s="13">
        <f>SUM(D5,D9,D11)</f>
        <v>43473</v>
      </c>
      <c r="E14" s="13">
        <f t="shared" ref="E14:M14" si="5">SUM(E5,E9,E11)</f>
        <v>0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0</v>
      </c>
      <c r="K14" s="13">
        <f t="shared" si="5"/>
        <v>0</v>
      </c>
      <c r="L14" s="13">
        <f t="shared" si="5"/>
        <v>0</v>
      </c>
      <c r="M14" s="13">
        <f t="shared" si="5"/>
        <v>175</v>
      </c>
      <c r="N14" s="13">
        <f t="shared" si="1"/>
        <v>43648</v>
      </c>
      <c r="O14" s="30">
        <f t="shared" si="2"/>
        <v>7274.666666666667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33">
      <c r="A15" s="14"/>
      <c r="B15" s="16"/>
      <c r="C15" s="1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7"/>
    </row>
    <row r="16" spans="1:133">
      <c r="A16" s="31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91" t="s">
        <v>47</v>
      </c>
      <c r="M16" s="91"/>
      <c r="N16" s="91"/>
      <c r="O16" s="34">
        <v>6</v>
      </c>
    </row>
    <row r="17" spans="1:15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1:15" ht="15.75" customHeight="1" thickBot="1">
      <c r="A18" s="95" t="s">
        <v>25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</row>
  </sheetData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6"/>
  <sheetViews>
    <sheetView workbookViewId="0">
      <selection sqref="A1:O1"/>
    </sheetView>
  </sheetViews>
  <sheetFormatPr defaultColWidth="9.77734375" defaultRowHeight="15"/>
  <cols>
    <col min="1" max="1" width="1.77734375" style="59" customWidth="1"/>
    <col min="2" max="2" width="6.77734375" style="59" customWidth="1"/>
    <col min="3" max="3" width="55.77734375" style="59" customWidth="1"/>
    <col min="4" max="5" width="16.77734375" style="87" customWidth="1"/>
    <col min="6" max="7" width="15.77734375" style="87" customWidth="1"/>
    <col min="8" max="8" width="13.77734375" style="87" customWidth="1"/>
    <col min="9" max="10" width="15.77734375" style="87" customWidth="1"/>
    <col min="11" max="13" width="13.77734375" style="87" customWidth="1"/>
    <col min="14" max="14" width="16.77734375" style="87" customWidth="1"/>
    <col min="15" max="15" width="13.77734375" style="59" customWidth="1"/>
    <col min="16" max="16" width="9.77734375" style="59" customWidth="1"/>
    <col min="17" max="17" width="9.77734375" style="59"/>
    <col min="18" max="16384" width="9.77734375" style="45"/>
  </cols>
  <sheetData>
    <row r="1" spans="1:133" ht="27.75">
      <c r="A1" s="122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  <c r="P1" s="44"/>
      <c r="Q1" s="45"/>
    </row>
    <row r="2" spans="1:133" ht="24" thickBot="1">
      <c r="A2" s="125" t="s">
        <v>38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44"/>
      <c r="Q2" s="45"/>
    </row>
    <row r="3" spans="1:133" ht="18" customHeight="1">
      <c r="A3" s="128" t="s">
        <v>12</v>
      </c>
      <c r="B3" s="129"/>
      <c r="C3" s="130"/>
      <c r="D3" s="134" t="s">
        <v>6</v>
      </c>
      <c r="E3" s="135"/>
      <c r="F3" s="135"/>
      <c r="G3" s="135"/>
      <c r="H3" s="136"/>
      <c r="I3" s="134" t="s">
        <v>7</v>
      </c>
      <c r="J3" s="136"/>
      <c r="K3" s="134" t="s">
        <v>9</v>
      </c>
      <c r="L3" s="136"/>
      <c r="M3" s="46"/>
      <c r="N3" s="47"/>
      <c r="O3" s="137" t="s">
        <v>17</v>
      </c>
      <c r="P3" s="48"/>
      <c r="Q3" s="45"/>
    </row>
    <row r="4" spans="1:133" ht="32.25" customHeight="1" thickBot="1">
      <c r="A4" s="131"/>
      <c r="B4" s="132"/>
      <c r="C4" s="133"/>
      <c r="D4" s="49" t="s">
        <v>0</v>
      </c>
      <c r="E4" s="49" t="s">
        <v>13</v>
      </c>
      <c r="F4" s="49" t="s">
        <v>14</v>
      </c>
      <c r="G4" s="49" t="s">
        <v>15</v>
      </c>
      <c r="H4" s="49" t="s">
        <v>1</v>
      </c>
      <c r="I4" s="49" t="s">
        <v>2</v>
      </c>
      <c r="J4" s="50" t="s">
        <v>16</v>
      </c>
      <c r="K4" s="50" t="s">
        <v>3</v>
      </c>
      <c r="L4" s="50" t="s">
        <v>4</v>
      </c>
      <c r="M4" s="50" t="s">
        <v>5</v>
      </c>
      <c r="N4" s="50" t="s">
        <v>8</v>
      </c>
      <c r="O4" s="138"/>
      <c r="P4" s="5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</row>
    <row r="5" spans="1:133" ht="15.75">
      <c r="A5" s="53" t="s">
        <v>18</v>
      </c>
      <c r="B5" s="54"/>
      <c r="C5" s="54"/>
      <c r="D5" s="55">
        <f t="shared" ref="D5:M5" si="0">SUM(D6:D9)</f>
        <v>34040</v>
      </c>
      <c r="E5" s="55">
        <f t="shared" si="0"/>
        <v>225</v>
      </c>
      <c r="F5" s="55">
        <f t="shared" si="0"/>
        <v>0</v>
      </c>
      <c r="G5" s="55">
        <f t="shared" si="0"/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6">
        <f t="shared" ref="N5:N12" si="1">SUM(D5:M5)</f>
        <v>34265</v>
      </c>
      <c r="O5" s="57">
        <f t="shared" ref="O5:O12" si="2">(N5/O$14)</f>
        <v>5710.833333333333</v>
      </c>
      <c r="P5" s="58"/>
    </row>
    <row r="6" spans="1:133">
      <c r="A6" s="60"/>
      <c r="B6" s="61">
        <v>512</v>
      </c>
      <c r="C6" s="62" t="s">
        <v>29</v>
      </c>
      <c r="D6" s="63">
        <v>3450</v>
      </c>
      <c r="E6" s="63">
        <v>0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f t="shared" si="1"/>
        <v>3450</v>
      </c>
      <c r="O6" s="64">
        <f t="shared" si="2"/>
        <v>575</v>
      </c>
      <c r="P6" s="65"/>
    </row>
    <row r="7" spans="1:133">
      <c r="A7" s="60"/>
      <c r="B7" s="61">
        <v>513</v>
      </c>
      <c r="C7" s="62" t="s">
        <v>19</v>
      </c>
      <c r="D7" s="63">
        <v>7125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f t="shared" si="1"/>
        <v>7125</v>
      </c>
      <c r="O7" s="64">
        <f t="shared" si="2"/>
        <v>1187.5</v>
      </c>
      <c r="P7" s="65"/>
    </row>
    <row r="8" spans="1:133">
      <c r="A8" s="60"/>
      <c r="B8" s="61">
        <v>514</v>
      </c>
      <c r="C8" s="62" t="s">
        <v>30</v>
      </c>
      <c r="D8" s="63">
        <v>11907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3">
        <f t="shared" si="1"/>
        <v>11907</v>
      </c>
      <c r="O8" s="64">
        <f t="shared" si="2"/>
        <v>1984.5</v>
      </c>
      <c r="P8" s="65"/>
    </row>
    <row r="9" spans="1:133">
      <c r="A9" s="60"/>
      <c r="B9" s="61">
        <v>519</v>
      </c>
      <c r="C9" s="62" t="s">
        <v>39</v>
      </c>
      <c r="D9" s="63">
        <v>11558</v>
      </c>
      <c r="E9" s="63">
        <v>225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f t="shared" si="1"/>
        <v>11783</v>
      </c>
      <c r="O9" s="64">
        <f t="shared" si="2"/>
        <v>1963.8333333333333</v>
      </c>
      <c r="P9" s="65"/>
    </row>
    <row r="10" spans="1:133" ht="15.75">
      <c r="A10" s="66" t="s">
        <v>31</v>
      </c>
      <c r="B10" s="67"/>
      <c r="C10" s="68"/>
      <c r="D10" s="69">
        <f t="shared" ref="D10:M10" si="3">SUM(D11:D11)</f>
        <v>8112</v>
      </c>
      <c r="E10" s="69">
        <f t="shared" si="3"/>
        <v>0</v>
      </c>
      <c r="F10" s="69">
        <f t="shared" si="3"/>
        <v>0</v>
      </c>
      <c r="G10" s="69">
        <f t="shared" si="3"/>
        <v>0</v>
      </c>
      <c r="H10" s="69">
        <f t="shared" si="3"/>
        <v>0</v>
      </c>
      <c r="I10" s="69">
        <f t="shared" si="3"/>
        <v>0</v>
      </c>
      <c r="J10" s="69">
        <f t="shared" si="3"/>
        <v>0</v>
      </c>
      <c r="K10" s="69">
        <f t="shared" si="3"/>
        <v>0</v>
      </c>
      <c r="L10" s="69">
        <f t="shared" si="3"/>
        <v>0</v>
      </c>
      <c r="M10" s="69">
        <f t="shared" si="3"/>
        <v>0</v>
      </c>
      <c r="N10" s="69">
        <f t="shared" si="1"/>
        <v>8112</v>
      </c>
      <c r="O10" s="70">
        <f t="shared" si="2"/>
        <v>1352</v>
      </c>
      <c r="P10" s="71"/>
    </row>
    <row r="11" spans="1:133" ht="15.75" thickBot="1">
      <c r="A11" s="60"/>
      <c r="B11" s="61">
        <v>541</v>
      </c>
      <c r="C11" s="62" t="s">
        <v>40</v>
      </c>
      <c r="D11" s="63">
        <v>8112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f t="shared" si="1"/>
        <v>8112</v>
      </c>
      <c r="O11" s="64">
        <f t="shared" si="2"/>
        <v>1352</v>
      </c>
      <c r="P11" s="65"/>
    </row>
    <row r="12" spans="1:133" ht="16.5" thickBot="1">
      <c r="A12" s="72" t="s">
        <v>10</v>
      </c>
      <c r="B12" s="73"/>
      <c r="C12" s="74"/>
      <c r="D12" s="75">
        <f>SUM(D5,D10)</f>
        <v>42152</v>
      </c>
      <c r="E12" s="75">
        <f t="shared" ref="E12:M12" si="4">SUM(E5,E10)</f>
        <v>225</v>
      </c>
      <c r="F12" s="75">
        <f t="shared" si="4"/>
        <v>0</v>
      </c>
      <c r="G12" s="75">
        <f t="shared" si="4"/>
        <v>0</v>
      </c>
      <c r="H12" s="75">
        <f t="shared" si="4"/>
        <v>0</v>
      </c>
      <c r="I12" s="75">
        <f t="shared" si="4"/>
        <v>0</v>
      </c>
      <c r="J12" s="75">
        <f t="shared" si="4"/>
        <v>0</v>
      </c>
      <c r="K12" s="75">
        <f t="shared" si="4"/>
        <v>0</v>
      </c>
      <c r="L12" s="75">
        <f t="shared" si="4"/>
        <v>0</v>
      </c>
      <c r="M12" s="75">
        <f t="shared" si="4"/>
        <v>0</v>
      </c>
      <c r="N12" s="75">
        <f t="shared" si="1"/>
        <v>42377</v>
      </c>
      <c r="O12" s="76">
        <f t="shared" si="2"/>
        <v>7062.833333333333</v>
      </c>
      <c r="P12" s="58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</row>
    <row r="13" spans="1:133">
      <c r="A13" s="79"/>
      <c r="B13" s="80"/>
      <c r="C13" s="80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</row>
    <row r="14" spans="1:133">
      <c r="A14" s="83"/>
      <c r="B14" s="84"/>
      <c r="C14" s="84"/>
      <c r="D14" s="85"/>
      <c r="E14" s="85"/>
      <c r="F14" s="85"/>
      <c r="G14" s="85"/>
      <c r="H14" s="85"/>
      <c r="I14" s="85"/>
      <c r="J14" s="85"/>
      <c r="K14" s="85"/>
      <c r="L14" s="115" t="s">
        <v>41</v>
      </c>
      <c r="M14" s="115"/>
      <c r="N14" s="115"/>
      <c r="O14" s="86">
        <v>6</v>
      </c>
    </row>
    <row r="15" spans="1:133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</row>
    <row r="16" spans="1:133" ht="15.75" customHeight="1" thickBot="1">
      <c r="A16" s="119" t="s">
        <v>25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</row>
  </sheetData>
  <mergeCells count="10">
    <mergeCell ref="L14:N14"/>
    <mergeCell ref="A15:O15"/>
    <mergeCell ref="A16:O1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2023-10-06T21:44:00Z</cp:lastPrinted>
  <dcterms:created xsi:type="dcterms:W3CDTF">2000-08-31T21:26:31Z</dcterms:created>
  <dcterms:modified xsi:type="dcterms:W3CDTF">2023-10-06T21:44:03Z</dcterms:modified>
</cp:coreProperties>
</file>