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'2008'!$A$1:$O$41</definedName>
    <definedName name="_xlnm.Print_Area" localSheetId="14">'2009'!$A$1:$O$38</definedName>
    <definedName name="_xlnm.Print_Area" localSheetId="13">'2010'!$A$1:$O$35</definedName>
    <definedName name="_xlnm.Print_Area" localSheetId="12">'2011'!$A$1:$O$41</definedName>
    <definedName name="_xlnm.Print_Area" localSheetId="11">'2012'!$A$1:$O$37</definedName>
    <definedName name="_xlnm.Print_Area" localSheetId="10">'2013'!$A$1:$O$39</definedName>
    <definedName name="_xlnm.Print_Area" localSheetId="9">'2014'!$A$1:$O$37</definedName>
    <definedName name="_xlnm.Print_Area" localSheetId="8">'2015'!$A$1:$O$36</definedName>
    <definedName name="_xlnm.Print_Area" localSheetId="7">'2016'!$A$1:$O$38</definedName>
    <definedName name="_xlnm.Print_Area" localSheetId="6">'2017'!$A$1:$O$37</definedName>
    <definedName name="_xlnm.Print_Area" localSheetId="5">'2018'!$A$1:$O$37</definedName>
    <definedName name="_xlnm.Print_Area" localSheetId="4">'2019'!$A$1:$O$41</definedName>
    <definedName name="_xlnm.Print_Area" localSheetId="3">'2020'!$A$1:$O$37</definedName>
    <definedName name="_xlnm.Print_Area" localSheetId="2">'2021'!$A$1:$P$39</definedName>
    <definedName name="_xlnm.Print_Area" localSheetId="1">'2022'!$A$1:$P$38</definedName>
    <definedName name="_xlnm.Print_Area" localSheetId="0">'2023'!$A$1:$P$37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32" i="48" l="1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1" i="48" l="1"/>
  <c r="P31" i="48" s="1"/>
  <c r="O27" i="48"/>
  <c r="P27" i="48" s="1"/>
  <c r="O25" i="48"/>
  <c r="P25" i="48" s="1"/>
  <c r="E33" i="48"/>
  <c r="O22" i="48"/>
  <c r="P22" i="48" s="1"/>
  <c r="F33" i="48"/>
  <c r="I33" i="48"/>
  <c r="D33" i="48"/>
  <c r="J33" i="48"/>
  <c r="O13" i="48"/>
  <c r="P13" i="48" s="1"/>
  <c r="K33" i="48"/>
  <c r="L33" i="48"/>
  <c r="H33" i="48"/>
  <c r="M33" i="48"/>
  <c r="N33" i="48"/>
  <c r="G33" i="48"/>
  <c r="O18" i="48"/>
  <c r="P18" i="48" s="1"/>
  <c r="O5" i="48"/>
  <c r="P5" i="48" s="1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33" i="48" l="1"/>
  <c r="P33" i="48" s="1"/>
  <c r="O31" i="47"/>
  <c r="P31" i="47" s="1"/>
  <c r="O27" i="47"/>
  <c r="P27" i="47" s="1"/>
  <c r="O25" i="47"/>
  <c r="P25" i="47" s="1"/>
  <c r="O22" i="47"/>
  <c r="P22" i="47" s="1"/>
  <c r="L34" i="47"/>
  <c r="O18" i="47"/>
  <c r="P18" i="47" s="1"/>
  <c r="H34" i="47"/>
  <c r="E34" i="47"/>
  <c r="M34" i="47"/>
  <c r="I34" i="47"/>
  <c r="J34" i="47"/>
  <c r="D34" i="47"/>
  <c r="K34" i="47"/>
  <c r="N34" i="47"/>
  <c r="F34" i="47"/>
  <c r="G34" i="47"/>
  <c r="O13" i="47"/>
  <c r="P13" i="47" s="1"/>
  <c r="O5" i="47"/>
  <c r="P5" i="47" s="1"/>
  <c r="O34" i="46"/>
  <c r="P34" i="46"/>
  <c r="N33" i="46"/>
  <c r="M33" i="46"/>
  <c r="L33" i="46"/>
  <c r="K33" i="46"/>
  <c r="J33" i="46"/>
  <c r="I33" i="46"/>
  <c r="H33" i="46"/>
  <c r="G33" i="46"/>
  <c r="F33" i="46"/>
  <c r="O33" i="46" s="1"/>
  <c r="P33" i="46" s="1"/>
  <c r="E33" i="46"/>
  <c r="D33" i="46"/>
  <c r="O32" i="46"/>
  <c r="P32" i="46" s="1"/>
  <c r="O31" i="46"/>
  <c r="P31" i="46" s="1"/>
  <c r="O30" i="46"/>
  <c r="P30" i="46" s="1"/>
  <c r="N29" i="46"/>
  <c r="M29" i="46"/>
  <c r="L29" i="46"/>
  <c r="K29" i="46"/>
  <c r="K35" i="46" s="1"/>
  <c r="J29" i="46"/>
  <c r="I29" i="46"/>
  <c r="H29" i="46"/>
  <c r="G29" i="46"/>
  <c r="F29" i="46"/>
  <c r="E29" i="46"/>
  <c r="D29" i="46"/>
  <c r="O28" i="46"/>
  <c r="P28" i="46"/>
  <c r="N27" i="46"/>
  <c r="M27" i="46"/>
  <c r="L27" i="46"/>
  <c r="L35" i="46" s="1"/>
  <c r="K27" i="46"/>
  <c r="J27" i="46"/>
  <c r="I27" i="46"/>
  <c r="H27" i="46"/>
  <c r="G27" i="46"/>
  <c r="F27" i="46"/>
  <c r="E27" i="46"/>
  <c r="D27" i="46"/>
  <c r="O26" i="46"/>
  <c r="P26" i="46" s="1"/>
  <c r="O25" i="46"/>
  <c r="P25" i="46"/>
  <c r="N24" i="46"/>
  <c r="M24" i="46"/>
  <c r="L24" i="46"/>
  <c r="K24" i="46"/>
  <c r="J24" i="46"/>
  <c r="I24" i="46"/>
  <c r="H24" i="46"/>
  <c r="G24" i="46"/>
  <c r="F24" i="46"/>
  <c r="E24" i="46"/>
  <c r="D24" i="46"/>
  <c r="O23" i="46"/>
  <c r="P23" i="46" s="1"/>
  <c r="O22" i="46"/>
  <c r="P22" i="46"/>
  <c r="O21" i="46"/>
  <c r="P21" i="46" s="1"/>
  <c r="O20" i="46"/>
  <c r="P20" i="46"/>
  <c r="N19" i="46"/>
  <c r="M19" i="46"/>
  <c r="L19" i="46"/>
  <c r="K19" i="46"/>
  <c r="J19" i="46"/>
  <c r="O19" i="46" s="1"/>
  <c r="P19" i="46" s="1"/>
  <c r="I19" i="46"/>
  <c r="H19" i="46"/>
  <c r="G19" i="46"/>
  <c r="F19" i="46"/>
  <c r="E19" i="46"/>
  <c r="D19" i="46"/>
  <c r="O18" i="46"/>
  <c r="P18" i="46" s="1"/>
  <c r="O17" i="46"/>
  <c r="P17" i="46" s="1"/>
  <c r="O16" i="46"/>
  <c r="P16" i="46"/>
  <c r="O15" i="46"/>
  <c r="P15" i="46" s="1"/>
  <c r="O14" i="46"/>
  <c r="P14" i="46" s="1"/>
  <c r="N13" i="46"/>
  <c r="M13" i="46"/>
  <c r="L13" i="46"/>
  <c r="K13" i="46"/>
  <c r="J13" i="46"/>
  <c r="I13" i="46"/>
  <c r="H13" i="46"/>
  <c r="G13" i="46"/>
  <c r="O13" i="46" s="1"/>
  <c r="P13" i="46" s="1"/>
  <c r="F13" i="46"/>
  <c r="E13" i="46"/>
  <c r="D13" i="46"/>
  <c r="O12" i="46"/>
  <c r="P12" i="46" s="1"/>
  <c r="O11" i="46"/>
  <c r="P11" i="46"/>
  <c r="O10" i="46"/>
  <c r="P10" i="46"/>
  <c r="O9" i="46"/>
  <c r="P9" i="46" s="1"/>
  <c r="O8" i="46"/>
  <c r="P8" i="46" s="1"/>
  <c r="O7" i="46"/>
  <c r="P7" i="46"/>
  <c r="O6" i="46"/>
  <c r="P6" i="46" s="1"/>
  <c r="N5" i="46"/>
  <c r="M5" i="46"/>
  <c r="L5" i="46"/>
  <c r="K5" i="46"/>
  <c r="J5" i="46"/>
  <c r="I5" i="46"/>
  <c r="H5" i="46"/>
  <c r="O5" i="46" s="1"/>
  <c r="P5" i="46" s="1"/>
  <c r="G5" i="46"/>
  <c r="F5" i="46"/>
  <c r="E5" i="46"/>
  <c r="D5" i="46"/>
  <c r="N32" i="45"/>
  <c r="O32" i="45" s="1"/>
  <c r="M31" i="45"/>
  <c r="L31" i="45"/>
  <c r="K31" i="45"/>
  <c r="J31" i="45"/>
  <c r="I31" i="45"/>
  <c r="H31" i="45"/>
  <c r="H33" i="45" s="1"/>
  <c r="G31" i="45"/>
  <c r="F31" i="45"/>
  <c r="E31" i="45"/>
  <c r="D31" i="45"/>
  <c r="N30" i="45"/>
  <c r="O30" i="45" s="1"/>
  <c r="N29" i="45"/>
  <c r="O29" i="45" s="1"/>
  <c r="N28" i="45"/>
  <c r="O28" i="45" s="1"/>
  <c r="M27" i="45"/>
  <c r="L27" i="45"/>
  <c r="N27" i="45" s="1"/>
  <c r="O27" i="45" s="1"/>
  <c r="K27" i="45"/>
  <c r="J27" i="45"/>
  <c r="I27" i="45"/>
  <c r="H27" i="45"/>
  <c r="G27" i="45"/>
  <c r="F27" i="45"/>
  <c r="E27" i="45"/>
  <c r="D27" i="45"/>
  <c r="N26" i="45"/>
  <c r="O26" i="45" s="1"/>
  <c r="M25" i="45"/>
  <c r="L25" i="45"/>
  <c r="N25" i="45" s="1"/>
  <c r="O25" i="45" s="1"/>
  <c r="K25" i="45"/>
  <c r="J25" i="45"/>
  <c r="I25" i="45"/>
  <c r="H25" i="45"/>
  <c r="G25" i="45"/>
  <c r="F25" i="45"/>
  <c r="E25" i="45"/>
  <c r="D25" i="45"/>
  <c r="N24" i="45"/>
  <c r="O24" i="45" s="1"/>
  <c r="M23" i="45"/>
  <c r="L23" i="45"/>
  <c r="N23" i="45" s="1"/>
  <c r="O23" i="45" s="1"/>
  <c r="K23" i="45"/>
  <c r="J23" i="45"/>
  <c r="I23" i="45"/>
  <c r="H23" i="45"/>
  <c r="G23" i="45"/>
  <c r="F23" i="45"/>
  <c r="E23" i="45"/>
  <c r="D23" i="45"/>
  <c r="N22" i="45"/>
  <c r="O22" i="45" s="1"/>
  <c r="N21" i="45"/>
  <c r="O21" i="45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9" i="45" s="1"/>
  <c r="O19" i="45" s="1"/>
  <c r="N18" i="45"/>
  <c r="O18" i="45" s="1"/>
  <c r="N17" i="45"/>
  <c r="O17" i="45" s="1"/>
  <c r="N16" i="45"/>
  <c r="O16" i="45" s="1"/>
  <c r="N15" i="45"/>
  <c r="O15" i="45" s="1"/>
  <c r="N14" i="45"/>
  <c r="O14" i="45" s="1"/>
  <c r="M13" i="45"/>
  <c r="L13" i="45"/>
  <c r="N13" i="45" s="1"/>
  <c r="O13" i="45" s="1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L33" i="45" s="1"/>
  <c r="K5" i="45"/>
  <c r="J5" i="45"/>
  <c r="I5" i="45"/>
  <c r="H5" i="45"/>
  <c r="G5" i="45"/>
  <c r="F5" i="45"/>
  <c r="E5" i="45"/>
  <c r="D5" i="45"/>
  <c r="N36" i="44"/>
  <c r="O36" i="44" s="1"/>
  <c r="N35" i="44"/>
  <c r="O35" i="44"/>
  <c r="M34" i="44"/>
  <c r="L34" i="44"/>
  <c r="K34" i="44"/>
  <c r="J34" i="44"/>
  <c r="I34" i="44"/>
  <c r="H34" i="44"/>
  <c r="G34" i="44"/>
  <c r="F34" i="44"/>
  <c r="E34" i="44"/>
  <c r="D34" i="44"/>
  <c r="N33" i="44"/>
  <c r="O33" i="44"/>
  <c r="N32" i="44"/>
  <c r="O32" i="44" s="1"/>
  <c r="N31" i="44"/>
  <c r="O31" i="44" s="1"/>
  <c r="N30" i="44"/>
  <c r="O30" i="44" s="1"/>
  <c r="M29" i="44"/>
  <c r="L29" i="44"/>
  <c r="K29" i="44"/>
  <c r="J29" i="44"/>
  <c r="I29" i="44"/>
  <c r="H29" i="44"/>
  <c r="N29" i="44" s="1"/>
  <c r="O29" i="44" s="1"/>
  <c r="G29" i="44"/>
  <c r="F29" i="44"/>
  <c r="E29" i="44"/>
  <c r="D29" i="44"/>
  <c r="N28" i="44"/>
  <c r="O28" i="44" s="1"/>
  <c r="M27" i="44"/>
  <c r="L27" i="44"/>
  <c r="K27" i="44"/>
  <c r="J27" i="44"/>
  <c r="I27" i="44"/>
  <c r="H27" i="44"/>
  <c r="N27" i="44" s="1"/>
  <c r="O27" i="44" s="1"/>
  <c r="G27" i="44"/>
  <c r="F27" i="44"/>
  <c r="E27" i="44"/>
  <c r="D27" i="44"/>
  <c r="N26" i="44"/>
  <c r="O26" i="44" s="1"/>
  <c r="N25" i="44"/>
  <c r="O25" i="44" s="1"/>
  <c r="M24" i="44"/>
  <c r="L24" i="44"/>
  <c r="K24" i="44"/>
  <c r="J24" i="44"/>
  <c r="N24" i="44" s="1"/>
  <c r="O24" i="44" s="1"/>
  <c r="I24" i="44"/>
  <c r="H24" i="44"/>
  <c r="G24" i="44"/>
  <c r="F24" i="44"/>
  <c r="E24" i="44"/>
  <c r="D24" i="44"/>
  <c r="N23" i="44"/>
  <c r="O23" i="44" s="1"/>
  <c r="N22" i="44"/>
  <c r="O22" i="44" s="1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/>
  <c r="N18" i="44"/>
  <c r="O18" i="44" s="1"/>
  <c r="N17" i="44"/>
  <c r="O17" i="44" s="1"/>
  <c r="N16" i="44"/>
  <c r="O16" i="44" s="1"/>
  <c r="N15" i="44"/>
  <c r="O15" i="44" s="1"/>
  <c r="N14" i="44"/>
  <c r="O14" i="44" s="1"/>
  <c r="M13" i="44"/>
  <c r="L13" i="44"/>
  <c r="N13" i="44" s="1"/>
  <c r="O13" i="44" s="1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N5" i="44" s="1"/>
  <c r="O5" i="44" s="1"/>
  <c r="K5" i="44"/>
  <c r="J5" i="44"/>
  <c r="I5" i="44"/>
  <c r="H5" i="44"/>
  <c r="G5" i="44"/>
  <c r="F5" i="44"/>
  <c r="E5" i="44"/>
  <c r="D5" i="44"/>
  <c r="N32" i="43"/>
  <c r="O32" i="43" s="1"/>
  <c r="M31" i="43"/>
  <c r="L31" i="43"/>
  <c r="L33" i="43" s="1"/>
  <c r="K31" i="43"/>
  <c r="J31" i="43"/>
  <c r="I31" i="43"/>
  <c r="H31" i="43"/>
  <c r="G31" i="43"/>
  <c r="F31" i="43"/>
  <c r="E31" i="43"/>
  <c r="D31" i="43"/>
  <c r="N30" i="43"/>
  <c r="O30" i="43" s="1"/>
  <c r="N29" i="43"/>
  <c r="O29" i="43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7" i="43" s="1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5" i="43" s="1"/>
  <c r="O25" i="43" s="1"/>
  <c r="N24" i="43"/>
  <c r="O24" i="43" s="1"/>
  <c r="N23" i="43"/>
  <c r="O23" i="43" s="1"/>
  <c r="M22" i="43"/>
  <c r="L22" i="43"/>
  <c r="K22" i="43"/>
  <c r="J22" i="43"/>
  <c r="I22" i="43"/>
  <c r="H22" i="43"/>
  <c r="G22" i="43"/>
  <c r="F22" i="43"/>
  <c r="F33" i="43" s="1"/>
  <c r="E22" i="43"/>
  <c r="D22" i="43"/>
  <c r="N21" i="43"/>
  <c r="O21" i="43" s="1"/>
  <c r="N20" i="43"/>
  <c r="O20" i="43" s="1"/>
  <c r="N19" i="43"/>
  <c r="O19" i="43" s="1"/>
  <c r="M18" i="43"/>
  <c r="L18" i="43"/>
  <c r="K18" i="43"/>
  <c r="J18" i="43"/>
  <c r="J33" i="43" s="1"/>
  <c r="I18" i="43"/>
  <c r="H18" i="43"/>
  <c r="G18" i="43"/>
  <c r="F18" i="43"/>
  <c r="E18" i="43"/>
  <c r="D18" i="43"/>
  <c r="N17" i="43"/>
  <c r="O17" i="43" s="1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5" i="43" s="1"/>
  <c r="O5" i="43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D33" i="42" s="1"/>
  <c r="N30" i="42"/>
  <c r="O30" i="42" s="1"/>
  <c r="N29" i="42"/>
  <c r="O29" i="42" s="1"/>
  <c r="N28" i="42"/>
  <c r="O28" i="42" s="1"/>
  <c r="M27" i="42"/>
  <c r="L27" i="42"/>
  <c r="K27" i="42"/>
  <c r="J27" i="42"/>
  <c r="I27" i="42"/>
  <c r="H27" i="42"/>
  <c r="N27" i="42" s="1"/>
  <c r="O27" i="42" s="1"/>
  <c r="G27" i="42"/>
  <c r="F27" i="42"/>
  <c r="E27" i="42"/>
  <c r="D27" i="42"/>
  <c r="N26" i="42"/>
  <c r="O26" i="42" s="1"/>
  <c r="M25" i="42"/>
  <c r="L25" i="42"/>
  <c r="K25" i="42"/>
  <c r="J25" i="42"/>
  <c r="I25" i="42"/>
  <c r="H25" i="42"/>
  <c r="N25" i="42" s="1"/>
  <c r="O25" i="42" s="1"/>
  <c r="G25" i="42"/>
  <c r="F25" i="42"/>
  <c r="E25" i="42"/>
  <c r="D25" i="42"/>
  <c r="N24" i="42"/>
  <c r="O24" i="42" s="1"/>
  <c r="N23" i="42"/>
  <c r="O23" i="42" s="1"/>
  <c r="M22" i="42"/>
  <c r="L22" i="42"/>
  <c r="K22" i="42"/>
  <c r="J22" i="42"/>
  <c r="N22" i="42" s="1"/>
  <c r="O22" i="42" s="1"/>
  <c r="I22" i="42"/>
  <c r="H22" i="42"/>
  <c r="G22" i="42"/>
  <c r="F22" i="42"/>
  <c r="E22" i="42"/>
  <c r="D22" i="42"/>
  <c r="N21" i="42"/>
  <c r="O21" i="42" s="1"/>
  <c r="N20" i="42"/>
  <c r="O20" i="42" s="1"/>
  <c r="N19" i="42"/>
  <c r="O19" i="42"/>
  <c r="M18" i="42"/>
  <c r="L18" i="42"/>
  <c r="K18" i="42"/>
  <c r="J18" i="42"/>
  <c r="I18" i="42"/>
  <c r="H18" i="42"/>
  <c r="G18" i="42"/>
  <c r="F18" i="42"/>
  <c r="E18" i="42"/>
  <c r="D18" i="42"/>
  <c r="N17" i="42"/>
  <c r="O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N13" i="42" s="1"/>
  <c r="O13" i="42" s="1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H33" i="42" s="1"/>
  <c r="G5" i="42"/>
  <c r="F5" i="42"/>
  <c r="E5" i="42"/>
  <c r="D5" i="42"/>
  <c r="N33" i="41"/>
  <c r="O33" i="41" s="1"/>
  <c r="N32" i="41"/>
  <c r="O32" i="41" s="1"/>
  <c r="M31" i="41"/>
  <c r="L31" i="41"/>
  <c r="K31" i="41"/>
  <c r="J31" i="41"/>
  <c r="J34" i="41" s="1"/>
  <c r="I31" i="41"/>
  <c r="H31" i="41"/>
  <c r="G31" i="41"/>
  <c r="F31" i="41"/>
  <c r="E31" i="41"/>
  <c r="D31" i="41"/>
  <c r="N30" i="41"/>
  <c r="O30" i="41" s="1"/>
  <c r="N29" i="41"/>
  <c r="O29" i="41" s="1"/>
  <c r="N28" i="41"/>
  <c r="O28" i="41"/>
  <c r="M27" i="41"/>
  <c r="L27" i="41"/>
  <c r="K27" i="41"/>
  <c r="J27" i="41"/>
  <c r="I27" i="41"/>
  <c r="H27" i="41"/>
  <c r="G27" i="41"/>
  <c r="F27" i="41"/>
  <c r="E27" i="41"/>
  <c r="D27" i="41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D34" i="41" s="1"/>
  <c r="N34" i="41" s="1"/>
  <c r="O34" i="41" s="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H34" i="41" s="1"/>
  <c r="G18" i="41"/>
  <c r="F18" i="41"/>
  <c r="E18" i="41"/>
  <c r="D18" i="41"/>
  <c r="N17" i="41"/>
  <c r="O17" i="41" s="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31" i="40"/>
  <c r="O31" i="40"/>
  <c r="M30" i="40"/>
  <c r="L30" i="40"/>
  <c r="K30" i="40"/>
  <c r="J30" i="40"/>
  <c r="I30" i="40"/>
  <c r="H30" i="40"/>
  <c r="G30" i="40"/>
  <c r="F30" i="40"/>
  <c r="E30" i="40"/>
  <c r="D30" i="40"/>
  <c r="N29" i="40"/>
  <c r="O29" i="40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N26" i="40" s="1"/>
  <c r="O26" i="40" s="1"/>
  <c r="E26" i="40"/>
  <c r="D26" i="40"/>
  <c r="N25" i="40"/>
  <c r="O25" i="40" s="1"/>
  <c r="M24" i="40"/>
  <c r="L24" i="40"/>
  <c r="K24" i="40"/>
  <c r="J24" i="40"/>
  <c r="I24" i="40"/>
  <c r="H24" i="40"/>
  <c r="G24" i="40"/>
  <c r="F24" i="40"/>
  <c r="F32" i="40" s="1"/>
  <c r="E24" i="40"/>
  <c r="D24" i="40"/>
  <c r="N23" i="40"/>
  <c r="O23" i="40" s="1"/>
  <c r="N22" i="40"/>
  <c r="O22" i="40" s="1"/>
  <c r="M21" i="40"/>
  <c r="L21" i="40"/>
  <c r="K21" i="40"/>
  <c r="J21" i="40"/>
  <c r="I21" i="40"/>
  <c r="H21" i="40"/>
  <c r="N21" i="40" s="1"/>
  <c r="O21" i="40" s="1"/>
  <c r="G21" i="40"/>
  <c r="F21" i="40"/>
  <c r="E21" i="40"/>
  <c r="D21" i="40"/>
  <c r="N20" i="40"/>
  <c r="O20" i="40" s="1"/>
  <c r="N19" i="40"/>
  <c r="O19" i="40" s="1"/>
  <c r="M18" i="40"/>
  <c r="L18" i="40"/>
  <c r="K18" i="40"/>
  <c r="J18" i="40"/>
  <c r="N18" i="40" s="1"/>
  <c r="O18" i="40" s="1"/>
  <c r="I18" i="40"/>
  <c r="H18" i="40"/>
  <c r="G18" i="40"/>
  <c r="F18" i="40"/>
  <c r="E18" i="40"/>
  <c r="D18" i="40"/>
  <c r="N17" i="40"/>
  <c r="O17" i="40" s="1"/>
  <c r="N16" i="40"/>
  <c r="O16" i="40" s="1"/>
  <c r="N15" i="40"/>
  <c r="O15" i="40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N5" i="40" s="1"/>
  <c r="O5" i="40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1" i="39" s="1"/>
  <c r="O31" i="39" s="1"/>
  <c r="N30" i="39"/>
  <c r="O30" i="39" s="1"/>
  <c r="N29" i="39"/>
  <c r="O29" i="39" s="1"/>
  <c r="N28" i="39"/>
  <c r="O28" i="39" s="1"/>
  <c r="M27" i="39"/>
  <c r="L27" i="39"/>
  <c r="K27" i="39"/>
  <c r="J27" i="39"/>
  <c r="I27" i="39"/>
  <c r="H27" i="39"/>
  <c r="N27" i="39" s="1"/>
  <c r="O27" i="39" s="1"/>
  <c r="G27" i="39"/>
  <c r="F27" i="39"/>
  <c r="E27" i="39"/>
  <c r="D27" i="39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N23" i="39"/>
  <c r="O23" i="39" s="1"/>
  <c r="M22" i="39"/>
  <c r="L22" i="39"/>
  <c r="K22" i="39"/>
  <c r="J22" i="39"/>
  <c r="N22" i="39" s="1"/>
  <c r="O22" i="39" s="1"/>
  <c r="I22" i="39"/>
  <c r="H22" i="39"/>
  <c r="G22" i="39"/>
  <c r="F22" i="39"/>
  <c r="E22" i="39"/>
  <c r="D22" i="39"/>
  <c r="N21" i="39"/>
  <c r="O21" i="39" s="1"/>
  <c r="N20" i="39"/>
  <c r="O20" i="39" s="1"/>
  <c r="N19" i="39"/>
  <c r="O19" i="39"/>
  <c r="M18" i="39"/>
  <c r="L18" i="39"/>
  <c r="K18" i="39"/>
  <c r="J18" i="39"/>
  <c r="I18" i="39"/>
  <c r="H18" i="39"/>
  <c r="G18" i="39"/>
  <c r="F18" i="39"/>
  <c r="E18" i="39"/>
  <c r="D18" i="39"/>
  <c r="N17" i="39"/>
  <c r="O17" i="39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N13" i="39" s="1"/>
  <c r="O13" i="39" s="1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N5" i="39" s="1"/>
  <c r="O5" i="39" s="1"/>
  <c r="G5" i="39"/>
  <c r="F5" i="39"/>
  <c r="E5" i="39"/>
  <c r="D5" i="39"/>
  <c r="N36" i="38"/>
  <c r="O36" i="38" s="1"/>
  <c r="M35" i="38"/>
  <c r="L35" i="38"/>
  <c r="K35" i="38"/>
  <c r="J35" i="38"/>
  <c r="I35" i="38"/>
  <c r="H35" i="38"/>
  <c r="N35" i="38" s="1"/>
  <c r="O35" i="38" s="1"/>
  <c r="G35" i="38"/>
  <c r="F35" i="38"/>
  <c r="E35" i="38"/>
  <c r="D35" i="38"/>
  <c r="N34" i="38"/>
  <c r="O34" i="38" s="1"/>
  <c r="N33" i="38"/>
  <c r="O33" i="38" s="1"/>
  <c r="N32" i="38"/>
  <c r="O32" i="38" s="1"/>
  <c r="N31" i="38"/>
  <c r="O31" i="38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N28" i="38" s="1"/>
  <c r="O28" i="38" s="1"/>
  <c r="E28" i="38"/>
  <c r="D28" i="38"/>
  <c r="N27" i="38"/>
  <c r="O27" i="38" s="1"/>
  <c r="M26" i="38"/>
  <c r="L26" i="38"/>
  <c r="K26" i="38"/>
  <c r="J26" i="38"/>
  <c r="I26" i="38"/>
  <c r="H26" i="38"/>
  <c r="G26" i="38"/>
  <c r="F26" i="38"/>
  <c r="N26" i="38" s="1"/>
  <c r="O26" i="38" s="1"/>
  <c r="E26" i="38"/>
  <c r="D26" i="38"/>
  <c r="N25" i="38"/>
  <c r="O25" i="38" s="1"/>
  <c r="N24" i="38"/>
  <c r="O24" i="38" s="1"/>
  <c r="N23" i="38"/>
  <c r="O23" i="38" s="1"/>
  <c r="M22" i="38"/>
  <c r="L22" i="38"/>
  <c r="K22" i="38"/>
  <c r="J22" i="38"/>
  <c r="J37" i="38" s="1"/>
  <c r="I22" i="38"/>
  <c r="H22" i="38"/>
  <c r="G22" i="38"/>
  <c r="F22" i="38"/>
  <c r="E22" i="38"/>
  <c r="D22" i="38"/>
  <c r="N21" i="38"/>
  <c r="O21" i="38" s="1"/>
  <c r="N20" i="38"/>
  <c r="O20" i="38" s="1"/>
  <c r="N19" i="38"/>
  <c r="O19" i="38"/>
  <c r="M18" i="38"/>
  <c r="L18" i="38"/>
  <c r="K18" i="38"/>
  <c r="J18" i="38"/>
  <c r="I18" i="38"/>
  <c r="H18" i="38"/>
  <c r="G18" i="38"/>
  <c r="F18" i="38"/>
  <c r="E18" i="38"/>
  <c r="D18" i="38"/>
  <c r="N17" i="38"/>
  <c r="O17" i="38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N13" i="38" s="1"/>
  <c r="O13" i="38" s="1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H37" i="38" s="1"/>
  <c r="G5" i="38"/>
  <c r="F5" i="38"/>
  <c r="E5" i="38"/>
  <c r="D5" i="38"/>
  <c r="N34" i="37"/>
  <c r="O34" i="37" s="1"/>
  <c r="N33" i="37"/>
  <c r="O33" i="37" s="1"/>
  <c r="M32" i="37"/>
  <c r="L32" i="37"/>
  <c r="K32" i="37"/>
  <c r="J32" i="37"/>
  <c r="N32" i="37" s="1"/>
  <c r="O32" i="37" s="1"/>
  <c r="I32" i="37"/>
  <c r="H32" i="37"/>
  <c r="G32" i="37"/>
  <c r="F32" i="37"/>
  <c r="E32" i="37"/>
  <c r="D32" i="37"/>
  <c r="N31" i="37"/>
  <c r="O31" i="37" s="1"/>
  <c r="N30" i="37"/>
  <c r="O30" i="37" s="1"/>
  <c r="N29" i="37"/>
  <c r="O29" i="37"/>
  <c r="M28" i="37"/>
  <c r="L28" i="37"/>
  <c r="K28" i="37"/>
  <c r="J28" i="37"/>
  <c r="I28" i="37"/>
  <c r="H28" i="37"/>
  <c r="G28" i="37"/>
  <c r="F28" i="37"/>
  <c r="E28" i="37"/>
  <c r="D28" i="37"/>
  <c r="N27" i="37"/>
  <c r="O27" i="37"/>
  <c r="M26" i="37"/>
  <c r="L26" i="37"/>
  <c r="K26" i="37"/>
  <c r="J26" i="37"/>
  <c r="I26" i="37"/>
  <c r="H26" i="37"/>
  <c r="G26" i="37"/>
  <c r="F26" i="37"/>
  <c r="E26" i="37"/>
  <c r="D26" i="37"/>
  <c r="N26" i="37" s="1"/>
  <c r="O26" i="37" s="1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N23" i="37" s="1"/>
  <c r="O23" i="37" s="1"/>
  <c r="E23" i="37"/>
  <c r="D23" i="37"/>
  <c r="N22" i="37"/>
  <c r="O22" i="37" s="1"/>
  <c r="N21" i="37"/>
  <c r="O21" i="37" s="1"/>
  <c r="N20" i="37"/>
  <c r="O20" i="37" s="1"/>
  <c r="N19" i="37"/>
  <c r="O19" i="37"/>
  <c r="M18" i="37"/>
  <c r="L18" i="37"/>
  <c r="K18" i="37"/>
  <c r="J18" i="37"/>
  <c r="I18" i="37"/>
  <c r="H18" i="37"/>
  <c r="G18" i="37"/>
  <c r="F18" i="37"/>
  <c r="E18" i="37"/>
  <c r="E35" i="37" s="1"/>
  <c r="D18" i="37"/>
  <c r="N18" i="37" s="1"/>
  <c r="O18" i="37" s="1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J35" i="37" s="1"/>
  <c r="I13" i="37"/>
  <c r="H13" i="37"/>
  <c r="G13" i="37"/>
  <c r="F13" i="37"/>
  <c r="F35" i="37" s="1"/>
  <c r="E13" i="37"/>
  <c r="D13" i="37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M35" i="37" s="1"/>
  <c r="L5" i="37"/>
  <c r="L35" i="37" s="1"/>
  <c r="K5" i="37"/>
  <c r="K35" i="37" s="1"/>
  <c r="J5" i="37"/>
  <c r="I5" i="37"/>
  <c r="H5" i="37"/>
  <c r="N5" i="37" s="1"/>
  <c r="O5" i="37" s="1"/>
  <c r="G5" i="37"/>
  <c r="F5" i="37"/>
  <c r="E5" i="37"/>
  <c r="D5" i="37"/>
  <c r="N32" i="36"/>
  <c r="O32" i="36" s="1"/>
  <c r="M31" i="36"/>
  <c r="L31" i="36"/>
  <c r="L33" i="36" s="1"/>
  <c r="K31" i="36"/>
  <c r="J31" i="36"/>
  <c r="I31" i="36"/>
  <c r="H31" i="36"/>
  <c r="G31" i="36"/>
  <c r="F31" i="36"/>
  <c r="E31" i="36"/>
  <c r="D31" i="36"/>
  <c r="N31" i="36" s="1"/>
  <c r="O31" i="36" s="1"/>
  <c r="N30" i="36"/>
  <c r="O30" i="36" s="1"/>
  <c r="N29" i="36"/>
  <c r="O29" i="36"/>
  <c r="N28" i="36"/>
  <c r="O28" i="36" s="1"/>
  <c r="M27" i="36"/>
  <c r="L27" i="36"/>
  <c r="K27" i="36"/>
  <c r="J27" i="36"/>
  <c r="I27" i="36"/>
  <c r="H27" i="36"/>
  <c r="G27" i="36"/>
  <c r="N27" i="36" s="1"/>
  <c r="O27" i="36" s="1"/>
  <c r="F27" i="36"/>
  <c r="E27" i="36"/>
  <c r="D27" i="36"/>
  <c r="N26" i="36"/>
  <c r="O26" i="36" s="1"/>
  <c r="M25" i="36"/>
  <c r="L25" i="36"/>
  <c r="K25" i="36"/>
  <c r="J25" i="36"/>
  <c r="I25" i="36"/>
  <c r="H25" i="36"/>
  <c r="G25" i="36"/>
  <c r="G33" i="36" s="1"/>
  <c r="F25" i="36"/>
  <c r="E25" i="36"/>
  <c r="D25" i="36"/>
  <c r="N25" i="36" s="1"/>
  <c r="O25" i="36" s="1"/>
  <c r="N24" i="36"/>
  <c r="O24" i="36" s="1"/>
  <c r="N23" i="36"/>
  <c r="O23" i="36"/>
  <c r="M22" i="36"/>
  <c r="L22" i="36"/>
  <c r="K22" i="36"/>
  <c r="K33" i="36" s="1"/>
  <c r="J22" i="36"/>
  <c r="I22" i="36"/>
  <c r="H22" i="36"/>
  <c r="G22" i="36"/>
  <c r="F22" i="36"/>
  <c r="E22" i="36"/>
  <c r="N22" i="36" s="1"/>
  <c r="O22" i="36" s="1"/>
  <c r="D22" i="36"/>
  <c r="N21" i="36"/>
  <c r="O21" i="36" s="1"/>
  <c r="N20" i="36"/>
  <c r="O20" i="36" s="1"/>
  <c r="N19" i="36"/>
  <c r="O19" i="36"/>
  <c r="M18" i="36"/>
  <c r="L18" i="36"/>
  <c r="K18" i="36"/>
  <c r="J18" i="36"/>
  <c r="I18" i="36"/>
  <c r="H18" i="36"/>
  <c r="H33" i="36" s="1"/>
  <c r="G18" i="36"/>
  <c r="F18" i="36"/>
  <c r="E18" i="36"/>
  <c r="N18" i="36" s="1"/>
  <c r="O18" i="36" s="1"/>
  <c r="D18" i="36"/>
  <c r="N17" i="36"/>
  <c r="O17" i="36" s="1"/>
  <c r="N16" i="36"/>
  <c r="O16" i="36" s="1"/>
  <c r="N15" i="36"/>
  <c r="O15" i="36"/>
  <c r="N14" i="36"/>
  <c r="O14" i="36" s="1"/>
  <c r="M13" i="36"/>
  <c r="M33" i="36" s="1"/>
  <c r="L13" i="36"/>
  <c r="K13" i="36"/>
  <c r="J13" i="36"/>
  <c r="J33" i="36" s="1"/>
  <c r="I13" i="36"/>
  <c r="H13" i="36"/>
  <c r="G13" i="36"/>
  <c r="F13" i="36"/>
  <c r="E13" i="36"/>
  <c r="N13" i="36" s="1"/>
  <c r="O13" i="36" s="1"/>
  <c r="D13" i="36"/>
  <c r="N12" i="36"/>
  <c r="O12" i="36"/>
  <c r="N11" i="36"/>
  <c r="O11" i="36"/>
  <c r="N10" i="36"/>
  <c r="O10" i="36" s="1"/>
  <c r="N9" i="36"/>
  <c r="O9" i="36"/>
  <c r="N8" i="36"/>
  <c r="O8" i="36"/>
  <c r="N7" i="36"/>
  <c r="O7" i="36" s="1"/>
  <c r="N6" i="36"/>
  <c r="O6" i="36"/>
  <c r="M5" i="36"/>
  <c r="L5" i="36"/>
  <c r="K5" i="36"/>
  <c r="J5" i="36"/>
  <c r="I5" i="36"/>
  <c r="H5" i="36"/>
  <c r="G5" i="36"/>
  <c r="F5" i="36"/>
  <c r="F33" i="36" s="1"/>
  <c r="E5" i="36"/>
  <c r="E33" i="36" s="1"/>
  <c r="D5" i="36"/>
  <c r="N36" i="35"/>
  <c r="O36" i="35"/>
  <c r="M35" i="35"/>
  <c r="L35" i="35"/>
  <c r="K35" i="35"/>
  <c r="J35" i="35"/>
  <c r="I35" i="35"/>
  <c r="H35" i="35"/>
  <c r="G35" i="35"/>
  <c r="F35" i="35"/>
  <c r="E35" i="35"/>
  <c r="D35" i="35"/>
  <c r="N34" i="35"/>
  <c r="O34" i="35"/>
  <c r="N33" i="35"/>
  <c r="O33" i="35" s="1"/>
  <c r="N32" i="35"/>
  <c r="O32" i="35" s="1"/>
  <c r="N31" i="35"/>
  <c r="O31" i="35"/>
  <c r="M30" i="35"/>
  <c r="L30" i="35"/>
  <c r="K30" i="35"/>
  <c r="K37" i="35" s="1"/>
  <c r="J30" i="35"/>
  <c r="I30" i="35"/>
  <c r="H30" i="35"/>
  <c r="G30" i="35"/>
  <c r="F30" i="35"/>
  <c r="E30" i="35"/>
  <c r="N30" i="35" s="1"/>
  <c r="O30" i="35" s="1"/>
  <c r="D30" i="35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8" i="35" s="1"/>
  <c r="O28" i="35" s="1"/>
  <c r="N27" i="35"/>
  <c r="O27" i="35" s="1"/>
  <c r="N26" i="35"/>
  <c r="O26" i="35"/>
  <c r="M25" i="35"/>
  <c r="L25" i="35"/>
  <c r="K25" i="35"/>
  <c r="J25" i="35"/>
  <c r="I25" i="35"/>
  <c r="H25" i="35"/>
  <c r="G25" i="35"/>
  <c r="F25" i="35"/>
  <c r="E25" i="35"/>
  <c r="N25" i="35" s="1"/>
  <c r="O25" i="35" s="1"/>
  <c r="D25" i="35"/>
  <c r="N24" i="35"/>
  <c r="O24" i="35" s="1"/>
  <c r="N23" i="35"/>
  <c r="O23" i="35" s="1"/>
  <c r="N22" i="35"/>
  <c r="O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D37" i="35" s="1"/>
  <c r="N19" i="35"/>
  <c r="O19" i="35" s="1"/>
  <c r="N18" i="35"/>
  <c r="O18" i="35"/>
  <c r="N17" i="35"/>
  <c r="O17" i="35" s="1"/>
  <c r="N16" i="35"/>
  <c r="O16" i="35" s="1"/>
  <c r="N15" i="35"/>
  <c r="O15" i="35"/>
  <c r="N14" i="35"/>
  <c r="O14" i="35" s="1"/>
  <c r="M13" i="35"/>
  <c r="M37" i="35" s="1"/>
  <c r="L13" i="35"/>
  <c r="K13" i="35"/>
  <c r="J13" i="35"/>
  <c r="J37" i="35" s="1"/>
  <c r="I13" i="35"/>
  <c r="H13" i="35"/>
  <c r="G13" i="35"/>
  <c r="F13" i="35"/>
  <c r="E13" i="35"/>
  <c r="N13" i="35" s="1"/>
  <c r="O13" i="35" s="1"/>
  <c r="D13" i="35"/>
  <c r="N12" i="35"/>
  <c r="O12" i="35" s="1"/>
  <c r="N11" i="35"/>
  <c r="O11" i="35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G37" i="35" s="1"/>
  <c r="F5" i="35"/>
  <c r="E5" i="35"/>
  <c r="N5" i="35" s="1"/>
  <c r="O5" i="35" s="1"/>
  <c r="D5" i="35"/>
  <c r="N30" i="34"/>
  <c r="O30" i="34"/>
  <c r="N29" i="34"/>
  <c r="O29" i="34" s="1"/>
  <c r="N28" i="34"/>
  <c r="O28" i="34" s="1"/>
  <c r="M27" i="34"/>
  <c r="L27" i="34"/>
  <c r="K27" i="34"/>
  <c r="J27" i="34"/>
  <c r="I27" i="34"/>
  <c r="N27" i="34" s="1"/>
  <c r="O27" i="34" s="1"/>
  <c r="H27" i="34"/>
  <c r="G27" i="34"/>
  <c r="F27" i="34"/>
  <c r="E27" i="34"/>
  <c r="D27" i="34"/>
  <c r="N26" i="34"/>
  <c r="O26" i="34"/>
  <c r="M25" i="34"/>
  <c r="L25" i="34"/>
  <c r="K25" i="34"/>
  <c r="J25" i="34"/>
  <c r="I25" i="34"/>
  <c r="H25" i="34"/>
  <c r="G25" i="34"/>
  <c r="F25" i="34"/>
  <c r="E25" i="34"/>
  <c r="N25" i="34" s="1"/>
  <c r="O25" i="34" s="1"/>
  <c r="D25" i="34"/>
  <c r="N24" i="34"/>
  <c r="O24" i="34"/>
  <c r="M23" i="34"/>
  <c r="L23" i="34"/>
  <c r="K23" i="34"/>
  <c r="J23" i="34"/>
  <c r="I23" i="34"/>
  <c r="H23" i="34"/>
  <c r="G23" i="34"/>
  <c r="F23" i="34"/>
  <c r="E23" i="34"/>
  <c r="N23" i="34" s="1"/>
  <c r="O23" i="34" s="1"/>
  <c r="D23" i="34"/>
  <c r="N22" i="34"/>
  <c r="O22" i="34" s="1"/>
  <c r="N21" i="34"/>
  <c r="O21" i="34" s="1"/>
  <c r="N20" i="34"/>
  <c r="O20" i="34"/>
  <c r="N19" i="34"/>
  <c r="O19" i="34" s="1"/>
  <c r="M18" i="34"/>
  <c r="L18" i="34"/>
  <c r="K18" i="34"/>
  <c r="J18" i="34"/>
  <c r="I18" i="34"/>
  <c r="I31" i="34" s="1"/>
  <c r="H18" i="34"/>
  <c r="G18" i="34"/>
  <c r="F18" i="34"/>
  <c r="E18" i="34"/>
  <c r="D18" i="34"/>
  <c r="N18" i="34" s="1"/>
  <c r="O18" i="34" s="1"/>
  <c r="N17" i="34"/>
  <c r="O17" i="34" s="1"/>
  <c r="N16" i="34"/>
  <c r="O16" i="34" s="1"/>
  <c r="N15" i="34"/>
  <c r="O15" i="34" s="1"/>
  <c r="N14" i="34"/>
  <c r="O14" i="34" s="1"/>
  <c r="M13" i="34"/>
  <c r="L13" i="34"/>
  <c r="L31" i="34" s="1"/>
  <c r="K13" i="34"/>
  <c r="J13" i="34"/>
  <c r="I13" i="34"/>
  <c r="H13" i="34"/>
  <c r="H31" i="34" s="1"/>
  <c r="G13" i="34"/>
  <c r="F13" i="34"/>
  <c r="E13" i="34"/>
  <c r="D13" i="34"/>
  <c r="N13" i="34" s="1"/>
  <c r="O13" i="34" s="1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M31" i="34"/>
  <c r="L5" i="34"/>
  <c r="K5" i="34"/>
  <c r="K31" i="34" s="1"/>
  <c r="J5" i="34"/>
  <c r="J31" i="34" s="1"/>
  <c r="I5" i="34"/>
  <c r="H5" i="34"/>
  <c r="G5" i="34"/>
  <c r="G31" i="34" s="1"/>
  <c r="F5" i="34"/>
  <c r="F31" i="34" s="1"/>
  <c r="E5" i="34"/>
  <c r="N5" i="34" s="1"/>
  <c r="O5" i="34" s="1"/>
  <c r="D5" i="34"/>
  <c r="D31" i="34"/>
  <c r="N25" i="33"/>
  <c r="O25" i="33" s="1"/>
  <c r="N19" i="33"/>
  <c r="O19" i="33" s="1"/>
  <c r="N20" i="33"/>
  <c r="O20" i="33" s="1"/>
  <c r="N21" i="33"/>
  <c r="O21" i="33"/>
  <c r="N22" i="33"/>
  <c r="O22" i="33"/>
  <c r="N23" i="33"/>
  <c r="O23" i="33" s="1"/>
  <c r="E24" i="33"/>
  <c r="F24" i="33"/>
  <c r="G24" i="33"/>
  <c r="H24" i="33"/>
  <c r="I24" i="33"/>
  <c r="N24" i="33" s="1"/>
  <c r="O24" i="33" s="1"/>
  <c r="J24" i="33"/>
  <c r="K24" i="33"/>
  <c r="L24" i="33"/>
  <c r="M24" i="33"/>
  <c r="D24" i="33"/>
  <c r="E18" i="33"/>
  <c r="F18" i="33"/>
  <c r="G18" i="33"/>
  <c r="H18" i="33"/>
  <c r="I18" i="33"/>
  <c r="J18" i="33"/>
  <c r="N18" i="33" s="1"/>
  <c r="O18" i="33" s="1"/>
  <c r="K18" i="33"/>
  <c r="L18" i="33"/>
  <c r="M18" i="33"/>
  <c r="M34" i="33" s="1"/>
  <c r="D18" i="33"/>
  <c r="E13" i="33"/>
  <c r="F13" i="33"/>
  <c r="G13" i="33"/>
  <c r="H13" i="33"/>
  <c r="I13" i="33"/>
  <c r="J13" i="33"/>
  <c r="K13" i="33"/>
  <c r="K34" i="33" s="1"/>
  <c r="L13" i="33"/>
  <c r="M13" i="33"/>
  <c r="D13" i="33"/>
  <c r="N13" i="33" s="1"/>
  <c r="O13" i="33" s="1"/>
  <c r="E5" i="33"/>
  <c r="F5" i="33"/>
  <c r="G5" i="33"/>
  <c r="G34" i="33" s="1"/>
  <c r="H5" i="33"/>
  <c r="H34" i="33" s="1"/>
  <c r="I5" i="33"/>
  <c r="I34" i="33" s="1"/>
  <c r="J5" i="33"/>
  <c r="J34" i="33" s="1"/>
  <c r="K5" i="33"/>
  <c r="L5" i="33"/>
  <c r="L34" i="33" s="1"/>
  <c r="M5" i="33"/>
  <c r="D5" i="33"/>
  <c r="E32" i="33"/>
  <c r="N32" i="33" s="1"/>
  <c r="O32" i="33" s="1"/>
  <c r="F32" i="33"/>
  <c r="F34" i="33" s="1"/>
  <c r="G32" i="33"/>
  <c r="H32" i="33"/>
  <c r="I32" i="33"/>
  <c r="J32" i="33"/>
  <c r="K32" i="33"/>
  <c r="L32" i="33"/>
  <c r="M32" i="33"/>
  <c r="D32" i="33"/>
  <c r="N33" i="33"/>
  <c r="O33" i="33" s="1"/>
  <c r="N30" i="33"/>
  <c r="O30" i="33"/>
  <c r="N31" i="33"/>
  <c r="O31" i="33" s="1"/>
  <c r="N29" i="33"/>
  <c r="O29" i="33" s="1"/>
  <c r="E28" i="33"/>
  <c r="F28" i="33"/>
  <c r="G28" i="33"/>
  <c r="H28" i="33"/>
  <c r="I28" i="33"/>
  <c r="J28" i="33"/>
  <c r="K28" i="33"/>
  <c r="L28" i="33"/>
  <c r="N28" i="33" s="1"/>
  <c r="O28" i="33" s="1"/>
  <c r="M28" i="33"/>
  <c r="D28" i="33"/>
  <c r="E26" i="33"/>
  <c r="E34" i="33" s="1"/>
  <c r="F26" i="33"/>
  <c r="G26" i="33"/>
  <c r="H26" i="33"/>
  <c r="I26" i="33"/>
  <c r="J26" i="33"/>
  <c r="K26" i="33"/>
  <c r="L26" i="33"/>
  <c r="M26" i="33"/>
  <c r="D26" i="33"/>
  <c r="N26" i="33" s="1"/>
  <c r="O26" i="33" s="1"/>
  <c r="N27" i="33"/>
  <c r="O27" i="33" s="1"/>
  <c r="N15" i="33"/>
  <c r="O15" i="33" s="1"/>
  <c r="N16" i="33"/>
  <c r="O16" i="33"/>
  <c r="N17" i="33"/>
  <c r="O17" i="33" s="1"/>
  <c r="N7" i="33"/>
  <c r="O7" i="33" s="1"/>
  <c r="N8" i="33"/>
  <c r="O8" i="33" s="1"/>
  <c r="N9" i="33"/>
  <c r="O9" i="33" s="1"/>
  <c r="N10" i="33"/>
  <c r="O10" i="33" s="1"/>
  <c r="N11" i="33"/>
  <c r="O11" i="33"/>
  <c r="N12" i="33"/>
  <c r="O12" i="33" s="1"/>
  <c r="N6" i="33"/>
  <c r="O6" i="33" s="1"/>
  <c r="N14" i="33"/>
  <c r="O14" i="33" s="1"/>
  <c r="L37" i="35"/>
  <c r="I37" i="35"/>
  <c r="N35" i="35"/>
  <c r="O35" i="35" s="1"/>
  <c r="I33" i="36"/>
  <c r="G35" i="37"/>
  <c r="I35" i="37"/>
  <c r="H35" i="37"/>
  <c r="N28" i="37"/>
  <c r="O28" i="37"/>
  <c r="D35" i="37"/>
  <c r="D33" i="36"/>
  <c r="F37" i="35"/>
  <c r="G37" i="38"/>
  <c r="K37" i="38"/>
  <c r="L37" i="38"/>
  <c r="E37" i="38"/>
  <c r="N18" i="38"/>
  <c r="O18" i="38" s="1"/>
  <c r="I37" i="38"/>
  <c r="M37" i="38"/>
  <c r="D37" i="38"/>
  <c r="M33" i="39"/>
  <c r="K33" i="39"/>
  <c r="G33" i="39"/>
  <c r="L33" i="39"/>
  <c r="F33" i="39"/>
  <c r="I33" i="39"/>
  <c r="N25" i="39"/>
  <c r="O25" i="39" s="1"/>
  <c r="N18" i="39"/>
  <c r="O18" i="39" s="1"/>
  <c r="E33" i="39"/>
  <c r="H37" i="35"/>
  <c r="I32" i="40"/>
  <c r="K32" i="40"/>
  <c r="M32" i="40"/>
  <c r="G32" i="40"/>
  <c r="L32" i="40"/>
  <c r="N30" i="40"/>
  <c r="O30" i="40" s="1"/>
  <c r="E32" i="40"/>
  <c r="D32" i="40"/>
  <c r="E34" i="41"/>
  <c r="M34" i="41"/>
  <c r="G34" i="41"/>
  <c r="I34" i="41"/>
  <c r="K34" i="41"/>
  <c r="N27" i="41"/>
  <c r="O27" i="41"/>
  <c r="L34" i="41"/>
  <c r="N13" i="41"/>
  <c r="O13" i="41" s="1"/>
  <c r="N25" i="41"/>
  <c r="O25" i="41"/>
  <c r="F34" i="41"/>
  <c r="N22" i="41"/>
  <c r="O22" i="41" s="1"/>
  <c r="N5" i="41"/>
  <c r="O5" i="41" s="1"/>
  <c r="M33" i="42"/>
  <c r="I33" i="42"/>
  <c r="K33" i="42"/>
  <c r="L33" i="42"/>
  <c r="G33" i="42"/>
  <c r="E33" i="42"/>
  <c r="F33" i="42"/>
  <c r="N5" i="42"/>
  <c r="O5" i="42" s="1"/>
  <c r="N18" i="42"/>
  <c r="O18" i="42" s="1"/>
  <c r="I33" i="43"/>
  <c r="H33" i="43"/>
  <c r="G33" i="43"/>
  <c r="K33" i="43"/>
  <c r="M33" i="43"/>
  <c r="E33" i="43"/>
  <c r="F37" i="44"/>
  <c r="K37" i="44"/>
  <c r="G37" i="44"/>
  <c r="I37" i="44"/>
  <c r="M37" i="44"/>
  <c r="N34" i="44"/>
  <c r="O34" i="44" s="1"/>
  <c r="N20" i="44"/>
  <c r="O20" i="44" s="1"/>
  <c r="E37" i="44"/>
  <c r="D37" i="44"/>
  <c r="J33" i="45"/>
  <c r="I33" i="45"/>
  <c r="K33" i="45"/>
  <c r="F33" i="45"/>
  <c r="M33" i="45"/>
  <c r="G33" i="45"/>
  <c r="E33" i="45"/>
  <c r="D33" i="45"/>
  <c r="N33" i="45" s="1"/>
  <c r="O33" i="45" s="1"/>
  <c r="D35" i="46"/>
  <c r="O24" i="46"/>
  <c r="P24" i="46" s="1"/>
  <c r="H35" i="46"/>
  <c r="I35" i="46"/>
  <c r="M35" i="46"/>
  <c r="E35" i="46"/>
  <c r="N35" i="46"/>
  <c r="O34" i="47" l="1"/>
  <c r="P34" i="47" s="1"/>
  <c r="N37" i="44"/>
  <c r="O37" i="44" s="1"/>
  <c r="N33" i="42"/>
  <c r="O33" i="42" s="1"/>
  <c r="N33" i="36"/>
  <c r="O33" i="36" s="1"/>
  <c r="N35" i="37"/>
  <c r="O35" i="37" s="1"/>
  <c r="G35" i="46"/>
  <c r="N5" i="45"/>
  <c r="O5" i="45" s="1"/>
  <c r="N31" i="43"/>
  <c r="O31" i="43" s="1"/>
  <c r="J33" i="42"/>
  <c r="D33" i="39"/>
  <c r="H33" i="39"/>
  <c r="E37" i="35"/>
  <c r="N37" i="35" s="1"/>
  <c r="O37" i="35" s="1"/>
  <c r="N31" i="45"/>
  <c r="O31" i="45" s="1"/>
  <c r="J37" i="44"/>
  <c r="N18" i="43"/>
  <c r="O18" i="43" s="1"/>
  <c r="N31" i="42"/>
  <c r="O31" i="42" s="1"/>
  <c r="J32" i="40"/>
  <c r="N22" i="38"/>
  <c r="O22" i="38" s="1"/>
  <c r="F35" i="46"/>
  <c r="O35" i="46" s="1"/>
  <c r="P35" i="46" s="1"/>
  <c r="N18" i="41"/>
  <c r="O18" i="41" s="1"/>
  <c r="H32" i="40"/>
  <c r="N32" i="40" s="1"/>
  <c r="O32" i="40" s="1"/>
  <c r="N5" i="33"/>
  <c r="O5" i="33" s="1"/>
  <c r="J33" i="39"/>
  <c r="F37" i="38"/>
  <c r="N37" i="38" s="1"/>
  <c r="O37" i="38" s="1"/>
  <c r="N20" i="35"/>
  <c r="O20" i="35" s="1"/>
  <c r="N5" i="36"/>
  <c r="O5" i="36" s="1"/>
  <c r="E31" i="34"/>
  <c r="N31" i="34" s="1"/>
  <c r="O31" i="34" s="1"/>
  <c r="N5" i="38"/>
  <c r="O5" i="38" s="1"/>
  <c r="N13" i="37"/>
  <c r="O13" i="37" s="1"/>
  <c r="D33" i="43"/>
  <c r="N33" i="43" s="1"/>
  <c r="O33" i="43" s="1"/>
  <c r="O27" i="46"/>
  <c r="P27" i="46" s="1"/>
  <c r="L37" i="44"/>
  <c r="N31" i="41"/>
  <c r="O31" i="41" s="1"/>
  <c r="N22" i="43"/>
  <c r="O22" i="43" s="1"/>
  <c r="J35" i="46"/>
  <c r="O29" i="46"/>
  <c r="P29" i="46" s="1"/>
  <c r="H37" i="44"/>
  <c r="N24" i="40"/>
  <c r="O24" i="40" s="1"/>
  <c r="D34" i="33"/>
  <c r="N34" i="33" s="1"/>
  <c r="O34" i="33" s="1"/>
  <c r="N33" i="39" l="1"/>
  <c r="O33" i="39" s="1"/>
</calcChain>
</file>

<file path=xl/sharedStrings.xml><?xml version="1.0" encoding="utf-8"?>
<sst xmlns="http://schemas.openxmlformats.org/spreadsheetml/2006/main" count="803" uniqueCount="119">
  <si>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</si>
  <si>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</si>
  <si>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</si>
  <si>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</si>
  <si>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</si>
  <si>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</si>
  <si>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</si>
  <si>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</si>
  <si>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</si>
  <si>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</si>
  <si>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</si>
  <si>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</si>
  <si>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</si>
  <si>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</si>
  <si>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</si>
  <si>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</si>
  <si>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</si>
  <si>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</si>
  <si>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</si>
  <si>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Other Permits, Fees, and Special Assessments</t>
  </si>
  <si>
    <t>Intergovernmental Revenue</t>
  </si>
  <si>
    <t>State Grant - Public Safety</t>
  </si>
  <si>
    <t>State Shared Revenues - General Gov't - Revenue Sharing Proceeds</t>
  </si>
  <si>
    <t>State Shared Revenues - General Gov't - Local Gov't Half-Cent Sales Tax</t>
  </si>
  <si>
    <t>State Shared Revenues - Public Safety - Enhanced 911 Fee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</si>
  <si>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</si>
  <si>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</si>
  <si>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</si>
  <si>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</si>
  <si>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</si>
  <si>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</si>
  <si>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</si>
  <si>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</si>
  <si>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Culture / Recreation - Cultural Services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</si>
  <si>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</si>
  <si>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</si>
  <si>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</si>
  <si>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</si>
  <si>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</si>
  <si>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</si>
  <si>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</si>
  <si>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</si>
  <si>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</si>
  <si>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</si>
  <si>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</si>
  <si>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</si>
  <si>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</si>
  <si>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</si>
  <si>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Melbourne Village Revenues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</si>
  <si>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</si>
  <si>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</si>
  <si>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</si>
  <si>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</si>
  <si>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Impact Fees - Residential - Public Safety</t>
  </si>
  <si>
    <t>Impact Fees - Residential - Transportation</t>
  </si>
  <si>
    <t>Physical Environment - Other Physical Environment Charges</t>
  </si>
  <si>
    <t>Disposition of Fixed Assets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</si>
  <si>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</si>
  <si>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</si>
  <si>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</si>
  <si>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</si>
  <si>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</si>
  <si>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</si>
  <si>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</si>
  <si>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Local Government Half-Cent Sales Tax</t>
  </si>
  <si>
    <t>Proceeds of General Capital Asset Dispositions - Compensation for Loss</t>
  </si>
  <si>
    <t>2013 Municipal Population:</t>
  </si>
  <si>
    <t>Local Fiscal Year Ended September 30, 2008</t>
  </si>
  <si>
    <t>Local Option Taxes</t>
  </si>
  <si>
    <t>Permits and Franchise Fees</t>
  </si>
  <si>
    <t>Other Permits and Fees</t>
  </si>
  <si>
    <t>Public Safety - Law Enforcement Services</t>
  </si>
  <si>
    <t>Culture / Recreation - Special Recreation Facilities</t>
  </si>
  <si>
    <t>Impact Fees - Public Safety</t>
  </si>
  <si>
    <t>Impact Fees - Transportation</t>
  </si>
  <si>
    <t>2008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</si>
  <si>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</si>
  <si>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</si>
  <si>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</si>
  <si>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</si>
  <si>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</si>
  <si>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Non-Operating - Special Items (Gain)</t>
  </si>
  <si>
    <t>2016 Municipal Population:</t>
  </si>
  <si>
    <t>Local Fiscal Year Ended September 30, 2017</t>
  </si>
  <si>
    <t>Franchise Fee - Other</t>
  </si>
  <si>
    <t>2017 Municipal Population:</t>
  </si>
  <si>
    <t>Local Fiscal Year Ended September 30, 2018</t>
  </si>
  <si>
    <t>2018 Municipal Population:</t>
  </si>
  <si>
    <t>Local Fiscal Year Ended September 30, 2019</t>
  </si>
  <si>
    <t>Impact Fees - Residential - Physical Environment</t>
  </si>
  <si>
    <t>Interest and Other Earnings - Gain (Loss) on Sale of Investments</t>
  </si>
  <si>
    <t>Proceeds of General Capital Asset Dispositions - Sales</t>
  </si>
  <si>
    <t>2019 Municipal Population:</t>
  </si>
  <si>
    <t>Local Fiscal Year Ended September 30, 2020</t>
  </si>
  <si>
    <t>Other General Taxes</t>
  </si>
  <si>
    <t>Franchise Fee - Gas</t>
  </si>
  <si>
    <t>Grants from Other Local Units - Other</t>
  </si>
  <si>
    <t>Court-Ordered Judgments and Fines - As Decided by County Court Criminal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</si>
  <si>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</si>
  <si>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</si>
  <si>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</si>
  <si>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</si>
  <si>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</si>
  <si>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</si>
  <si>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</si>
  <si>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</si>
  <si>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</si>
  <si>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Other Fees and Special Assessments</t>
  </si>
  <si>
    <t>Intergovernmental Revenues</t>
  </si>
  <si>
    <t>State Grant - General Government</t>
  </si>
  <si>
    <t>State Shared Revenues - General Government - Local Government Half-Cent Sales Tax Program</t>
  </si>
  <si>
    <t>State Shared Revenues - Other</t>
  </si>
  <si>
    <t>2021 Municipal Population:</t>
  </si>
  <si>
    <t>Local Fiscal Year Ended September 30, 2022</t>
  </si>
  <si>
    <t>State Shared Revenues - General Government - Municipal Revenue Sharing Program</t>
  </si>
  <si>
    <t>Physical Environment - Water Utility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</si>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</sst>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117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41</v>
      </c>
      <c r="B3" s="65"/>
      <c r="C3" s="66"/>
      <c r="D3" s="70" t="s">
        <v>26</v>
      </c>
      <c r="E3" s="71"/>
      <c r="F3" s="71"/>
      <c r="G3" s="71"/>
      <c r="H3" s="72"/>
      <c r="I3" s="70" t="s">
        <v>27</v>
      </c>
      <c r="J3" s="72"/>
      <c r="K3" s="70" t="s">
        <v>29</v>
      </c>
      <c r="L3" s="71"/>
      <c r="M3" s="72"/>
      <c r="N3" s="36"/>
      <c r="O3" s="37"/>
      <c r="P3" s="73" t="s">
        <v>100</v>
      </c>
      <c r="Q3" s="11"/>
      <c r="R3"/>
    </row>
    <row r="4" spans="1:134" ht="32.25" customHeight="1" thickBot="1">
      <c r="A4" s="67"/>
      <c r="B4" s="68"/>
      <c r="C4" s="69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101</v>
      </c>
      <c r="N4" s="35" t="s">
        <v>9</v>
      </c>
      <c r="O4" s="35" t="s">
        <v>102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103</v>
      </c>
      <c r="B5" s="26"/>
      <c r="C5" s="26"/>
      <c r="D5" s="27">
        <f t="shared" ref="D5:N5" si="0">SUM(D6:D12)</f>
        <v>694108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694108</v>
      </c>
      <c r="P5" s="33">
        <f t="shared" ref="P5:P33" si="1">(O5/P$35)</f>
        <v>1016.2635431918009</v>
      </c>
      <c r="Q5" s="6"/>
    </row>
    <row r="6" spans="1:134">
      <c r="A6" s="12"/>
      <c r="B6" s="25">
        <v>311</v>
      </c>
      <c r="C6" s="20" t="s">
        <v>2</v>
      </c>
      <c r="D6" s="46">
        <v>569048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569048</v>
      </c>
      <c r="P6" s="47">
        <f t="shared" si="1"/>
        <v>833.15959004392391</v>
      </c>
      <c r="Q6" s="9"/>
    </row>
    <row r="7" spans="1:134">
      <c r="A7" s="12"/>
      <c r="B7" s="25">
        <v>312.41000000000003</v>
      </c>
      <c r="C7" s="20" t="s">
        <v>104</v>
      </c>
      <c r="D7" s="46">
        <v>20469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20469</v>
      </c>
      <c r="P7" s="47">
        <f t="shared" si="1"/>
        <v>29.969253294289899</v>
      </c>
      <c r="Q7" s="9"/>
    </row>
    <row r="8" spans="1:134">
      <c r="A8" s="12"/>
      <c r="B8" s="25">
        <v>314.10000000000002</v>
      </c>
      <c r="C8" s="20" t="s">
        <v>11</v>
      </c>
      <c r="D8" s="46">
        <v>72409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72409</v>
      </c>
      <c r="P8" s="47">
        <f t="shared" si="1"/>
        <v>106.01610541727672</v>
      </c>
      <c r="Q8" s="9"/>
    </row>
    <row r="9" spans="1:134">
      <c r="A9" s="12"/>
      <c r="B9" s="25">
        <v>314.3</v>
      </c>
      <c r="C9" s="20" t="s">
        <v>12</v>
      </c>
      <c r="D9" s="46">
        <v>6695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6695</v>
      </c>
      <c r="P9" s="47">
        <f t="shared" si="1"/>
        <v>9.8023426061493417</v>
      </c>
      <c r="Q9" s="9"/>
    </row>
    <row r="10" spans="1:134">
      <c r="A10" s="12"/>
      <c r="B10" s="25">
        <v>314.39999999999998</v>
      </c>
      <c r="C10" s="20" t="s">
        <v>13</v>
      </c>
      <c r="D10" s="46">
        <v>566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566</v>
      </c>
      <c r="P10" s="47">
        <f t="shared" si="1"/>
        <v>0.82869692532942896</v>
      </c>
      <c r="Q10" s="9"/>
    </row>
    <row r="11" spans="1:134">
      <c r="A11" s="12"/>
      <c r="B11" s="25">
        <v>315.10000000000002</v>
      </c>
      <c r="C11" s="20" t="s">
        <v>105</v>
      </c>
      <c r="D11" s="46">
        <v>18538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18538</v>
      </c>
      <c r="P11" s="47">
        <f t="shared" si="1"/>
        <v>27.142020497803806</v>
      </c>
      <c r="Q11" s="9"/>
    </row>
    <row r="12" spans="1:134">
      <c r="A12" s="12"/>
      <c r="B12" s="25">
        <v>316</v>
      </c>
      <c r="C12" s="20" t="s">
        <v>62</v>
      </c>
      <c r="D12" s="46">
        <v>6383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6383</v>
      </c>
      <c r="P12" s="47">
        <f t="shared" si="1"/>
        <v>9.3455344070278183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SUM(D14:D17)</f>
        <v>88620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88620</v>
      </c>
      <c r="P13" s="45">
        <f t="shared" si="1"/>
        <v>129.75109809663252</v>
      </c>
      <c r="Q13" s="10"/>
    </row>
    <row r="14" spans="1:134">
      <c r="A14" s="12"/>
      <c r="B14" s="25">
        <v>322</v>
      </c>
      <c r="C14" s="20" t="s">
        <v>106</v>
      </c>
      <c r="D14" s="46">
        <v>24669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24669</v>
      </c>
      <c r="P14" s="47">
        <f t="shared" si="1"/>
        <v>36.118594436310396</v>
      </c>
      <c r="Q14" s="9"/>
    </row>
    <row r="15" spans="1:134">
      <c r="A15" s="12"/>
      <c r="B15" s="25">
        <v>323.10000000000002</v>
      </c>
      <c r="C15" s="20" t="s">
        <v>17</v>
      </c>
      <c r="D15" s="46">
        <v>53774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4">SUM(D15:N15)</f>
        <v>53774</v>
      </c>
      <c r="P15" s="47">
        <f t="shared" si="1"/>
        <v>78.732064421669108</v>
      </c>
      <c r="Q15" s="9"/>
    </row>
    <row r="16" spans="1:134">
      <c r="A16" s="12"/>
      <c r="B16" s="25">
        <v>323.7</v>
      </c>
      <c r="C16" s="20" t="s">
        <v>18</v>
      </c>
      <c r="D16" s="46">
        <v>9717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9717</v>
      </c>
      <c r="P16" s="47">
        <f t="shared" si="1"/>
        <v>14.226939970717423</v>
      </c>
      <c r="Q16" s="9"/>
    </row>
    <row r="17" spans="1:17">
      <c r="A17" s="12"/>
      <c r="B17" s="25">
        <v>329.5</v>
      </c>
      <c r="C17" s="20" t="s">
        <v>107</v>
      </c>
      <c r="D17" s="46">
        <v>460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460</v>
      </c>
      <c r="P17" s="47">
        <f t="shared" si="1"/>
        <v>0.67349926793557835</v>
      </c>
      <c r="Q17" s="9"/>
    </row>
    <row r="18" spans="1:17" ht="15.75">
      <c r="A18" s="29" t="s">
        <v>108</v>
      </c>
      <c r="B18" s="30"/>
      <c r="C18" s="31"/>
      <c r="D18" s="32">
        <f t="shared" ref="D18:N18" si="5">SUM(D19:D21)</f>
        <v>87091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>SUM(D18:N18)</f>
        <v>87091</v>
      </c>
      <c r="P18" s="45">
        <f t="shared" si="1"/>
        <v>127.51244509516837</v>
      </c>
      <c r="Q18" s="10"/>
    </row>
    <row r="19" spans="1:17">
      <c r="A19" s="12"/>
      <c r="B19" s="25">
        <v>334.2</v>
      </c>
      <c r="C19" s="20" t="s">
        <v>21</v>
      </c>
      <c r="D19" s="46">
        <v>5425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1" si="6">SUM(D19:N19)</f>
        <v>5425</v>
      </c>
      <c r="P19" s="47">
        <f t="shared" si="1"/>
        <v>7.9428989751098094</v>
      </c>
      <c r="Q19" s="9"/>
    </row>
    <row r="20" spans="1:17">
      <c r="A20" s="12"/>
      <c r="B20" s="25">
        <v>335.125</v>
      </c>
      <c r="C20" s="20" t="s">
        <v>114</v>
      </c>
      <c r="D20" s="46">
        <v>30431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30431</v>
      </c>
      <c r="P20" s="47">
        <f t="shared" si="1"/>
        <v>44.55490483162518</v>
      </c>
      <c r="Q20" s="9"/>
    </row>
    <row r="21" spans="1:17">
      <c r="A21" s="12"/>
      <c r="B21" s="25">
        <v>335.18</v>
      </c>
      <c r="C21" s="20" t="s">
        <v>110</v>
      </c>
      <c r="D21" s="46">
        <v>51235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51235</v>
      </c>
      <c r="P21" s="47">
        <f t="shared" si="1"/>
        <v>75.014641288433381</v>
      </c>
      <c r="Q21" s="9"/>
    </row>
    <row r="22" spans="1:17" ht="15.75">
      <c r="A22" s="29" t="s">
        <v>30</v>
      </c>
      <c r="B22" s="30"/>
      <c r="C22" s="31"/>
      <c r="D22" s="32">
        <f t="shared" ref="D22:N22" si="7">SUM(D23:D24)</f>
        <v>22750</v>
      </c>
      <c r="E22" s="32">
        <f t="shared" si="7"/>
        <v>72595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0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7"/>
        <v>0</v>
      </c>
      <c r="O22" s="32">
        <f>SUM(D22:N22)</f>
        <v>95345</v>
      </c>
      <c r="P22" s="45">
        <f t="shared" si="1"/>
        <v>139.59736456808199</v>
      </c>
      <c r="Q22" s="10"/>
    </row>
    <row r="23" spans="1:17">
      <c r="A23" s="12"/>
      <c r="B23" s="25">
        <v>343.3</v>
      </c>
      <c r="C23" s="20" t="s">
        <v>115</v>
      </c>
      <c r="D23" s="46">
        <v>0</v>
      </c>
      <c r="E23" s="46">
        <v>72595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4" si="8">SUM(D23:N23)</f>
        <v>72595</v>
      </c>
      <c r="P23" s="47">
        <f t="shared" si="1"/>
        <v>106.28843338213763</v>
      </c>
      <c r="Q23" s="9"/>
    </row>
    <row r="24" spans="1:17">
      <c r="A24" s="12"/>
      <c r="B24" s="25">
        <v>347.3</v>
      </c>
      <c r="C24" s="20" t="s">
        <v>33</v>
      </c>
      <c r="D24" s="46">
        <v>22750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8"/>
        <v>22750</v>
      </c>
      <c r="P24" s="47">
        <f t="shared" si="1"/>
        <v>33.30893118594436</v>
      </c>
      <c r="Q24" s="9"/>
    </row>
    <row r="25" spans="1:17" ht="15.75">
      <c r="A25" s="29" t="s">
        <v>31</v>
      </c>
      <c r="B25" s="30"/>
      <c r="C25" s="31"/>
      <c r="D25" s="32">
        <f t="shared" ref="D25:N25" si="9">SUM(D26:D26)</f>
        <v>1111</v>
      </c>
      <c r="E25" s="32">
        <f t="shared" si="9"/>
        <v>0</v>
      </c>
      <c r="F25" s="32">
        <f t="shared" si="9"/>
        <v>0</v>
      </c>
      <c r="G25" s="32">
        <f t="shared" si="9"/>
        <v>0</v>
      </c>
      <c r="H25" s="32">
        <f t="shared" si="9"/>
        <v>0</v>
      </c>
      <c r="I25" s="32">
        <f t="shared" si="9"/>
        <v>0</v>
      </c>
      <c r="J25" s="32">
        <f t="shared" si="9"/>
        <v>0</v>
      </c>
      <c r="K25" s="32">
        <f t="shared" si="9"/>
        <v>0</v>
      </c>
      <c r="L25" s="32">
        <f t="shared" si="9"/>
        <v>0</v>
      </c>
      <c r="M25" s="32">
        <f t="shared" si="9"/>
        <v>0</v>
      </c>
      <c r="N25" s="32">
        <f t="shared" si="9"/>
        <v>0</v>
      </c>
      <c r="O25" s="32">
        <f>SUM(D25:N25)</f>
        <v>1111</v>
      </c>
      <c r="P25" s="45">
        <f t="shared" si="1"/>
        <v>1.6266471449487554</v>
      </c>
      <c r="Q25" s="10"/>
    </row>
    <row r="26" spans="1:17">
      <c r="A26" s="13"/>
      <c r="B26" s="39">
        <v>351.5</v>
      </c>
      <c r="C26" s="21" t="s">
        <v>36</v>
      </c>
      <c r="D26" s="46">
        <v>1111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" si="10">SUM(D26:N26)</f>
        <v>1111</v>
      </c>
      <c r="P26" s="47">
        <f t="shared" si="1"/>
        <v>1.6266471449487554</v>
      </c>
      <c r="Q26" s="9"/>
    </row>
    <row r="27" spans="1:17" ht="15.75">
      <c r="A27" s="29" t="s">
        <v>3</v>
      </c>
      <c r="B27" s="30"/>
      <c r="C27" s="31"/>
      <c r="D27" s="32">
        <f t="shared" ref="D27:N27" si="11">SUM(D28:D30)</f>
        <v>23690</v>
      </c>
      <c r="E27" s="32">
        <f t="shared" si="11"/>
        <v>51201</v>
      </c>
      <c r="F27" s="32">
        <f t="shared" si="11"/>
        <v>0</v>
      </c>
      <c r="G27" s="32">
        <f t="shared" si="11"/>
        <v>0</v>
      </c>
      <c r="H27" s="32">
        <f t="shared" si="11"/>
        <v>0</v>
      </c>
      <c r="I27" s="32">
        <f t="shared" si="11"/>
        <v>0</v>
      </c>
      <c r="J27" s="32">
        <f t="shared" si="11"/>
        <v>0</v>
      </c>
      <c r="K27" s="32">
        <f t="shared" si="11"/>
        <v>0</v>
      </c>
      <c r="L27" s="32">
        <f t="shared" si="11"/>
        <v>0</v>
      </c>
      <c r="M27" s="32">
        <f t="shared" si="11"/>
        <v>0</v>
      </c>
      <c r="N27" s="32">
        <f t="shared" si="11"/>
        <v>0</v>
      </c>
      <c r="O27" s="32">
        <f>SUM(D27:N27)</f>
        <v>74891</v>
      </c>
      <c r="P27" s="45">
        <f t="shared" si="1"/>
        <v>109.65007320644217</v>
      </c>
      <c r="Q27" s="10"/>
    </row>
    <row r="28" spans="1:17">
      <c r="A28" s="12"/>
      <c r="B28" s="25">
        <v>361.1</v>
      </c>
      <c r="C28" s="20" t="s">
        <v>37</v>
      </c>
      <c r="D28" s="46">
        <v>15392</v>
      </c>
      <c r="E28" s="46">
        <v>45436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60828</v>
      </c>
      <c r="P28" s="47">
        <f t="shared" si="1"/>
        <v>89.060029282576863</v>
      </c>
      <c r="Q28" s="9"/>
    </row>
    <row r="29" spans="1:17">
      <c r="A29" s="12"/>
      <c r="B29" s="25">
        <v>366</v>
      </c>
      <c r="C29" s="20" t="s">
        <v>38</v>
      </c>
      <c r="D29" s="46">
        <v>800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2" si="12">SUM(D29:N29)</f>
        <v>800</v>
      </c>
      <c r="P29" s="47">
        <f t="shared" si="1"/>
        <v>1.171303074670571</v>
      </c>
      <c r="Q29" s="9"/>
    </row>
    <row r="30" spans="1:17">
      <c r="A30" s="12"/>
      <c r="B30" s="25">
        <v>369.9</v>
      </c>
      <c r="C30" s="20" t="s">
        <v>39</v>
      </c>
      <c r="D30" s="46">
        <v>7498</v>
      </c>
      <c r="E30" s="46">
        <v>5765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2"/>
        <v>13263</v>
      </c>
      <c r="P30" s="47">
        <f t="shared" si="1"/>
        <v>19.41874084919473</v>
      </c>
      <c r="Q30" s="9"/>
    </row>
    <row r="31" spans="1:17" ht="15.75">
      <c r="A31" s="29" t="s">
        <v>32</v>
      </c>
      <c r="B31" s="30"/>
      <c r="C31" s="31"/>
      <c r="D31" s="32">
        <f t="shared" ref="D31:N31" si="13">SUM(D32:D32)</f>
        <v>70000</v>
      </c>
      <c r="E31" s="32">
        <f t="shared" si="13"/>
        <v>0</v>
      </c>
      <c r="F31" s="32">
        <f t="shared" si="13"/>
        <v>0</v>
      </c>
      <c r="G31" s="32">
        <f t="shared" si="13"/>
        <v>0</v>
      </c>
      <c r="H31" s="32">
        <f t="shared" si="13"/>
        <v>0</v>
      </c>
      <c r="I31" s="32">
        <f t="shared" si="13"/>
        <v>0</v>
      </c>
      <c r="J31" s="32">
        <f t="shared" si="13"/>
        <v>0</v>
      </c>
      <c r="K31" s="32">
        <f t="shared" si="13"/>
        <v>0</v>
      </c>
      <c r="L31" s="32">
        <f t="shared" si="13"/>
        <v>0</v>
      </c>
      <c r="M31" s="32">
        <f t="shared" si="13"/>
        <v>0</v>
      </c>
      <c r="N31" s="32">
        <f t="shared" si="13"/>
        <v>0</v>
      </c>
      <c r="O31" s="32">
        <f t="shared" si="12"/>
        <v>70000</v>
      </c>
      <c r="P31" s="45">
        <f t="shared" si="1"/>
        <v>102.48901903367496</v>
      </c>
      <c r="Q31" s="9"/>
    </row>
    <row r="32" spans="1:17" ht="15.75" thickBot="1">
      <c r="A32" s="12"/>
      <c r="B32" s="25">
        <v>381</v>
      </c>
      <c r="C32" s="20" t="s">
        <v>40</v>
      </c>
      <c r="D32" s="46">
        <v>70000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2"/>
        <v>70000</v>
      </c>
      <c r="P32" s="47">
        <f t="shared" si="1"/>
        <v>102.48901903367496</v>
      </c>
      <c r="Q32" s="9"/>
    </row>
    <row r="33" spans="1:120" ht="16.5" thickBot="1">
      <c r="A33" s="14" t="s">
        <v>34</v>
      </c>
      <c r="B33" s="23"/>
      <c r="C33" s="22"/>
      <c r="D33" s="15">
        <f t="shared" ref="D33:N33" si="14">SUM(D5,D13,D18,D22,D25,D27,D31)</f>
        <v>987370</v>
      </c>
      <c r="E33" s="15">
        <f t="shared" si="14"/>
        <v>123796</v>
      </c>
      <c r="F33" s="15">
        <f t="shared" si="14"/>
        <v>0</v>
      </c>
      <c r="G33" s="15">
        <f t="shared" si="14"/>
        <v>0</v>
      </c>
      <c r="H33" s="15">
        <f t="shared" si="14"/>
        <v>0</v>
      </c>
      <c r="I33" s="15">
        <f t="shared" si="14"/>
        <v>0</v>
      </c>
      <c r="J33" s="15">
        <f t="shared" si="14"/>
        <v>0</v>
      </c>
      <c r="K33" s="15">
        <f t="shared" si="14"/>
        <v>0</v>
      </c>
      <c r="L33" s="15">
        <f t="shared" si="14"/>
        <v>0</v>
      </c>
      <c r="M33" s="15">
        <f t="shared" si="14"/>
        <v>0</v>
      </c>
      <c r="N33" s="15">
        <f t="shared" si="14"/>
        <v>0</v>
      </c>
      <c r="O33" s="15">
        <f>SUM(D33:N33)</f>
        <v>1111166</v>
      </c>
      <c r="P33" s="38">
        <f t="shared" si="1"/>
        <v>1626.8901903367496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51" t="s">
        <v>118</v>
      </c>
      <c r="N35" s="51"/>
      <c r="O35" s="51"/>
      <c r="P35" s="43">
        <v>683</v>
      </c>
    </row>
    <row r="36" spans="1:120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4"/>
    </row>
    <row r="37" spans="1:120" ht="15.75" customHeight="1" thickBot="1">
      <c r="A37" s="55" t="s">
        <v>51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7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41</v>
      </c>
      <c r="B3" s="65"/>
      <c r="C3" s="66"/>
      <c r="D3" s="70" t="s">
        <v>26</v>
      </c>
      <c r="E3" s="71"/>
      <c r="F3" s="71"/>
      <c r="G3" s="71"/>
      <c r="H3" s="72"/>
      <c r="I3" s="70" t="s">
        <v>27</v>
      </c>
      <c r="J3" s="72"/>
      <c r="K3" s="70" t="s">
        <v>29</v>
      </c>
      <c r="L3" s="72"/>
      <c r="M3" s="36"/>
      <c r="N3" s="37"/>
      <c r="O3" s="73" t="s">
        <v>46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424857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424857</v>
      </c>
      <c r="O5" s="33">
        <f t="shared" ref="O5:O33" si="1">(N5/O$35)</f>
        <v>634.11492537313438</v>
      </c>
      <c r="P5" s="6"/>
    </row>
    <row r="6" spans="1:133">
      <c r="A6" s="12"/>
      <c r="B6" s="25">
        <v>311</v>
      </c>
      <c r="C6" s="20" t="s">
        <v>2</v>
      </c>
      <c r="D6" s="46">
        <v>311115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311115</v>
      </c>
      <c r="O6" s="47">
        <f t="shared" si="1"/>
        <v>464.35074626865674</v>
      </c>
      <c r="P6" s="9"/>
    </row>
    <row r="7" spans="1:133">
      <c r="A7" s="12"/>
      <c r="B7" s="25">
        <v>312.41000000000003</v>
      </c>
      <c r="C7" s="20" t="s">
        <v>10</v>
      </c>
      <c r="D7" s="46">
        <v>15397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15397</v>
      </c>
      <c r="O7" s="47">
        <f t="shared" si="1"/>
        <v>22.980597014925372</v>
      </c>
      <c r="P7" s="9"/>
    </row>
    <row r="8" spans="1:133">
      <c r="A8" s="12"/>
      <c r="B8" s="25">
        <v>314.10000000000002</v>
      </c>
      <c r="C8" s="20" t="s">
        <v>11</v>
      </c>
      <c r="D8" s="46">
        <v>57302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57302</v>
      </c>
      <c r="O8" s="47">
        <f t="shared" si="1"/>
        <v>85.525373134328362</v>
      </c>
      <c r="P8" s="9"/>
    </row>
    <row r="9" spans="1:133">
      <c r="A9" s="12"/>
      <c r="B9" s="25">
        <v>314.3</v>
      </c>
      <c r="C9" s="20" t="s">
        <v>12</v>
      </c>
      <c r="D9" s="46">
        <v>6518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6518</v>
      </c>
      <c r="O9" s="47">
        <f t="shared" si="1"/>
        <v>9.7283582089552247</v>
      </c>
      <c r="P9" s="9"/>
    </row>
    <row r="10" spans="1:133">
      <c r="A10" s="12"/>
      <c r="B10" s="25">
        <v>314.39999999999998</v>
      </c>
      <c r="C10" s="20" t="s">
        <v>13</v>
      </c>
      <c r="D10" s="46">
        <v>548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548</v>
      </c>
      <c r="O10" s="47">
        <f t="shared" si="1"/>
        <v>0.81791044776119404</v>
      </c>
      <c r="P10" s="9"/>
    </row>
    <row r="11" spans="1:133">
      <c r="A11" s="12"/>
      <c r="B11" s="25">
        <v>315</v>
      </c>
      <c r="C11" s="20" t="s">
        <v>61</v>
      </c>
      <c r="D11" s="46">
        <v>29870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29870</v>
      </c>
      <c r="O11" s="47">
        <f t="shared" si="1"/>
        <v>44.582089552238806</v>
      </c>
      <c r="P11" s="9"/>
    </row>
    <row r="12" spans="1:133">
      <c r="A12" s="12"/>
      <c r="B12" s="25">
        <v>316</v>
      </c>
      <c r="C12" s="20" t="s">
        <v>62</v>
      </c>
      <c r="D12" s="46">
        <v>4107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4107</v>
      </c>
      <c r="O12" s="47">
        <f t="shared" si="1"/>
        <v>6.1298507462686569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66624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3" si="4">SUM(D13:M13)</f>
        <v>66624</v>
      </c>
      <c r="O13" s="45">
        <f t="shared" si="1"/>
        <v>99.438805970149261</v>
      </c>
      <c r="P13" s="10"/>
    </row>
    <row r="14" spans="1:133">
      <c r="A14" s="12"/>
      <c r="B14" s="25">
        <v>322</v>
      </c>
      <c r="C14" s="20" t="s">
        <v>0</v>
      </c>
      <c r="D14" s="46">
        <v>16860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16860</v>
      </c>
      <c r="O14" s="47">
        <f t="shared" si="1"/>
        <v>25.164179104477611</v>
      </c>
      <c r="P14" s="9"/>
    </row>
    <row r="15" spans="1:133">
      <c r="A15" s="12"/>
      <c r="B15" s="25">
        <v>323.10000000000002</v>
      </c>
      <c r="C15" s="20" t="s">
        <v>17</v>
      </c>
      <c r="D15" s="46">
        <v>42732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42732</v>
      </c>
      <c r="O15" s="47">
        <f t="shared" si="1"/>
        <v>63.779104477611938</v>
      </c>
      <c r="P15" s="9"/>
    </row>
    <row r="16" spans="1:133">
      <c r="A16" s="12"/>
      <c r="B16" s="25">
        <v>323.7</v>
      </c>
      <c r="C16" s="20" t="s">
        <v>18</v>
      </c>
      <c r="D16" s="46">
        <v>6307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6307</v>
      </c>
      <c r="O16" s="47">
        <f t="shared" si="1"/>
        <v>9.4134328358208954</v>
      </c>
      <c r="P16" s="9"/>
    </row>
    <row r="17" spans="1:16">
      <c r="A17" s="12"/>
      <c r="B17" s="25">
        <v>329</v>
      </c>
      <c r="C17" s="20" t="s">
        <v>19</v>
      </c>
      <c r="D17" s="46">
        <v>725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725</v>
      </c>
      <c r="O17" s="47">
        <f t="shared" si="1"/>
        <v>1.0820895522388059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SUM(D19:D21)</f>
        <v>51890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51890</v>
      </c>
      <c r="O18" s="45">
        <f t="shared" si="1"/>
        <v>77.447761194029852</v>
      </c>
      <c r="P18" s="10"/>
    </row>
    <row r="19" spans="1:16">
      <c r="A19" s="12"/>
      <c r="B19" s="25">
        <v>334.2</v>
      </c>
      <c r="C19" s="20" t="s">
        <v>21</v>
      </c>
      <c r="D19" s="46">
        <v>2396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2396</v>
      </c>
      <c r="O19" s="47">
        <f t="shared" si="1"/>
        <v>3.5761194029850745</v>
      </c>
      <c r="P19" s="9"/>
    </row>
    <row r="20" spans="1:16">
      <c r="A20" s="12"/>
      <c r="B20" s="25">
        <v>335.12</v>
      </c>
      <c r="C20" s="20" t="s">
        <v>63</v>
      </c>
      <c r="D20" s="46">
        <v>16113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16113</v>
      </c>
      <c r="O20" s="47">
        <f t="shared" si="1"/>
        <v>24.049253731343285</v>
      </c>
      <c r="P20" s="9"/>
    </row>
    <row r="21" spans="1:16">
      <c r="A21" s="12"/>
      <c r="B21" s="25">
        <v>335.18</v>
      </c>
      <c r="C21" s="20" t="s">
        <v>64</v>
      </c>
      <c r="D21" s="46">
        <v>33381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33381</v>
      </c>
      <c r="O21" s="47">
        <f t="shared" si="1"/>
        <v>49.822388059701495</v>
      </c>
      <c r="P21" s="9"/>
    </row>
    <row r="22" spans="1:16" ht="15.75">
      <c r="A22" s="29" t="s">
        <v>30</v>
      </c>
      <c r="B22" s="30"/>
      <c r="C22" s="31"/>
      <c r="D22" s="32">
        <f t="shared" ref="D22:M22" si="6">SUM(D23:D24)</f>
        <v>12409</v>
      </c>
      <c r="E22" s="32">
        <f t="shared" si="6"/>
        <v>47522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59931</v>
      </c>
      <c r="O22" s="45">
        <f t="shared" si="1"/>
        <v>89.44925373134329</v>
      </c>
      <c r="P22" s="10"/>
    </row>
    <row r="23" spans="1:16">
      <c r="A23" s="12"/>
      <c r="B23" s="25">
        <v>343.9</v>
      </c>
      <c r="C23" s="20" t="s">
        <v>55</v>
      </c>
      <c r="D23" s="46">
        <v>0</v>
      </c>
      <c r="E23" s="46">
        <v>47522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47522</v>
      </c>
      <c r="O23" s="47">
        <f t="shared" si="1"/>
        <v>70.928358208955217</v>
      </c>
      <c r="P23" s="9"/>
    </row>
    <row r="24" spans="1:16">
      <c r="A24" s="12"/>
      <c r="B24" s="25">
        <v>347.3</v>
      </c>
      <c r="C24" s="20" t="s">
        <v>33</v>
      </c>
      <c r="D24" s="46">
        <v>12409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12409</v>
      </c>
      <c r="O24" s="47">
        <f t="shared" si="1"/>
        <v>18.520895522388059</v>
      </c>
      <c r="P24" s="9"/>
    </row>
    <row r="25" spans="1:16" ht="15.75">
      <c r="A25" s="29" t="s">
        <v>31</v>
      </c>
      <c r="B25" s="30"/>
      <c r="C25" s="31"/>
      <c r="D25" s="32">
        <f t="shared" ref="D25:M25" si="7">SUM(D26:D26)</f>
        <v>5271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5271</v>
      </c>
      <c r="O25" s="45">
        <f t="shared" si="1"/>
        <v>7.8671641791044777</v>
      </c>
      <c r="P25" s="10"/>
    </row>
    <row r="26" spans="1:16">
      <c r="A26" s="13"/>
      <c r="B26" s="39">
        <v>351.5</v>
      </c>
      <c r="C26" s="21" t="s">
        <v>36</v>
      </c>
      <c r="D26" s="46">
        <v>5271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5271</v>
      </c>
      <c r="O26" s="47">
        <f t="shared" si="1"/>
        <v>7.8671641791044777</v>
      </c>
      <c r="P26" s="9"/>
    </row>
    <row r="27" spans="1:16" ht="15.75">
      <c r="A27" s="29" t="s">
        <v>3</v>
      </c>
      <c r="B27" s="30"/>
      <c r="C27" s="31"/>
      <c r="D27" s="32">
        <f t="shared" ref="D27:M27" si="8">SUM(D28:D30)</f>
        <v>20048</v>
      </c>
      <c r="E27" s="32">
        <f t="shared" si="8"/>
        <v>3943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4"/>
        <v>23991</v>
      </c>
      <c r="O27" s="45">
        <f t="shared" si="1"/>
        <v>35.807462686567163</v>
      </c>
      <c r="P27" s="10"/>
    </row>
    <row r="28" spans="1:16">
      <c r="A28" s="12"/>
      <c r="B28" s="25">
        <v>361.1</v>
      </c>
      <c r="C28" s="20" t="s">
        <v>37</v>
      </c>
      <c r="D28" s="46">
        <v>359</v>
      </c>
      <c r="E28" s="46">
        <v>3943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4302</v>
      </c>
      <c r="O28" s="47">
        <f t="shared" si="1"/>
        <v>6.4208955223880597</v>
      </c>
      <c r="P28" s="9"/>
    </row>
    <row r="29" spans="1:16">
      <c r="A29" s="12"/>
      <c r="B29" s="25">
        <v>366</v>
      </c>
      <c r="C29" s="20" t="s">
        <v>38</v>
      </c>
      <c r="D29" s="46">
        <v>548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548</v>
      </c>
      <c r="O29" s="47">
        <f t="shared" si="1"/>
        <v>0.81791044776119404</v>
      </c>
      <c r="P29" s="9"/>
    </row>
    <row r="30" spans="1:16">
      <c r="A30" s="12"/>
      <c r="B30" s="25">
        <v>369.9</v>
      </c>
      <c r="C30" s="20" t="s">
        <v>39</v>
      </c>
      <c r="D30" s="46">
        <v>19141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19141</v>
      </c>
      <c r="O30" s="47">
        <f t="shared" si="1"/>
        <v>28.568656716417909</v>
      </c>
      <c r="P30" s="9"/>
    </row>
    <row r="31" spans="1:16" ht="15.75">
      <c r="A31" s="29" t="s">
        <v>32</v>
      </c>
      <c r="B31" s="30"/>
      <c r="C31" s="31"/>
      <c r="D31" s="32">
        <f t="shared" ref="D31:M31" si="9">SUM(D32:D32)</f>
        <v>34772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4"/>
        <v>34772</v>
      </c>
      <c r="O31" s="45">
        <f t="shared" si="1"/>
        <v>51.898507462686567</v>
      </c>
      <c r="P31" s="9"/>
    </row>
    <row r="32" spans="1:16" ht="15.75" thickBot="1">
      <c r="A32" s="12"/>
      <c r="B32" s="25">
        <v>381</v>
      </c>
      <c r="C32" s="20" t="s">
        <v>40</v>
      </c>
      <c r="D32" s="46">
        <v>34772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34772</v>
      </c>
      <c r="O32" s="47">
        <f t="shared" si="1"/>
        <v>51.898507462686567</v>
      </c>
      <c r="P32" s="9"/>
    </row>
    <row r="33" spans="1:119" ht="16.5" thickBot="1">
      <c r="A33" s="14" t="s">
        <v>34</v>
      </c>
      <c r="B33" s="23"/>
      <c r="C33" s="22"/>
      <c r="D33" s="15">
        <f t="shared" ref="D33:M33" si="10">SUM(D5,D13,D18,D22,D25,D27,D31)</f>
        <v>615871</v>
      </c>
      <c r="E33" s="15">
        <f t="shared" si="10"/>
        <v>51465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0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4"/>
        <v>667336</v>
      </c>
      <c r="O33" s="38">
        <f t="shared" si="1"/>
        <v>996.02388059701491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51" t="s">
        <v>77</v>
      </c>
      <c r="M35" s="51"/>
      <c r="N35" s="51"/>
      <c r="O35" s="43">
        <v>670</v>
      </c>
    </row>
    <row r="36" spans="1:119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</row>
    <row r="37" spans="1:119" ht="15.75" customHeight="1" thickBot="1">
      <c r="A37" s="55" t="s">
        <v>51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7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60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41</v>
      </c>
      <c r="B3" s="65"/>
      <c r="C3" s="66"/>
      <c r="D3" s="70" t="s">
        <v>26</v>
      </c>
      <c r="E3" s="71"/>
      <c r="F3" s="71"/>
      <c r="G3" s="71"/>
      <c r="H3" s="72"/>
      <c r="I3" s="70" t="s">
        <v>27</v>
      </c>
      <c r="J3" s="72"/>
      <c r="K3" s="70" t="s">
        <v>29</v>
      </c>
      <c r="L3" s="72"/>
      <c r="M3" s="36"/>
      <c r="N3" s="37"/>
      <c r="O3" s="73" t="s">
        <v>46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418795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418795</v>
      </c>
      <c r="O5" s="33">
        <f t="shared" ref="O5:O35" si="1">(N5/O$37)</f>
        <v>632.62084592145015</v>
      </c>
      <c r="P5" s="6"/>
    </row>
    <row r="6" spans="1:133">
      <c r="A6" s="12"/>
      <c r="B6" s="25">
        <v>311</v>
      </c>
      <c r="C6" s="20" t="s">
        <v>2</v>
      </c>
      <c r="D6" s="46">
        <v>298478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298478</v>
      </c>
      <c r="O6" s="47">
        <f t="shared" si="1"/>
        <v>450.87311178247734</v>
      </c>
      <c r="P6" s="9"/>
    </row>
    <row r="7" spans="1:133">
      <c r="A7" s="12"/>
      <c r="B7" s="25">
        <v>312.41000000000003</v>
      </c>
      <c r="C7" s="20" t="s">
        <v>10</v>
      </c>
      <c r="D7" s="46">
        <v>15507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15507</v>
      </c>
      <c r="O7" s="47">
        <f t="shared" si="1"/>
        <v>23.424471299093657</v>
      </c>
      <c r="P7" s="9"/>
    </row>
    <row r="8" spans="1:133">
      <c r="A8" s="12"/>
      <c r="B8" s="25">
        <v>314.10000000000002</v>
      </c>
      <c r="C8" s="20" t="s">
        <v>11</v>
      </c>
      <c r="D8" s="46">
        <v>52909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52909</v>
      </c>
      <c r="O8" s="47">
        <f t="shared" si="1"/>
        <v>79.922960725075527</v>
      </c>
      <c r="P8" s="9"/>
    </row>
    <row r="9" spans="1:133">
      <c r="A9" s="12"/>
      <c r="B9" s="25">
        <v>314.3</v>
      </c>
      <c r="C9" s="20" t="s">
        <v>12</v>
      </c>
      <c r="D9" s="46">
        <v>6314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6314</v>
      </c>
      <c r="O9" s="47">
        <f t="shared" si="1"/>
        <v>9.5377643504531715</v>
      </c>
      <c r="P9" s="9"/>
    </row>
    <row r="10" spans="1:133">
      <c r="A10" s="12"/>
      <c r="B10" s="25">
        <v>314.39999999999998</v>
      </c>
      <c r="C10" s="20" t="s">
        <v>13</v>
      </c>
      <c r="D10" s="46">
        <v>791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791</v>
      </c>
      <c r="O10" s="47">
        <f t="shared" si="1"/>
        <v>1.1948640483383686</v>
      </c>
      <c r="P10" s="9"/>
    </row>
    <row r="11" spans="1:133">
      <c r="A11" s="12"/>
      <c r="B11" s="25">
        <v>315</v>
      </c>
      <c r="C11" s="20" t="s">
        <v>61</v>
      </c>
      <c r="D11" s="46">
        <v>41121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41121</v>
      </c>
      <c r="O11" s="47">
        <f t="shared" si="1"/>
        <v>62.116314199395774</v>
      </c>
      <c r="P11" s="9"/>
    </row>
    <row r="12" spans="1:133">
      <c r="A12" s="12"/>
      <c r="B12" s="25">
        <v>316</v>
      </c>
      <c r="C12" s="20" t="s">
        <v>62</v>
      </c>
      <c r="D12" s="46">
        <v>3675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3675</v>
      </c>
      <c r="O12" s="47">
        <f t="shared" si="1"/>
        <v>5.5513595166163139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71992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5" si="4">SUM(D13:M13)</f>
        <v>71992</v>
      </c>
      <c r="O13" s="45">
        <f t="shared" si="1"/>
        <v>108.74924471299094</v>
      </c>
      <c r="P13" s="10"/>
    </row>
    <row r="14" spans="1:133">
      <c r="A14" s="12"/>
      <c r="B14" s="25">
        <v>322</v>
      </c>
      <c r="C14" s="20" t="s">
        <v>0</v>
      </c>
      <c r="D14" s="46">
        <v>24392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24392</v>
      </c>
      <c r="O14" s="47">
        <f t="shared" si="1"/>
        <v>36.84592145015106</v>
      </c>
      <c r="P14" s="9"/>
    </row>
    <row r="15" spans="1:133">
      <c r="A15" s="12"/>
      <c r="B15" s="25">
        <v>323.10000000000002</v>
      </c>
      <c r="C15" s="20" t="s">
        <v>17</v>
      </c>
      <c r="D15" s="46">
        <v>39718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39718</v>
      </c>
      <c r="O15" s="47">
        <f t="shared" si="1"/>
        <v>59.996978851963746</v>
      </c>
      <c r="P15" s="9"/>
    </row>
    <row r="16" spans="1:133">
      <c r="A16" s="12"/>
      <c r="B16" s="25">
        <v>323.7</v>
      </c>
      <c r="C16" s="20" t="s">
        <v>18</v>
      </c>
      <c r="D16" s="46">
        <v>7757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7757</v>
      </c>
      <c r="O16" s="47">
        <f t="shared" si="1"/>
        <v>11.717522658610273</v>
      </c>
      <c r="P16" s="9"/>
    </row>
    <row r="17" spans="1:16">
      <c r="A17" s="12"/>
      <c r="B17" s="25">
        <v>329</v>
      </c>
      <c r="C17" s="20" t="s">
        <v>19</v>
      </c>
      <c r="D17" s="46">
        <v>125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125</v>
      </c>
      <c r="O17" s="47">
        <f t="shared" si="1"/>
        <v>0.18882175226586104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SUM(D19:D22)</f>
        <v>60161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60161</v>
      </c>
      <c r="O18" s="45">
        <f t="shared" si="1"/>
        <v>90.877643504531719</v>
      </c>
      <c r="P18" s="10"/>
    </row>
    <row r="19" spans="1:16">
      <c r="A19" s="12"/>
      <c r="B19" s="25">
        <v>334.2</v>
      </c>
      <c r="C19" s="20" t="s">
        <v>21</v>
      </c>
      <c r="D19" s="46">
        <v>1498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1498</v>
      </c>
      <c r="O19" s="47">
        <f t="shared" si="1"/>
        <v>2.2628398791540785</v>
      </c>
      <c r="P19" s="9"/>
    </row>
    <row r="20" spans="1:16">
      <c r="A20" s="12"/>
      <c r="B20" s="25">
        <v>335.12</v>
      </c>
      <c r="C20" s="20" t="s">
        <v>63</v>
      </c>
      <c r="D20" s="46">
        <v>15142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15142</v>
      </c>
      <c r="O20" s="47">
        <f t="shared" si="1"/>
        <v>22.873111782477341</v>
      </c>
      <c r="P20" s="9"/>
    </row>
    <row r="21" spans="1:16">
      <c r="A21" s="12"/>
      <c r="B21" s="25">
        <v>335.18</v>
      </c>
      <c r="C21" s="20" t="s">
        <v>64</v>
      </c>
      <c r="D21" s="46">
        <v>32005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32005</v>
      </c>
      <c r="O21" s="47">
        <f t="shared" si="1"/>
        <v>48.34592145015106</v>
      </c>
      <c r="P21" s="9"/>
    </row>
    <row r="22" spans="1:16">
      <c r="A22" s="12"/>
      <c r="B22" s="25">
        <v>338</v>
      </c>
      <c r="C22" s="20" t="s">
        <v>25</v>
      </c>
      <c r="D22" s="46">
        <v>11516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11516</v>
      </c>
      <c r="O22" s="47">
        <f t="shared" si="1"/>
        <v>17.395770392749245</v>
      </c>
      <c r="P22" s="9"/>
    </row>
    <row r="23" spans="1:16" ht="15.75">
      <c r="A23" s="29" t="s">
        <v>30</v>
      </c>
      <c r="B23" s="30"/>
      <c r="C23" s="31"/>
      <c r="D23" s="32">
        <f t="shared" ref="D23:M23" si="6">SUM(D24:D25)</f>
        <v>8923</v>
      </c>
      <c r="E23" s="32">
        <f t="shared" si="6"/>
        <v>47547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56470</v>
      </c>
      <c r="O23" s="45">
        <f t="shared" si="1"/>
        <v>85.302114803625372</v>
      </c>
      <c r="P23" s="10"/>
    </row>
    <row r="24" spans="1:16">
      <c r="A24" s="12"/>
      <c r="B24" s="25">
        <v>343.9</v>
      </c>
      <c r="C24" s="20" t="s">
        <v>55</v>
      </c>
      <c r="D24" s="46">
        <v>0</v>
      </c>
      <c r="E24" s="46">
        <v>47547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47547</v>
      </c>
      <c r="O24" s="47">
        <f t="shared" si="1"/>
        <v>71.823262839879149</v>
      </c>
      <c r="P24" s="9"/>
    </row>
    <row r="25" spans="1:16">
      <c r="A25" s="12"/>
      <c r="B25" s="25">
        <v>347.3</v>
      </c>
      <c r="C25" s="20" t="s">
        <v>33</v>
      </c>
      <c r="D25" s="46">
        <v>8923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8923</v>
      </c>
      <c r="O25" s="47">
        <f t="shared" si="1"/>
        <v>13.478851963746223</v>
      </c>
      <c r="P25" s="9"/>
    </row>
    <row r="26" spans="1:16" ht="15.75">
      <c r="A26" s="29" t="s">
        <v>31</v>
      </c>
      <c r="B26" s="30"/>
      <c r="C26" s="31"/>
      <c r="D26" s="32">
        <f t="shared" ref="D26:M26" si="7">SUM(D27:D27)</f>
        <v>5906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5906</v>
      </c>
      <c r="O26" s="45">
        <f t="shared" si="1"/>
        <v>8.9214501510574014</v>
      </c>
      <c r="P26" s="10"/>
    </row>
    <row r="27" spans="1:16">
      <c r="A27" s="13"/>
      <c r="B27" s="39">
        <v>351.5</v>
      </c>
      <c r="C27" s="21" t="s">
        <v>36</v>
      </c>
      <c r="D27" s="46">
        <v>5906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5906</v>
      </c>
      <c r="O27" s="47">
        <f t="shared" si="1"/>
        <v>8.9214501510574014</v>
      </c>
      <c r="P27" s="9"/>
    </row>
    <row r="28" spans="1:16" ht="15.75">
      <c r="A28" s="29" t="s">
        <v>3</v>
      </c>
      <c r="B28" s="30"/>
      <c r="C28" s="31"/>
      <c r="D28" s="32">
        <f t="shared" ref="D28:M28" si="8">SUM(D29:D31)</f>
        <v>13287</v>
      </c>
      <c r="E28" s="32">
        <f t="shared" si="8"/>
        <v>8097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4"/>
        <v>21384</v>
      </c>
      <c r="O28" s="45">
        <f t="shared" si="1"/>
        <v>32.302114803625379</v>
      </c>
      <c r="P28" s="10"/>
    </row>
    <row r="29" spans="1:16">
      <c r="A29" s="12"/>
      <c r="B29" s="25">
        <v>361.1</v>
      </c>
      <c r="C29" s="20" t="s">
        <v>37</v>
      </c>
      <c r="D29" s="46">
        <v>431</v>
      </c>
      <c r="E29" s="46">
        <v>8053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8484</v>
      </c>
      <c r="O29" s="47">
        <f t="shared" si="1"/>
        <v>12.81570996978852</v>
      </c>
      <c r="P29" s="9"/>
    </row>
    <row r="30" spans="1:16">
      <c r="A30" s="12"/>
      <c r="B30" s="25">
        <v>366</v>
      </c>
      <c r="C30" s="20" t="s">
        <v>38</v>
      </c>
      <c r="D30" s="46">
        <v>5450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5450</v>
      </c>
      <c r="O30" s="47">
        <f t="shared" si="1"/>
        <v>8.2326283987915403</v>
      </c>
      <c r="P30" s="9"/>
    </row>
    <row r="31" spans="1:16">
      <c r="A31" s="12"/>
      <c r="B31" s="25">
        <v>369.9</v>
      </c>
      <c r="C31" s="20" t="s">
        <v>39</v>
      </c>
      <c r="D31" s="46">
        <v>7406</v>
      </c>
      <c r="E31" s="46">
        <v>44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7450</v>
      </c>
      <c r="O31" s="47">
        <f t="shared" si="1"/>
        <v>11.253776435045317</v>
      </c>
      <c r="P31" s="9"/>
    </row>
    <row r="32" spans="1:16" ht="15.75">
      <c r="A32" s="29" t="s">
        <v>32</v>
      </c>
      <c r="B32" s="30"/>
      <c r="C32" s="31"/>
      <c r="D32" s="32">
        <f t="shared" ref="D32:M32" si="9">SUM(D33:D34)</f>
        <v>34975</v>
      </c>
      <c r="E32" s="32">
        <f t="shared" si="9"/>
        <v>17500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4"/>
        <v>52475</v>
      </c>
      <c r="O32" s="45">
        <f t="shared" si="1"/>
        <v>79.267371601208453</v>
      </c>
      <c r="P32" s="9"/>
    </row>
    <row r="33" spans="1:119">
      <c r="A33" s="12"/>
      <c r="B33" s="25">
        <v>381</v>
      </c>
      <c r="C33" s="20" t="s">
        <v>40</v>
      </c>
      <c r="D33" s="46">
        <v>25042</v>
      </c>
      <c r="E33" s="46">
        <v>17500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42542</v>
      </c>
      <c r="O33" s="47">
        <f t="shared" si="1"/>
        <v>64.262839879154072</v>
      </c>
      <c r="P33" s="9"/>
    </row>
    <row r="34" spans="1:119" ht="15.75" thickBot="1">
      <c r="A34" s="12"/>
      <c r="B34" s="25">
        <v>388.2</v>
      </c>
      <c r="C34" s="20" t="s">
        <v>65</v>
      </c>
      <c r="D34" s="46">
        <v>9933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9933</v>
      </c>
      <c r="O34" s="47">
        <f t="shared" si="1"/>
        <v>15.004531722054381</v>
      </c>
      <c r="P34" s="9"/>
    </row>
    <row r="35" spans="1:119" ht="16.5" thickBot="1">
      <c r="A35" s="14" t="s">
        <v>34</v>
      </c>
      <c r="B35" s="23"/>
      <c r="C35" s="22"/>
      <c r="D35" s="15">
        <f t="shared" ref="D35:M35" si="10">SUM(D5,D13,D18,D23,D26,D28,D32)</f>
        <v>614039</v>
      </c>
      <c r="E35" s="15">
        <f t="shared" si="10"/>
        <v>73144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0</v>
      </c>
      <c r="J35" s="15">
        <f t="shared" si="10"/>
        <v>0</v>
      </c>
      <c r="K35" s="15">
        <f t="shared" si="10"/>
        <v>0</v>
      </c>
      <c r="L35" s="15">
        <f t="shared" si="10"/>
        <v>0</v>
      </c>
      <c r="M35" s="15">
        <f t="shared" si="10"/>
        <v>0</v>
      </c>
      <c r="N35" s="15">
        <f t="shared" si="4"/>
        <v>687183</v>
      </c>
      <c r="O35" s="38">
        <f t="shared" si="1"/>
        <v>1038.0407854984894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51" t="s">
        <v>66</v>
      </c>
      <c r="M37" s="51"/>
      <c r="N37" s="51"/>
      <c r="O37" s="43">
        <v>662</v>
      </c>
    </row>
    <row r="38" spans="1:119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  <row r="39" spans="1:119" ht="15.75" customHeight="1" thickBot="1">
      <c r="A39" s="55" t="s">
        <v>51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7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58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41</v>
      </c>
      <c r="B3" s="65"/>
      <c r="C3" s="66"/>
      <c r="D3" s="70" t="s">
        <v>26</v>
      </c>
      <c r="E3" s="71"/>
      <c r="F3" s="71"/>
      <c r="G3" s="71"/>
      <c r="H3" s="72"/>
      <c r="I3" s="70" t="s">
        <v>27</v>
      </c>
      <c r="J3" s="72"/>
      <c r="K3" s="70" t="s">
        <v>29</v>
      </c>
      <c r="L3" s="72"/>
      <c r="M3" s="36"/>
      <c r="N3" s="37"/>
      <c r="O3" s="73" t="s">
        <v>46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396659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396659</v>
      </c>
      <c r="O5" s="33">
        <f t="shared" ref="O5:O33" si="1">(N5/O$35)</f>
        <v>597.37801204819277</v>
      </c>
      <c r="P5" s="6"/>
    </row>
    <row r="6" spans="1:133">
      <c r="A6" s="12"/>
      <c r="B6" s="25">
        <v>311</v>
      </c>
      <c r="C6" s="20" t="s">
        <v>2</v>
      </c>
      <c r="D6" s="46">
        <v>279858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279858</v>
      </c>
      <c r="O6" s="47">
        <f t="shared" si="1"/>
        <v>421.47289156626505</v>
      </c>
      <c r="P6" s="9"/>
    </row>
    <row r="7" spans="1:133">
      <c r="A7" s="12"/>
      <c r="B7" s="25">
        <v>312.41000000000003</v>
      </c>
      <c r="C7" s="20" t="s">
        <v>10</v>
      </c>
      <c r="D7" s="46">
        <v>16452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16452</v>
      </c>
      <c r="O7" s="47">
        <f t="shared" si="1"/>
        <v>24.777108433734941</v>
      </c>
      <c r="P7" s="9"/>
    </row>
    <row r="8" spans="1:133">
      <c r="A8" s="12"/>
      <c r="B8" s="25">
        <v>314.10000000000002</v>
      </c>
      <c r="C8" s="20" t="s">
        <v>11</v>
      </c>
      <c r="D8" s="46">
        <v>49165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49165</v>
      </c>
      <c r="O8" s="47">
        <f t="shared" si="1"/>
        <v>74.043674698795186</v>
      </c>
      <c r="P8" s="9"/>
    </row>
    <row r="9" spans="1:133">
      <c r="A9" s="12"/>
      <c r="B9" s="25">
        <v>314.3</v>
      </c>
      <c r="C9" s="20" t="s">
        <v>12</v>
      </c>
      <c r="D9" s="46">
        <v>6525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6525</v>
      </c>
      <c r="O9" s="47">
        <f t="shared" si="1"/>
        <v>9.8268072289156621</v>
      </c>
      <c r="P9" s="9"/>
    </row>
    <row r="10" spans="1:133">
      <c r="A10" s="12"/>
      <c r="B10" s="25">
        <v>314.39999999999998</v>
      </c>
      <c r="C10" s="20" t="s">
        <v>13</v>
      </c>
      <c r="D10" s="46">
        <v>402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402</v>
      </c>
      <c r="O10" s="47">
        <f t="shared" si="1"/>
        <v>0.60542168674698793</v>
      </c>
      <c r="P10" s="9"/>
    </row>
    <row r="11" spans="1:133">
      <c r="A11" s="12"/>
      <c r="B11" s="25">
        <v>315</v>
      </c>
      <c r="C11" s="20" t="s">
        <v>14</v>
      </c>
      <c r="D11" s="46">
        <v>39482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39482</v>
      </c>
      <c r="O11" s="47">
        <f t="shared" si="1"/>
        <v>59.460843373493979</v>
      </c>
      <c r="P11" s="9"/>
    </row>
    <row r="12" spans="1:133">
      <c r="A12" s="12"/>
      <c r="B12" s="25">
        <v>316</v>
      </c>
      <c r="C12" s="20" t="s">
        <v>15</v>
      </c>
      <c r="D12" s="46">
        <v>4775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4775</v>
      </c>
      <c r="O12" s="47">
        <f t="shared" si="1"/>
        <v>7.1912650602409638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58276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3" si="4">SUM(D13:M13)</f>
        <v>58276</v>
      </c>
      <c r="O13" s="45">
        <f t="shared" si="1"/>
        <v>87.765060240963862</v>
      </c>
      <c r="P13" s="10"/>
    </row>
    <row r="14" spans="1:133">
      <c r="A14" s="12"/>
      <c r="B14" s="25">
        <v>322</v>
      </c>
      <c r="C14" s="20" t="s">
        <v>0</v>
      </c>
      <c r="D14" s="46">
        <v>11487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11487</v>
      </c>
      <c r="O14" s="47">
        <f t="shared" si="1"/>
        <v>17.299698795180724</v>
      </c>
      <c r="P14" s="9"/>
    </row>
    <row r="15" spans="1:133">
      <c r="A15" s="12"/>
      <c r="B15" s="25">
        <v>323.10000000000002</v>
      </c>
      <c r="C15" s="20" t="s">
        <v>17</v>
      </c>
      <c r="D15" s="46">
        <v>39912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39912</v>
      </c>
      <c r="O15" s="47">
        <f t="shared" si="1"/>
        <v>60.108433734939759</v>
      </c>
      <c r="P15" s="9"/>
    </row>
    <row r="16" spans="1:133">
      <c r="A16" s="12"/>
      <c r="B16" s="25">
        <v>323.7</v>
      </c>
      <c r="C16" s="20" t="s">
        <v>18</v>
      </c>
      <c r="D16" s="46">
        <v>6762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6762</v>
      </c>
      <c r="O16" s="47">
        <f t="shared" si="1"/>
        <v>10.183734939759036</v>
      </c>
      <c r="P16" s="9"/>
    </row>
    <row r="17" spans="1:16">
      <c r="A17" s="12"/>
      <c r="B17" s="25">
        <v>329</v>
      </c>
      <c r="C17" s="20" t="s">
        <v>19</v>
      </c>
      <c r="D17" s="46">
        <v>115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115</v>
      </c>
      <c r="O17" s="47">
        <f t="shared" si="1"/>
        <v>0.17319277108433734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SUM(D19:D21)</f>
        <v>56893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56893</v>
      </c>
      <c r="O18" s="45">
        <f t="shared" si="1"/>
        <v>85.682228915662648</v>
      </c>
      <c r="P18" s="10"/>
    </row>
    <row r="19" spans="1:16">
      <c r="A19" s="12"/>
      <c r="B19" s="25">
        <v>335.12</v>
      </c>
      <c r="C19" s="20" t="s">
        <v>22</v>
      </c>
      <c r="D19" s="46">
        <v>14719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14719</v>
      </c>
      <c r="O19" s="47">
        <f t="shared" si="1"/>
        <v>22.167168674698797</v>
      </c>
      <c r="P19" s="9"/>
    </row>
    <row r="20" spans="1:16">
      <c r="A20" s="12"/>
      <c r="B20" s="25">
        <v>335.18</v>
      </c>
      <c r="C20" s="20" t="s">
        <v>23</v>
      </c>
      <c r="D20" s="46">
        <v>30658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30658</v>
      </c>
      <c r="O20" s="47">
        <f t="shared" si="1"/>
        <v>46.171686746987952</v>
      </c>
      <c r="P20" s="9"/>
    </row>
    <row r="21" spans="1:16">
      <c r="A21" s="12"/>
      <c r="B21" s="25">
        <v>338</v>
      </c>
      <c r="C21" s="20" t="s">
        <v>25</v>
      </c>
      <c r="D21" s="46">
        <v>11516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11516</v>
      </c>
      <c r="O21" s="47">
        <f t="shared" si="1"/>
        <v>17.343373493975903</v>
      </c>
      <c r="P21" s="9"/>
    </row>
    <row r="22" spans="1:16" ht="15.75">
      <c r="A22" s="29" t="s">
        <v>30</v>
      </c>
      <c r="B22" s="30"/>
      <c r="C22" s="31"/>
      <c r="D22" s="32">
        <f t="shared" ref="D22:M22" si="6">SUM(D23:D24)</f>
        <v>11019</v>
      </c>
      <c r="E22" s="32">
        <f t="shared" si="6"/>
        <v>47555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58574</v>
      </c>
      <c r="O22" s="45">
        <f t="shared" si="1"/>
        <v>88.213855421686745</v>
      </c>
      <c r="P22" s="10"/>
    </row>
    <row r="23" spans="1:16">
      <c r="A23" s="12"/>
      <c r="B23" s="25">
        <v>343.9</v>
      </c>
      <c r="C23" s="20" t="s">
        <v>55</v>
      </c>
      <c r="D23" s="46">
        <v>0</v>
      </c>
      <c r="E23" s="46">
        <v>47555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47555</v>
      </c>
      <c r="O23" s="47">
        <f t="shared" si="1"/>
        <v>71.618975903614455</v>
      </c>
      <c r="P23" s="9"/>
    </row>
    <row r="24" spans="1:16">
      <c r="A24" s="12"/>
      <c r="B24" s="25">
        <v>347.3</v>
      </c>
      <c r="C24" s="20" t="s">
        <v>33</v>
      </c>
      <c r="D24" s="46">
        <v>11019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11019</v>
      </c>
      <c r="O24" s="47">
        <f t="shared" si="1"/>
        <v>16.59487951807229</v>
      </c>
      <c r="P24" s="9"/>
    </row>
    <row r="25" spans="1:16" ht="15.75">
      <c r="A25" s="29" t="s">
        <v>31</v>
      </c>
      <c r="B25" s="30"/>
      <c r="C25" s="31"/>
      <c r="D25" s="32">
        <f t="shared" ref="D25:M25" si="7">SUM(D26:D26)</f>
        <v>6569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6569</v>
      </c>
      <c r="O25" s="45">
        <f t="shared" si="1"/>
        <v>9.8930722891566258</v>
      </c>
      <c r="P25" s="10"/>
    </row>
    <row r="26" spans="1:16">
      <c r="A26" s="13"/>
      <c r="B26" s="39">
        <v>351.5</v>
      </c>
      <c r="C26" s="21" t="s">
        <v>36</v>
      </c>
      <c r="D26" s="46">
        <v>6569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6569</v>
      </c>
      <c r="O26" s="47">
        <f t="shared" si="1"/>
        <v>9.8930722891566258</v>
      </c>
      <c r="P26" s="9"/>
    </row>
    <row r="27" spans="1:16" ht="15.75">
      <c r="A27" s="29" t="s">
        <v>3</v>
      </c>
      <c r="B27" s="30"/>
      <c r="C27" s="31"/>
      <c r="D27" s="32">
        <f t="shared" ref="D27:M27" si="8">SUM(D28:D30)</f>
        <v>4989</v>
      </c>
      <c r="E27" s="32">
        <f t="shared" si="8"/>
        <v>4877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4"/>
        <v>9866</v>
      </c>
      <c r="O27" s="45">
        <f t="shared" si="1"/>
        <v>14.858433734939759</v>
      </c>
      <c r="P27" s="10"/>
    </row>
    <row r="28" spans="1:16">
      <c r="A28" s="12"/>
      <c r="B28" s="25">
        <v>361.1</v>
      </c>
      <c r="C28" s="20" t="s">
        <v>37</v>
      </c>
      <c r="D28" s="46">
        <v>505</v>
      </c>
      <c r="E28" s="46">
        <v>4877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5382</v>
      </c>
      <c r="O28" s="47">
        <f t="shared" si="1"/>
        <v>8.1054216867469879</v>
      </c>
      <c r="P28" s="9"/>
    </row>
    <row r="29" spans="1:16">
      <c r="A29" s="12"/>
      <c r="B29" s="25">
        <v>366</v>
      </c>
      <c r="C29" s="20" t="s">
        <v>38</v>
      </c>
      <c r="D29" s="46">
        <v>655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655</v>
      </c>
      <c r="O29" s="47">
        <f t="shared" si="1"/>
        <v>0.98644578313253017</v>
      </c>
      <c r="P29" s="9"/>
    </row>
    <row r="30" spans="1:16">
      <c r="A30" s="12"/>
      <c r="B30" s="25">
        <v>369.9</v>
      </c>
      <c r="C30" s="20" t="s">
        <v>39</v>
      </c>
      <c r="D30" s="46">
        <v>3829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3829</v>
      </c>
      <c r="O30" s="47">
        <f t="shared" si="1"/>
        <v>5.7665662650602414</v>
      </c>
      <c r="P30" s="9"/>
    </row>
    <row r="31" spans="1:16" ht="15.75">
      <c r="A31" s="29" t="s">
        <v>32</v>
      </c>
      <c r="B31" s="30"/>
      <c r="C31" s="31"/>
      <c r="D31" s="32">
        <f t="shared" ref="D31:M31" si="9">SUM(D32:D32)</f>
        <v>29900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4"/>
        <v>29900</v>
      </c>
      <c r="O31" s="45">
        <f t="shared" si="1"/>
        <v>45.03012048192771</v>
      </c>
      <c r="P31" s="9"/>
    </row>
    <row r="32" spans="1:16" ht="15.75" thickBot="1">
      <c r="A32" s="12"/>
      <c r="B32" s="25">
        <v>381</v>
      </c>
      <c r="C32" s="20" t="s">
        <v>40</v>
      </c>
      <c r="D32" s="46">
        <v>29900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29900</v>
      </c>
      <c r="O32" s="47">
        <f t="shared" si="1"/>
        <v>45.03012048192771</v>
      </c>
      <c r="P32" s="9"/>
    </row>
    <row r="33" spans="1:119" ht="16.5" thickBot="1">
      <c r="A33" s="14" t="s">
        <v>34</v>
      </c>
      <c r="B33" s="23"/>
      <c r="C33" s="22"/>
      <c r="D33" s="15">
        <f t="shared" ref="D33:M33" si="10">SUM(D5,D13,D18,D22,D25,D27,D31)</f>
        <v>564305</v>
      </c>
      <c r="E33" s="15">
        <f t="shared" si="10"/>
        <v>52432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0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4"/>
        <v>616737</v>
      </c>
      <c r="O33" s="38">
        <f t="shared" si="1"/>
        <v>928.8207831325301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51" t="s">
        <v>59</v>
      </c>
      <c r="M35" s="51"/>
      <c r="N35" s="51"/>
      <c r="O35" s="43">
        <v>664</v>
      </c>
    </row>
    <row r="36" spans="1:119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</row>
    <row r="37" spans="1:119" ht="15.75" customHeight="1" thickBot="1">
      <c r="A37" s="55" t="s">
        <v>51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7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52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41</v>
      </c>
      <c r="B3" s="65"/>
      <c r="C3" s="66"/>
      <c r="D3" s="70" t="s">
        <v>26</v>
      </c>
      <c r="E3" s="71"/>
      <c r="F3" s="71"/>
      <c r="G3" s="71"/>
      <c r="H3" s="72"/>
      <c r="I3" s="70" t="s">
        <v>27</v>
      </c>
      <c r="J3" s="72"/>
      <c r="K3" s="70" t="s">
        <v>29</v>
      </c>
      <c r="L3" s="72"/>
      <c r="M3" s="36"/>
      <c r="N3" s="37"/>
      <c r="O3" s="73" t="s">
        <v>46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392355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392355</v>
      </c>
      <c r="O5" s="33">
        <f t="shared" ref="O5:O37" si="1">(N5/O$39)</f>
        <v>592.68126888217523</v>
      </c>
      <c r="P5" s="6"/>
    </row>
    <row r="6" spans="1:133">
      <c r="A6" s="12"/>
      <c r="B6" s="25">
        <v>311</v>
      </c>
      <c r="C6" s="20" t="s">
        <v>2</v>
      </c>
      <c r="D6" s="46">
        <v>275621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275621</v>
      </c>
      <c r="O6" s="47">
        <f t="shared" si="1"/>
        <v>416.34592145015108</v>
      </c>
      <c r="P6" s="9"/>
    </row>
    <row r="7" spans="1:133">
      <c r="A7" s="12"/>
      <c r="B7" s="25">
        <v>312.41000000000003</v>
      </c>
      <c r="C7" s="20" t="s">
        <v>10</v>
      </c>
      <c r="D7" s="46">
        <v>13240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13240</v>
      </c>
      <c r="O7" s="47">
        <f t="shared" si="1"/>
        <v>20</v>
      </c>
      <c r="P7" s="9"/>
    </row>
    <row r="8" spans="1:133">
      <c r="A8" s="12"/>
      <c r="B8" s="25">
        <v>314.10000000000002</v>
      </c>
      <c r="C8" s="20" t="s">
        <v>11</v>
      </c>
      <c r="D8" s="46">
        <v>50622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50622</v>
      </c>
      <c r="O8" s="47">
        <f t="shared" si="1"/>
        <v>76.468277945619334</v>
      </c>
      <c r="P8" s="9"/>
    </row>
    <row r="9" spans="1:133">
      <c r="A9" s="12"/>
      <c r="B9" s="25">
        <v>314.3</v>
      </c>
      <c r="C9" s="20" t="s">
        <v>12</v>
      </c>
      <c r="D9" s="46">
        <v>7445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7445</v>
      </c>
      <c r="O9" s="47">
        <f t="shared" si="1"/>
        <v>11.246223564954683</v>
      </c>
      <c r="P9" s="9"/>
    </row>
    <row r="10" spans="1:133">
      <c r="A10" s="12"/>
      <c r="B10" s="25">
        <v>314.39999999999998</v>
      </c>
      <c r="C10" s="20" t="s">
        <v>13</v>
      </c>
      <c r="D10" s="46">
        <v>771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771</v>
      </c>
      <c r="O10" s="47">
        <f t="shared" si="1"/>
        <v>1.1646525679758308</v>
      </c>
      <c r="P10" s="9"/>
    </row>
    <row r="11" spans="1:133">
      <c r="A11" s="12"/>
      <c r="B11" s="25">
        <v>315</v>
      </c>
      <c r="C11" s="20" t="s">
        <v>14</v>
      </c>
      <c r="D11" s="46">
        <v>40423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40423</v>
      </c>
      <c r="O11" s="47">
        <f t="shared" si="1"/>
        <v>61.061933534743204</v>
      </c>
      <c r="P11" s="9"/>
    </row>
    <row r="12" spans="1:133">
      <c r="A12" s="12"/>
      <c r="B12" s="25">
        <v>316</v>
      </c>
      <c r="C12" s="20" t="s">
        <v>15</v>
      </c>
      <c r="D12" s="46">
        <v>4233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4233</v>
      </c>
      <c r="O12" s="47">
        <f t="shared" si="1"/>
        <v>6.3942598187311175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SUM(D14:D19)</f>
        <v>64797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64797</v>
      </c>
      <c r="O13" s="45">
        <f t="shared" si="1"/>
        <v>97.880664652567972</v>
      </c>
      <c r="P13" s="10"/>
    </row>
    <row r="14" spans="1:133">
      <c r="A14" s="12"/>
      <c r="B14" s="25">
        <v>322</v>
      </c>
      <c r="C14" s="20" t="s">
        <v>0</v>
      </c>
      <c r="D14" s="46">
        <v>15199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15199</v>
      </c>
      <c r="O14" s="47">
        <f t="shared" si="1"/>
        <v>22.959214501510573</v>
      </c>
      <c r="P14" s="9"/>
    </row>
    <row r="15" spans="1:133">
      <c r="A15" s="12"/>
      <c r="B15" s="25">
        <v>323.10000000000002</v>
      </c>
      <c r="C15" s="20" t="s">
        <v>17</v>
      </c>
      <c r="D15" s="46">
        <v>44471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44471</v>
      </c>
      <c r="O15" s="47">
        <f t="shared" si="1"/>
        <v>67.176737160120851</v>
      </c>
      <c r="P15" s="9"/>
    </row>
    <row r="16" spans="1:133">
      <c r="A16" s="12"/>
      <c r="B16" s="25">
        <v>323.7</v>
      </c>
      <c r="C16" s="20" t="s">
        <v>18</v>
      </c>
      <c r="D16" s="46">
        <v>4283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4283</v>
      </c>
      <c r="O16" s="47">
        <f t="shared" si="1"/>
        <v>6.4697885196374623</v>
      </c>
      <c r="P16" s="9"/>
    </row>
    <row r="17" spans="1:16">
      <c r="A17" s="12"/>
      <c r="B17" s="25">
        <v>324.11</v>
      </c>
      <c r="C17" s="20" t="s">
        <v>53</v>
      </c>
      <c r="D17" s="46">
        <v>100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</v>
      </c>
      <c r="O17" s="47">
        <f t="shared" si="1"/>
        <v>0.15105740181268881</v>
      </c>
      <c r="P17" s="9"/>
    </row>
    <row r="18" spans="1:16">
      <c r="A18" s="12"/>
      <c r="B18" s="25">
        <v>324.31</v>
      </c>
      <c r="C18" s="20" t="s">
        <v>54</v>
      </c>
      <c r="D18" s="46">
        <v>400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400</v>
      </c>
      <c r="O18" s="47">
        <f t="shared" si="1"/>
        <v>0.60422960725075525</v>
      </c>
      <c r="P18" s="9"/>
    </row>
    <row r="19" spans="1:16">
      <c r="A19" s="12"/>
      <c r="B19" s="25">
        <v>329</v>
      </c>
      <c r="C19" s="20" t="s">
        <v>19</v>
      </c>
      <c r="D19" s="46">
        <v>344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344</v>
      </c>
      <c r="O19" s="47">
        <f t="shared" si="1"/>
        <v>0.51963746223564955</v>
      </c>
      <c r="P19" s="9"/>
    </row>
    <row r="20" spans="1:16" ht="15.75">
      <c r="A20" s="29" t="s">
        <v>20</v>
      </c>
      <c r="B20" s="30"/>
      <c r="C20" s="31"/>
      <c r="D20" s="32">
        <f t="shared" ref="D20:M20" si="5">SUM(D21:D24)</f>
        <v>58492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58492</v>
      </c>
      <c r="O20" s="45">
        <f t="shared" si="1"/>
        <v>88.356495468277942</v>
      </c>
      <c r="P20" s="10"/>
    </row>
    <row r="21" spans="1:16">
      <c r="A21" s="12"/>
      <c r="B21" s="25">
        <v>334.2</v>
      </c>
      <c r="C21" s="20" t="s">
        <v>21</v>
      </c>
      <c r="D21" s="46">
        <v>671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671</v>
      </c>
      <c r="O21" s="47">
        <f t="shared" si="1"/>
        <v>1.0135951661631419</v>
      </c>
      <c r="P21" s="9"/>
    </row>
    <row r="22" spans="1:16">
      <c r="A22" s="12"/>
      <c r="B22" s="25">
        <v>335.12</v>
      </c>
      <c r="C22" s="20" t="s">
        <v>22</v>
      </c>
      <c r="D22" s="46">
        <v>14544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14544</v>
      </c>
      <c r="O22" s="47">
        <f t="shared" si="1"/>
        <v>21.969788519637461</v>
      </c>
      <c r="P22" s="9"/>
    </row>
    <row r="23" spans="1:16">
      <c r="A23" s="12"/>
      <c r="B23" s="25">
        <v>335.18</v>
      </c>
      <c r="C23" s="20" t="s">
        <v>23</v>
      </c>
      <c r="D23" s="46">
        <v>31761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31761</v>
      </c>
      <c r="O23" s="47">
        <f t="shared" si="1"/>
        <v>47.977341389728096</v>
      </c>
      <c r="P23" s="9"/>
    </row>
    <row r="24" spans="1:16">
      <c r="A24" s="12"/>
      <c r="B24" s="25">
        <v>338</v>
      </c>
      <c r="C24" s="20" t="s">
        <v>25</v>
      </c>
      <c r="D24" s="46">
        <v>11516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11516</v>
      </c>
      <c r="O24" s="47">
        <f t="shared" si="1"/>
        <v>17.395770392749245</v>
      </c>
      <c r="P24" s="9"/>
    </row>
    <row r="25" spans="1:16" ht="15.75">
      <c r="A25" s="29" t="s">
        <v>30</v>
      </c>
      <c r="B25" s="30"/>
      <c r="C25" s="31"/>
      <c r="D25" s="32">
        <f t="shared" ref="D25:M25" si="6">SUM(D26:D27)</f>
        <v>10225</v>
      </c>
      <c r="E25" s="32">
        <f t="shared" si="6"/>
        <v>31715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41940</v>
      </c>
      <c r="O25" s="45">
        <f t="shared" si="1"/>
        <v>63.353474320241695</v>
      </c>
      <c r="P25" s="10"/>
    </row>
    <row r="26" spans="1:16">
      <c r="A26" s="12"/>
      <c r="B26" s="25">
        <v>343.9</v>
      </c>
      <c r="C26" s="20" t="s">
        <v>55</v>
      </c>
      <c r="D26" s="46">
        <v>0</v>
      </c>
      <c r="E26" s="46">
        <v>31715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31715</v>
      </c>
      <c r="O26" s="47">
        <f t="shared" si="1"/>
        <v>47.907854984894257</v>
      </c>
      <c r="P26" s="9"/>
    </row>
    <row r="27" spans="1:16">
      <c r="A27" s="12"/>
      <c r="B27" s="25">
        <v>347.3</v>
      </c>
      <c r="C27" s="20" t="s">
        <v>33</v>
      </c>
      <c r="D27" s="46">
        <v>10225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10225</v>
      </c>
      <c r="O27" s="47">
        <f t="shared" si="1"/>
        <v>15.445619335347432</v>
      </c>
      <c r="P27" s="9"/>
    </row>
    <row r="28" spans="1:16" ht="15.75">
      <c r="A28" s="29" t="s">
        <v>31</v>
      </c>
      <c r="B28" s="30"/>
      <c r="C28" s="31"/>
      <c r="D28" s="32">
        <f t="shared" ref="D28:M28" si="7">SUM(D29:D29)</f>
        <v>4310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4310</v>
      </c>
      <c r="O28" s="45">
        <f t="shared" si="1"/>
        <v>6.5105740181268885</v>
      </c>
      <c r="P28" s="10"/>
    </row>
    <row r="29" spans="1:16">
      <c r="A29" s="13"/>
      <c r="B29" s="39">
        <v>351.5</v>
      </c>
      <c r="C29" s="21" t="s">
        <v>36</v>
      </c>
      <c r="D29" s="46">
        <v>4310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4310</v>
      </c>
      <c r="O29" s="47">
        <f t="shared" si="1"/>
        <v>6.5105740181268885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SUM(D31:D34)</f>
        <v>8962</v>
      </c>
      <c r="E30" s="32">
        <f t="shared" si="8"/>
        <v>163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9125</v>
      </c>
      <c r="O30" s="45">
        <f t="shared" si="1"/>
        <v>13.783987915407854</v>
      </c>
      <c r="P30" s="10"/>
    </row>
    <row r="31" spans="1:16">
      <c r="A31" s="12"/>
      <c r="B31" s="25">
        <v>361.1</v>
      </c>
      <c r="C31" s="20" t="s">
        <v>37</v>
      </c>
      <c r="D31" s="46">
        <v>909</v>
      </c>
      <c r="E31" s="46">
        <v>163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1072</v>
      </c>
      <c r="O31" s="47">
        <f t="shared" si="1"/>
        <v>1.6193353474320242</v>
      </c>
      <c r="P31" s="9"/>
    </row>
    <row r="32" spans="1:16">
      <c r="A32" s="12"/>
      <c r="B32" s="25">
        <v>364</v>
      </c>
      <c r="C32" s="20" t="s">
        <v>56</v>
      </c>
      <c r="D32" s="46">
        <v>1211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1211</v>
      </c>
      <c r="O32" s="47">
        <f t="shared" si="1"/>
        <v>1.8293051359516617</v>
      </c>
      <c r="P32" s="9"/>
    </row>
    <row r="33" spans="1:119">
      <c r="A33" s="12"/>
      <c r="B33" s="25">
        <v>366</v>
      </c>
      <c r="C33" s="20" t="s">
        <v>38</v>
      </c>
      <c r="D33" s="46">
        <v>1129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1129</v>
      </c>
      <c r="O33" s="47">
        <f t="shared" si="1"/>
        <v>1.7054380664652569</v>
      </c>
      <c r="P33" s="9"/>
    </row>
    <row r="34" spans="1:119">
      <c r="A34" s="12"/>
      <c r="B34" s="25">
        <v>369.9</v>
      </c>
      <c r="C34" s="20" t="s">
        <v>39</v>
      </c>
      <c r="D34" s="46">
        <v>5713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5713</v>
      </c>
      <c r="O34" s="47">
        <f t="shared" si="1"/>
        <v>8.6299093655589125</v>
      </c>
      <c r="P34" s="9"/>
    </row>
    <row r="35" spans="1:119" ht="15.75">
      <c r="A35" s="29" t="s">
        <v>32</v>
      </c>
      <c r="B35" s="30"/>
      <c r="C35" s="31"/>
      <c r="D35" s="32">
        <f t="shared" ref="D35:M35" si="9">SUM(D36:D36)</f>
        <v>21714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21714</v>
      </c>
      <c r="O35" s="45">
        <f t="shared" si="1"/>
        <v>32.800604229607252</v>
      </c>
      <c r="P35" s="9"/>
    </row>
    <row r="36" spans="1:119" ht="15.75" thickBot="1">
      <c r="A36" s="12"/>
      <c r="B36" s="25">
        <v>381</v>
      </c>
      <c r="C36" s="20" t="s">
        <v>40</v>
      </c>
      <c r="D36" s="46">
        <v>21714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21714</v>
      </c>
      <c r="O36" s="47">
        <f t="shared" si="1"/>
        <v>32.800604229607252</v>
      </c>
      <c r="P36" s="9"/>
    </row>
    <row r="37" spans="1:119" ht="16.5" thickBot="1">
      <c r="A37" s="14" t="s">
        <v>34</v>
      </c>
      <c r="B37" s="23"/>
      <c r="C37" s="22"/>
      <c r="D37" s="15">
        <f t="shared" ref="D37:M37" si="10">SUM(D5,D13,D20,D25,D28,D30,D35)</f>
        <v>560855</v>
      </c>
      <c r="E37" s="15">
        <f t="shared" si="10"/>
        <v>31878</v>
      </c>
      <c r="F37" s="15">
        <f t="shared" si="10"/>
        <v>0</v>
      </c>
      <c r="G37" s="15">
        <f t="shared" si="10"/>
        <v>0</v>
      </c>
      <c r="H37" s="15">
        <f t="shared" si="10"/>
        <v>0</v>
      </c>
      <c r="I37" s="15">
        <f t="shared" si="10"/>
        <v>0</v>
      </c>
      <c r="J37" s="15">
        <f t="shared" si="10"/>
        <v>0</v>
      </c>
      <c r="K37" s="15">
        <f t="shared" si="10"/>
        <v>0</v>
      </c>
      <c r="L37" s="15">
        <f t="shared" si="10"/>
        <v>0</v>
      </c>
      <c r="M37" s="15">
        <f t="shared" si="10"/>
        <v>0</v>
      </c>
      <c r="N37" s="15">
        <f t="shared" si="4"/>
        <v>592733</v>
      </c>
      <c r="O37" s="38">
        <f t="shared" si="1"/>
        <v>895.36706948640483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51" t="s">
        <v>57</v>
      </c>
      <c r="M39" s="51"/>
      <c r="N39" s="51"/>
      <c r="O39" s="43">
        <v>662</v>
      </c>
    </row>
    <row r="40" spans="1:119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  <row r="41" spans="1:119" ht="15.75" customHeight="1" thickBot="1">
      <c r="A41" s="55" t="s">
        <v>51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49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41</v>
      </c>
      <c r="B3" s="65"/>
      <c r="C3" s="66"/>
      <c r="D3" s="70" t="s">
        <v>26</v>
      </c>
      <c r="E3" s="71"/>
      <c r="F3" s="71"/>
      <c r="G3" s="71"/>
      <c r="H3" s="72"/>
      <c r="I3" s="70" t="s">
        <v>27</v>
      </c>
      <c r="J3" s="72"/>
      <c r="K3" s="70" t="s">
        <v>29</v>
      </c>
      <c r="L3" s="72"/>
      <c r="M3" s="36"/>
      <c r="N3" s="37"/>
      <c r="O3" s="73" t="s">
        <v>46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401148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401148</v>
      </c>
      <c r="O5" s="33">
        <f t="shared" ref="O5:O31" si="1">(N5/O$33)</f>
        <v>605.96374622356495</v>
      </c>
      <c r="P5" s="6"/>
    </row>
    <row r="6" spans="1:133">
      <c r="A6" s="12"/>
      <c r="B6" s="25">
        <v>311</v>
      </c>
      <c r="C6" s="20" t="s">
        <v>2</v>
      </c>
      <c r="D6" s="46">
        <v>272110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272110</v>
      </c>
      <c r="O6" s="47">
        <f t="shared" si="1"/>
        <v>411.04229607250755</v>
      </c>
      <c r="P6" s="9"/>
    </row>
    <row r="7" spans="1:133">
      <c r="A7" s="12"/>
      <c r="B7" s="25">
        <v>312.41000000000003</v>
      </c>
      <c r="C7" s="20" t="s">
        <v>10</v>
      </c>
      <c r="D7" s="46">
        <v>11580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11580</v>
      </c>
      <c r="O7" s="47">
        <f t="shared" si="1"/>
        <v>17.492447129909365</v>
      </c>
      <c r="P7" s="9"/>
    </row>
    <row r="8" spans="1:133">
      <c r="A8" s="12"/>
      <c r="B8" s="25">
        <v>314.10000000000002</v>
      </c>
      <c r="C8" s="20" t="s">
        <v>11</v>
      </c>
      <c r="D8" s="46">
        <v>53014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53014</v>
      </c>
      <c r="O8" s="47">
        <f t="shared" si="1"/>
        <v>80.081570996978854</v>
      </c>
      <c r="P8" s="9"/>
    </row>
    <row r="9" spans="1:133">
      <c r="A9" s="12"/>
      <c r="B9" s="25">
        <v>314.3</v>
      </c>
      <c r="C9" s="20" t="s">
        <v>12</v>
      </c>
      <c r="D9" s="46">
        <v>5723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5723</v>
      </c>
      <c r="O9" s="47">
        <f t="shared" si="1"/>
        <v>8.6450151057401818</v>
      </c>
      <c r="P9" s="9"/>
    </row>
    <row r="10" spans="1:133">
      <c r="A10" s="12"/>
      <c r="B10" s="25">
        <v>314.39999999999998</v>
      </c>
      <c r="C10" s="20" t="s">
        <v>13</v>
      </c>
      <c r="D10" s="46">
        <v>1064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1064</v>
      </c>
      <c r="O10" s="47">
        <f t="shared" si="1"/>
        <v>1.607250755287009</v>
      </c>
      <c r="P10" s="9"/>
    </row>
    <row r="11" spans="1:133">
      <c r="A11" s="12"/>
      <c r="B11" s="25">
        <v>315</v>
      </c>
      <c r="C11" s="20" t="s">
        <v>14</v>
      </c>
      <c r="D11" s="46">
        <v>52326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52326</v>
      </c>
      <c r="O11" s="47">
        <f t="shared" si="1"/>
        <v>79.042296072507554</v>
      </c>
      <c r="P11" s="9"/>
    </row>
    <row r="12" spans="1:133">
      <c r="A12" s="12"/>
      <c r="B12" s="25">
        <v>316</v>
      </c>
      <c r="C12" s="20" t="s">
        <v>15</v>
      </c>
      <c r="D12" s="46">
        <v>5331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5331</v>
      </c>
      <c r="O12" s="47">
        <f t="shared" si="1"/>
        <v>8.0528700906344408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60316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1" si="4">SUM(D13:M13)</f>
        <v>60316</v>
      </c>
      <c r="O13" s="45">
        <f t="shared" si="1"/>
        <v>91.111782477341393</v>
      </c>
      <c r="P13" s="10"/>
    </row>
    <row r="14" spans="1:133">
      <c r="A14" s="12"/>
      <c r="B14" s="25">
        <v>322</v>
      </c>
      <c r="C14" s="20" t="s">
        <v>0</v>
      </c>
      <c r="D14" s="46">
        <v>11023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11023</v>
      </c>
      <c r="O14" s="47">
        <f t="shared" si="1"/>
        <v>16.65105740181269</v>
      </c>
      <c r="P14" s="9"/>
    </row>
    <row r="15" spans="1:133">
      <c r="A15" s="12"/>
      <c r="B15" s="25">
        <v>323.10000000000002</v>
      </c>
      <c r="C15" s="20" t="s">
        <v>17</v>
      </c>
      <c r="D15" s="46">
        <v>45872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45872</v>
      </c>
      <c r="O15" s="47">
        <f t="shared" si="1"/>
        <v>69.29305135951661</v>
      </c>
      <c r="P15" s="9"/>
    </row>
    <row r="16" spans="1:133">
      <c r="A16" s="12"/>
      <c r="B16" s="25">
        <v>323.7</v>
      </c>
      <c r="C16" s="20" t="s">
        <v>18</v>
      </c>
      <c r="D16" s="46">
        <v>2533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2533</v>
      </c>
      <c r="O16" s="47">
        <f t="shared" si="1"/>
        <v>3.8262839879154078</v>
      </c>
      <c r="P16" s="9"/>
    </row>
    <row r="17" spans="1:119">
      <c r="A17" s="12"/>
      <c r="B17" s="25">
        <v>329</v>
      </c>
      <c r="C17" s="20" t="s">
        <v>19</v>
      </c>
      <c r="D17" s="46">
        <v>888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888</v>
      </c>
      <c r="O17" s="47">
        <f t="shared" si="1"/>
        <v>1.3413897280966767</v>
      </c>
      <c r="P17" s="9"/>
    </row>
    <row r="18" spans="1:119" ht="15.75">
      <c r="A18" s="29" t="s">
        <v>20</v>
      </c>
      <c r="B18" s="30"/>
      <c r="C18" s="31"/>
      <c r="D18" s="32">
        <f t="shared" ref="D18:M18" si="5">SUM(D19:D22)</f>
        <v>62749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62749</v>
      </c>
      <c r="O18" s="45">
        <f t="shared" si="1"/>
        <v>94.787009063444103</v>
      </c>
      <c r="P18" s="10"/>
    </row>
    <row r="19" spans="1:119">
      <c r="A19" s="12"/>
      <c r="B19" s="25">
        <v>334.2</v>
      </c>
      <c r="C19" s="20" t="s">
        <v>21</v>
      </c>
      <c r="D19" s="46">
        <v>4531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4531</v>
      </c>
      <c r="O19" s="47">
        <f t="shared" si="1"/>
        <v>6.8444108761329305</v>
      </c>
      <c r="P19" s="9"/>
    </row>
    <row r="20" spans="1:119">
      <c r="A20" s="12"/>
      <c r="B20" s="25">
        <v>335.12</v>
      </c>
      <c r="C20" s="20" t="s">
        <v>22</v>
      </c>
      <c r="D20" s="46">
        <v>16491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16491</v>
      </c>
      <c r="O20" s="47">
        <f t="shared" si="1"/>
        <v>24.910876132930515</v>
      </c>
      <c r="P20" s="9"/>
    </row>
    <row r="21" spans="1:119">
      <c r="A21" s="12"/>
      <c r="B21" s="25">
        <v>335.18</v>
      </c>
      <c r="C21" s="20" t="s">
        <v>23</v>
      </c>
      <c r="D21" s="46">
        <v>28930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28930</v>
      </c>
      <c r="O21" s="47">
        <f t="shared" si="1"/>
        <v>43.700906344410875</v>
      </c>
      <c r="P21" s="9"/>
    </row>
    <row r="22" spans="1:119">
      <c r="A22" s="12"/>
      <c r="B22" s="25">
        <v>338</v>
      </c>
      <c r="C22" s="20" t="s">
        <v>25</v>
      </c>
      <c r="D22" s="46">
        <v>12797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12797</v>
      </c>
      <c r="O22" s="47">
        <f t="shared" si="1"/>
        <v>19.330815709969787</v>
      </c>
      <c r="P22" s="9"/>
    </row>
    <row r="23" spans="1:119" ht="15.75">
      <c r="A23" s="29" t="s">
        <v>30</v>
      </c>
      <c r="B23" s="30"/>
      <c r="C23" s="31"/>
      <c r="D23" s="32">
        <f t="shared" ref="D23:M23" si="6">SUM(D24:D24)</f>
        <v>10032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10032</v>
      </c>
      <c r="O23" s="45">
        <f t="shared" si="1"/>
        <v>15.154078549848943</v>
      </c>
      <c r="P23" s="10"/>
    </row>
    <row r="24" spans="1:119">
      <c r="A24" s="12"/>
      <c r="B24" s="25">
        <v>347.3</v>
      </c>
      <c r="C24" s="20" t="s">
        <v>33</v>
      </c>
      <c r="D24" s="46">
        <v>10032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10032</v>
      </c>
      <c r="O24" s="47">
        <f t="shared" si="1"/>
        <v>15.154078549848943</v>
      </c>
      <c r="P24" s="9"/>
    </row>
    <row r="25" spans="1:119" ht="15.75">
      <c r="A25" s="29" t="s">
        <v>31</v>
      </c>
      <c r="B25" s="30"/>
      <c r="C25" s="31"/>
      <c r="D25" s="32">
        <f t="shared" ref="D25:M25" si="7">SUM(D26:D26)</f>
        <v>6048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6048</v>
      </c>
      <c r="O25" s="45">
        <f t="shared" si="1"/>
        <v>9.1359516616314203</v>
      </c>
      <c r="P25" s="10"/>
    </row>
    <row r="26" spans="1:119">
      <c r="A26" s="13"/>
      <c r="B26" s="39">
        <v>351.5</v>
      </c>
      <c r="C26" s="21" t="s">
        <v>36</v>
      </c>
      <c r="D26" s="46">
        <v>6048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6048</v>
      </c>
      <c r="O26" s="47">
        <f t="shared" si="1"/>
        <v>9.1359516616314203</v>
      </c>
      <c r="P26" s="9"/>
    </row>
    <row r="27" spans="1:119" ht="15.75">
      <c r="A27" s="29" t="s">
        <v>3</v>
      </c>
      <c r="B27" s="30"/>
      <c r="C27" s="31"/>
      <c r="D27" s="32">
        <f t="shared" ref="D27:M27" si="8">SUM(D28:D30)</f>
        <v>9187</v>
      </c>
      <c r="E27" s="32">
        <f t="shared" si="8"/>
        <v>1578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4"/>
        <v>10765</v>
      </c>
      <c r="O27" s="45">
        <f t="shared" si="1"/>
        <v>16.261329305135952</v>
      </c>
      <c r="P27" s="10"/>
    </row>
    <row r="28" spans="1:119">
      <c r="A28" s="12"/>
      <c r="B28" s="25">
        <v>361.1</v>
      </c>
      <c r="C28" s="20" t="s">
        <v>37</v>
      </c>
      <c r="D28" s="46">
        <v>5257</v>
      </c>
      <c r="E28" s="46">
        <v>1578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6835</v>
      </c>
      <c r="O28" s="47">
        <f t="shared" si="1"/>
        <v>10.324773413897281</v>
      </c>
      <c r="P28" s="9"/>
    </row>
    <row r="29" spans="1:119">
      <c r="A29" s="12"/>
      <c r="B29" s="25">
        <v>366</v>
      </c>
      <c r="C29" s="20" t="s">
        <v>38</v>
      </c>
      <c r="D29" s="46">
        <v>584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584</v>
      </c>
      <c r="O29" s="47">
        <f t="shared" si="1"/>
        <v>0.8821752265861027</v>
      </c>
      <c r="P29" s="9"/>
    </row>
    <row r="30" spans="1:119" ht="15.75" thickBot="1">
      <c r="A30" s="12"/>
      <c r="B30" s="25">
        <v>369.9</v>
      </c>
      <c r="C30" s="20" t="s">
        <v>39</v>
      </c>
      <c r="D30" s="46">
        <v>3346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3346</v>
      </c>
      <c r="O30" s="47">
        <f t="shared" si="1"/>
        <v>5.0543806646525677</v>
      </c>
      <c r="P30" s="9"/>
    </row>
    <row r="31" spans="1:119" ht="16.5" thickBot="1">
      <c r="A31" s="14" t="s">
        <v>34</v>
      </c>
      <c r="B31" s="23"/>
      <c r="C31" s="22"/>
      <c r="D31" s="15">
        <f>SUM(D5,D13,D18,D23,D25,D27)</f>
        <v>549480</v>
      </c>
      <c r="E31" s="15">
        <f t="shared" ref="E31:M31" si="9">SUM(E5,E13,E18,E23,E25,E27)</f>
        <v>1578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0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4"/>
        <v>551058</v>
      </c>
      <c r="O31" s="38">
        <f t="shared" si="1"/>
        <v>832.41389728096681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51" t="s">
        <v>50</v>
      </c>
      <c r="M33" s="51"/>
      <c r="N33" s="51"/>
      <c r="O33" s="43">
        <v>662</v>
      </c>
    </row>
    <row r="34" spans="1:15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4"/>
    </row>
    <row r="35" spans="1:15" ht="15.75" thickBot="1">
      <c r="A35" s="55" t="s">
        <v>51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7"/>
    </row>
  </sheetData>
  <mergeCells count="10">
    <mergeCell ref="A35:O35"/>
    <mergeCell ref="L33:N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41</v>
      </c>
      <c r="B3" s="65"/>
      <c r="C3" s="66"/>
      <c r="D3" s="70" t="s">
        <v>26</v>
      </c>
      <c r="E3" s="71"/>
      <c r="F3" s="71"/>
      <c r="G3" s="71"/>
      <c r="H3" s="72"/>
      <c r="I3" s="70" t="s">
        <v>27</v>
      </c>
      <c r="J3" s="72"/>
      <c r="K3" s="70" t="s">
        <v>29</v>
      </c>
      <c r="L3" s="72"/>
      <c r="M3" s="36"/>
      <c r="N3" s="37"/>
      <c r="O3" s="73" t="s">
        <v>46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407011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407011</v>
      </c>
      <c r="O5" s="33">
        <f t="shared" ref="O5:O34" si="1">(N5/O$36)</f>
        <v>564.5090152565881</v>
      </c>
      <c r="P5" s="6"/>
    </row>
    <row r="6" spans="1:133">
      <c r="A6" s="12"/>
      <c r="B6" s="25">
        <v>311</v>
      </c>
      <c r="C6" s="20" t="s">
        <v>2</v>
      </c>
      <c r="D6" s="46">
        <v>273256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273256</v>
      </c>
      <c r="O6" s="47">
        <f t="shared" si="1"/>
        <v>378.99583911234396</v>
      </c>
      <c r="P6" s="9"/>
    </row>
    <row r="7" spans="1:133">
      <c r="A7" s="12"/>
      <c r="B7" s="25">
        <v>312.41000000000003</v>
      </c>
      <c r="C7" s="20" t="s">
        <v>10</v>
      </c>
      <c r="D7" s="46">
        <v>13017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13017</v>
      </c>
      <c r="O7" s="47">
        <f t="shared" si="1"/>
        <v>18.054091539528432</v>
      </c>
      <c r="P7" s="9"/>
    </row>
    <row r="8" spans="1:133">
      <c r="A8" s="12"/>
      <c r="B8" s="25">
        <v>314.10000000000002</v>
      </c>
      <c r="C8" s="20" t="s">
        <v>11</v>
      </c>
      <c r="D8" s="46">
        <v>50312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50312</v>
      </c>
      <c r="O8" s="47">
        <f t="shared" si="1"/>
        <v>69.780859916782248</v>
      </c>
      <c r="P8" s="9"/>
    </row>
    <row r="9" spans="1:133">
      <c r="A9" s="12"/>
      <c r="B9" s="25">
        <v>314.3</v>
      </c>
      <c r="C9" s="20" t="s">
        <v>12</v>
      </c>
      <c r="D9" s="46">
        <v>6242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6242</v>
      </c>
      <c r="O9" s="47">
        <f t="shared" si="1"/>
        <v>8.65742024965326</v>
      </c>
      <c r="P9" s="9"/>
    </row>
    <row r="10" spans="1:133">
      <c r="A10" s="12"/>
      <c r="B10" s="25">
        <v>314.39999999999998</v>
      </c>
      <c r="C10" s="20" t="s">
        <v>13</v>
      </c>
      <c r="D10" s="46">
        <v>1571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1571</v>
      </c>
      <c r="O10" s="47">
        <f t="shared" si="1"/>
        <v>2.1789181692094313</v>
      </c>
      <c r="P10" s="9"/>
    </row>
    <row r="11" spans="1:133">
      <c r="A11" s="12"/>
      <c r="B11" s="25">
        <v>315</v>
      </c>
      <c r="C11" s="20" t="s">
        <v>14</v>
      </c>
      <c r="D11" s="46">
        <v>56415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56415</v>
      </c>
      <c r="O11" s="47">
        <f t="shared" si="1"/>
        <v>78.245492371705964</v>
      </c>
      <c r="P11" s="9"/>
    </row>
    <row r="12" spans="1:133">
      <c r="A12" s="12"/>
      <c r="B12" s="25">
        <v>316</v>
      </c>
      <c r="C12" s="20" t="s">
        <v>15</v>
      </c>
      <c r="D12" s="46">
        <v>6198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6198</v>
      </c>
      <c r="O12" s="47">
        <f t="shared" si="1"/>
        <v>8.5963938973647718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73597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4" si="4">SUM(D13:M13)</f>
        <v>73597</v>
      </c>
      <c r="O13" s="45">
        <f t="shared" si="1"/>
        <v>102.07628294036061</v>
      </c>
      <c r="P13" s="10"/>
    </row>
    <row r="14" spans="1:133">
      <c r="A14" s="12"/>
      <c r="B14" s="25">
        <v>322</v>
      </c>
      <c r="C14" s="20" t="s">
        <v>0</v>
      </c>
      <c r="D14" s="46">
        <v>16624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16624</v>
      </c>
      <c r="O14" s="47">
        <f t="shared" si="1"/>
        <v>23.056865464632455</v>
      </c>
      <c r="P14" s="9"/>
    </row>
    <row r="15" spans="1:133">
      <c r="A15" s="12"/>
      <c r="B15" s="25">
        <v>323.10000000000002</v>
      </c>
      <c r="C15" s="20" t="s">
        <v>17</v>
      </c>
      <c r="D15" s="46">
        <v>53202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53202</v>
      </c>
      <c r="O15" s="47">
        <f t="shared" si="1"/>
        <v>73.789181692094317</v>
      </c>
      <c r="P15" s="9"/>
    </row>
    <row r="16" spans="1:133">
      <c r="A16" s="12"/>
      <c r="B16" s="25">
        <v>323.7</v>
      </c>
      <c r="C16" s="20" t="s">
        <v>18</v>
      </c>
      <c r="D16" s="46">
        <v>2911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2911</v>
      </c>
      <c r="O16" s="47">
        <f t="shared" si="1"/>
        <v>4.0374479889043</v>
      </c>
      <c r="P16" s="9"/>
    </row>
    <row r="17" spans="1:16">
      <c r="A17" s="12"/>
      <c r="B17" s="25">
        <v>329</v>
      </c>
      <c r="C17" s="20" t="s">
        <v>19</v>
      </c>
      <c r="D17" s="46">
        <v>860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860</v>
      </c>
      <c r="O17" s="47">
        <f t="shared" si="1"/>
        <v>1.1927877947295422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SUM(D19:D23)</f>
        <v>65753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65753</v>
      </c>
      <c r="O18" s="45">
        <f t="shared" si="1"/>
        <v>91.196948682385582</v>
      </c>
      <c r="P18" s="10"/>
    </row>
    <row r="19" spans="1:16">
      <c r="A19" s="12"/>
      <c r="B19" s="25">
        <v>334.2</v>
      </c>
      <c r="C19" s="20" t="s">
        <v>21</v>
      </c>
      <c r="D19" s="46">
        <v>1000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1000</v>
      </c>
      <c r="O19" s="47">
        <f t="shared" si="1"/>
        <v>1.3869625520110958</v>
      </c>
      <c r="P19" s="9"/>
    </row>
    <row r="20" spans="1:16">
      <c r="A20" s="12"/>
      <c r="B20" s="25">
        <v>335.12</v>
      </c>
      <c r="C20" s="20" t="s">
        <v>22</v>
      </c>
      <c r="D20" s="46">
        <v>13777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13777</v>
      </c>
      <c r="O20" s="47">
        <f t="shared" si="1"/>
        <v>19.108183079056865</v>
      </c>
      <c r="P20" s="9"/>
    </row>
    <row r="21" spans="1:16">
      <c r="A21" s="12"/>
      <c r="B21" s="25">
        <v>335.18</v>
      </c>
      <c r="C21" s="20" t="s">
        <v>23</v>
      </c>
      <c r="D21" s="46">
        <v>32102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32102</v>
      </c>
      <c r="O21" s="47">
        <f t="shared" si="1"/>
        <v>44.524271844660191</v>
      </c>
      <c r="P21" s="9"/>
    </row>
    <row r="22" spans="1:16">
      <c r="A22" s="12"/>
      <c r="B22" s="25">
        <v>335.22</v>
      </c>
      <c r="C22" s="20" t="s">
        <v>24</v>
      </c>
      <c r="D22" s="46">
        <v>590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590</v>
      </c>
      <c r="O22" s="47">
        <f t="shared" si="1"/>
        <v>0.81830790568654643</v>
      </c>
      <c r="P22" s="9"/>
    </row>
    <row r="23" spans="1:16">
      <c r="A23" s="12"/>
      <c r="B23" s="25">
        <v>338</v>
      </c>
      <c r="C23" s="20" t="s">
        <v>25</v>
      </c>
      <c r="D23" s="46">
        <v>18284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18284</v>
      </c>
      <c r="O23" s="47">
        <f t="shared" si="1"/>
        <v>25.359223300970875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SUM(D25:D25)</f>
        <v>6930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6930</v>
      </c>
      <c r="O24" s="45">
        <f t="shared" si="1"/>
        <v>9.6116504854368934</v>
      </c>
      <c r="P24" s="10"/>
    </row>
    <row r="25" spans="1:16">
      <c r="A25" s="12"/>
      <c r="B25" s="25">
        <v>347.3</v>
      </c>
      <c r="C25" s="20" t="s">
        <v>33</v>
      </c>
      <c r="D25" s="46">
        <v>6930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6930</v>
      </c>
      <c r="O25" s="47">
        <f t="shared" si="1"/>
        <v>9.6116504854368934</v>
      </c>
      <c r="P25" s="9"/>
    </row>
    <row r="26" spans="1:16" ht="15.75">
      <c r="A26" s="29" t="s">
        <v>31</v>
      </c>
      <c r="B26" s="30"/>
      <c r="C26" s="31"/>
      <c r="D26" s="32">
        <f t="shared" ref="D26:M26" si="7">SUM(D27:D27)</f>
        <v>6528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6528</v>
      </c>
      <c r="O26" s="45">
        <f t="shared" si="1"/>
        <v>9.0540915395284323</v>
      </c>
      <c r="P26" s="10"/>
    </row>
    <row r="27" spans="1:16">
      <c r="A27" s="13"/>
      <c r="B27" s="39">
        <v>351.5</v>
      </c>
      <c r="C27" s="21" t="s">
        <v>36</v>
      </c>
      <c r="D27" s="46">
        <v>6528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6528</v>
      </c>
      <c r="O27" s="47">
        <f t="shared" si="1"/>
        <v>9.0540915395284323</v>
      </c>
      <c r="P27" s="9"/>
    </row>
    <row r="28" spans="1:16" ht="15.75">
      <c r="A28" s="29" t="s">
        <v>3</v>
      </c>
      <c r="B28" s="30"/>
      <c r="C28" s="31"/>
      <c r="D28" s="32">
        <f t="shared" ref="D28:M28" si="8">SUM(D29:D31)</f>
        <v>14882</v>
      </c>
      <c r="E28" s="32">
        <f t="shared" si="8"/>
        <v>13717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4"/>
        <v>28599</v>
      </c>
      <c r="O28" s="45">
        <f t="shared" si="1"/>
        <v>39.665742024965326</v>
      </c>
      <c r="P28" s="10"/>
    </row>
    <row r="29" spans="1:16">
      <c r="A29" s="12"/>
      <c r="B29" s="25">
        <v>361.1</v>
      </c>
      <c r="C29" s="20" t="s">
        <v>37</v>
      </c>
      <c r="D29" s="46">
        <v>7970</v>
      </c>
      <c r="E29" s="46">
        <v>13717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21687</v>
      </c>
      <c r="O29" s="47">
        <f t="shared" si="1"/>
        <v>30.079056865464633</v>
      </c>
      <c r="P29" s="9"/>
    </row>
    <row r="30" spans="1:16">
      <c r="A30" s="12"/>
      <c r="B30" s="25">
        <v>366</v>
      </c>
      <c r="C30" s="20" t="s">
        <v>38</v>
      </c>
      <c r="D30" s="46">
        <v>150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150</v>
      </c>
      <c r="O30" s="47">
        <f t="shared" si="1"/>
        <v>0.20804438280166435</v>
      </c>
      <c r="P30" s="9"/>
    </row>
    <row r="31" spans="1:16">
      <c r="A31" s="12"/>
      <c r="B31" s="25">
        <v>369.9</v>
      </c>
      <c r="C31" s="20" t="s">
        <v>39</v>
      </c>
      <c r="D31" s="46">
        <v>6762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6762</v>
      </c>
      <c r="O31" s="47">
        <f t="shared" si="1"/>
        <v>9.3786407766990294</v>
      </c>
      <c r="P31" s="9"/>
    </row>
    <row r="32" spans="1:16" ht="15.75">
      <c r="A32" s="29" t="s">
        <v>32</v>
      </c>
      <c r="B32" s="30"/>
      <c r="C32" s="31"/>
      <c r="D32" s="32">
        <f t="shared" ref="D32:M32" si="9">SUM(D33:D33)</f>
        <v>33127</v>
      </c>
      <c r="E32" s="32">
        <f t="shared" si="9"/>
        <v>430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4"/>
        <v>33557</v>
      </c>
      <c r="O32" s="45">
        <f t="shared" si="1"/>
        <v>46.542302357836341</v>
      </c>
      <c r="P32" s="9"/>
    </row>
    <row r="33" spans="1:119" ht="15.75" thickBot="1">
      <c r="A33" s="12"/>
      <c r="B33" s="25">
        <v>381</v>
      </c>
      <c r="C33" s="20" t="s">
        <v>40</v>
      </c>
      <c r="D33" s="46">
        <v>33127</v>
      </c>
      <c r="E33" s="46">
        <v>430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33557</v>
      </c>
      <c r="O33" s="47">
        <f t="shared" si="1"/>
        <v>46.542302357836341</v>
      </c>
      <c r="P33" s="9"/>
    </row>
    <row r="34" spans="1:119" ht="16.5" thickBot="1">
      <c r="A34" s="14" t="s">
        <v>34</v>
      </c>
      <c r="B34" s="23"/>
      <c r="C34" s="22"/>
      <c r="D34" s="15">
        <f t="shared" ref="D34:M34" si="10">SUM(D5,D13,D18,D24,D26,D28,D32)</f>
        <v>607828</v>
      </c>
      <c r="E34" s="15">
        <f t="shared" si="10"/>
        <v>14147</v>
      </c>
      <c r="F34" s="15">
        <f t="shared" si="10"/>
        <v>0</v>
      </c>
      <c r="G34" s="15">
        <f t="shared" si="10"/>
        <v>0</v>
      </c>
      <c r="H34" s="15">
        <f t="shared" si="10"/>
        <v>0</v>
      </c>
      <c r="I34" s="15">
        <f t="shared" si="10"/>
        <v>0</v>
      </c>
      <c r="J34" s="15">
        <f t="shared" si="10"/>
        <v>0</v>
      </c>
      <c r="K34" s="15">
        <f t="shared" si="10"/>
        <v>0</v>
      </c>
      <c r="L34" s="15">
        <f t="shared" si="10"/>
        <v>0</v>
      </c>
      <c r="M34" s="15">
        <f t="shared" si="10"/>
        <v>0</v>
      </c>
      <c r="N34" s="15">
        <f t="shared" si="4"/>
        <v>621975</v>
      </c>
      <c r="O34" s="38">
        <f t="shared" si="1"/>
        <v>862.6560332871012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51" t="s">
        <v>47</v>
      </c>
      <c r="M36" s="51"/>
      <c r="N36" s="51"/>
      <c r="O36" s="43">
        <v>721</v>
      </c>
    </row>
    <row r="37" spans="1:119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  <row r="38" spans="1:119" ht="15.75" customHeight="1" thickBot="1">
      <c r="A38" s="55" t="s">
        <v>51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7"/>
    </row>
  </sheetData>
  <mergeCells count="10">
    <mergeCell ref="A38:O38"/>
    <mergeCell ref="A37:O37"/>
    <mergeCell ref="L36:N3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67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41</v>
      </c>
      <c r="B3" s="65"/>
      <c r="C3" s="66"/>
      <c r="D3" s="70" t="s">
        <v>26</v>
      </c>
      <c r="E3" s="71"/>
      <c r="F3" s="71"/>
      <c r="G3" s="71"/>
      <c r="H3" s="72"/>
      <c r="I3" s="70" t="s">
        <v>27</v>
      </c>
      <c r="J3" s="72"/>
      <c r="K3" s="70" t="s">
        <v>29</v>
      </c>
      <c r="L3" s="72"/>
      <c r="M3" s="36"/>
      <c r="N3" s="37"/>
      <c r="O3" s="73" t="s">
        <v>46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384077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384077</v>
      </c>
      <c r="O5" s="33">
        <f t="shared" ref="O5:O37" si="1">(N5/O$39)</f>
        <v>526.85459533607684</v>
      </c>
      <c r="P5" s="6"/>
    </row>
    <row r="6" spans="1:133">
      <c r="A6" s="12"/>
      <c r="B6" s="25">
        <v>311</v>
      </c>
      <c r="C6" s="20" t="s">
        <v>2</v>
      </c>
      <c r="D6" s="46">
        <v>244144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244144</v>
      </c>
      <c r="O6" s="47">
        <f t="shared" si="1"/>
        <v>334.90260631001371</v>
      </c>
      <c r="P6" s="9"/>
    </row>
    <row r="7" spans="1:133">
      <c r="A7" s="12"/>
      <c r="B7" s="25">
        <v>312.10000000000002</v>
      </c>
      <c r="C7" s="20" t="s">
        <v>68</v>
      </c>
      <c r="D7" s="46">
        <v>17122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17122</v>
      </c>
      <c r="O7" s="47">
        <f t="shared" si="1"/>
        <v>23.486968449931414</v>
      </c>
      <c r="P7" s="9"/>
    </row>
    <row r="8" spans="1:133">
      <c r="A8" s="12"/>
      <c r="B8" s="25">
        <v>314.10000000000002</v>
      </c>
      <c r="C8" s="20" t="s">
        <v>11</v>
      </c>
      <c r="D8" s="46">
        <v>66251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66251</v>
      </c>
      <c r="O8" s="47">
        <f t="shared" si="1"/>
        <v>90.879286694101509</v>
      </c>
      <c r="P8" s="9"/>
    </row>
    <row r="9" spans="1:133">
      <c r="A9" s="12"/>
      <c r="B9" s="25">
        <v>314.3</v>
      </c>
      <c r="C9" s="20" t="s">
        <v>12</v>
      </c>
      <c r="D9" s="46">
        <v>5945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5945</v>
      </c>
      <c r="O9" s="47">
        <f t="shared" si="1"/>
        <v>8.1550068587105624</v>
      </c>
      <c r="P9" s="9"/>
    </row>
    <row r="10" spans="1:133">
      <c r="A10" s="12"/>
      <c r="B10" s="25">
        <v>314.39999999999998</v>
      </c>
      <c r="C10" s="20" t="s">
        <v>13</v>
      </c>
      <c r="D10" s="46">
        <v>1701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1701</v>
      </c>
      <c r="O10" s="47">
        <f t="shared" si="1"/>
        <v>2.3333333333333335</v>
      </c>
      <c r="P10" s="9"/>
    </row>
    <row r="11" spans="1:133">
      <c r="A11" s="12"/>
      <c r="B11" s="25">
        <v>315</v>
      </c>
      <c r="C11" s="20" t="s">
        <v>14</v>
      </c>
      <c r="D11" s="46">
        <v>42611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42611</v>
      </c>
      <c r="O11" s="47">
        <f t="shared" si="1"/>
        <v>58.451303155006862</v>
      </c>
      <c r="P11" s="9"/>
    </row>
    <row r="12" spans="1:133">
      <c r="A12" s="12"/>
      <c r="B12" s="25">
        <v>316</v>
      </c>
      <c r="C12" s="20" t="s">
        <v>15</v>
      </c>
      <c r="D12" s="46">
        <v>6303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6303</v>
      </c>
      <c r="O12" s="47">
        <f t="shared" si="1"/>
        <v>8.6460905349794235</v>
      </c>
      <c r="P12" s="9"/>
    </row>
    <row r="13" spans="1:133" ht="15.75">
      <c r="A13" s="29" t="s">
        <v>69</v>
      </c>
      <c r="B13" s="30"/>
      <c r="C13" s="31"/>
      <c r="D13" s="32">
        <f t="shared" ref="D13:M13" si="3">SUM(D14:D17)</f>
        <v>87501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87501</v>
      </c>
      <c r="O13" s="45">
        <f t="shared" si="1"/>
        <v>120.02880658436214</v>
      </c>
      <c r="P13" s="10"/>
    </row>
    <row r="14" spans="1:133">
      <c r="A14" s="12"/>
      <c r="B14" s="25">
        <v>322</v>
      </c>
      <c r="C14" s="20" t="s">
        <v>0</v>
      </c>
      <c r="D14" s="46">
        <v>14667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14667</v>
      </c>
      <c r="O14" s="47">
        <f t="shared" si="1"/>
        <v>20.119341563786008</v>
      </c>
      <c r="P14" s="9"/>
    </row>
    <row r="15" spans="1:133">
      <c r="A15" s="12"/>
      <c r="B15" s="25">
        <v>323.10000000000002</v>
      </c>
      <c r="C15" s="20" t="s">
        <v>17</v>
      </c>
      <c r="D15" s="46">
        <v>69725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69725</v>
      </c>
      <c r="O15" s="47">
        <f t="shared" si="1"/>
        <v>95.644718792866939</v>
      </c>
      <c r="P15" s="9"/>
    </row>
    <row r="16" spans="1:133">
      <c r="A16" s="12"/>
      <c r="B16" s="25">
        <v>323.7</v>
      </c>
      <c r="C16" s="20" t="s">
        <v>18</v>
      </c>
      <c r="D16" s="46">
        <v>2944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2944</v>
      </c>
      <c r="O16" s="47">
        <f t="shared" si="1"/>
        <v>4.0384087791495196</v>
      </c>
      <c r="P16" s="9"/>
    </row>
    <row r="17" spans="1:16">
      <c r="A17" s="12"/>
      <c r="B17" s="25">
        <v>329</v>
      </c>
      <c r="C17" s="20" t="s">
        <v>70</v>
      </c>
      <c r="D17" s="46">
        <v>165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165</v>
      </c>
      <c r="O17" s="47">
        <f t="shared" si="1"/>
        <v>0.22633744855967078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SUM(D19:D21)</f>
        <v>52525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52525</v>
      </c>
      <c r="O18" s="45">
        <f t="shared" si="1"/>
        <v>72.050754458161862</v>
      </c>
      <c r="P18" s="10"/>
    </row>
    <row r="19" spans="1:16">
      <c r="A19" s="12"/>
      <c r="B19" s="25">
        <v>334.2</v>
      </c>
      <c r="C19" s="20" t="s">
        <v>21</v>
      </c>
      <c r="D19" s="46">
        <v>1000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1000</v>
      </c>
      <c r="O19" s="47">
        <f t="shared" si="1"/>
        <v>1.3717421124828533</v>
      </c>
      <c r="P19" s="9"/>
    </row>
    <row r="20" spans="1:16">
      <c r="A20" s="12"/>
      <c r="B20" s="25">
        <v>335.12</v>
      </c>
      <c r="C20" s="20" t="s">
        <v>22</v>
      </c>
      <c r="D20" s="46">
        <v>16867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16867</v>
      </c>
      <c r="O20" s="47">
        <f t="shared" si="1"/>
        <v>23.137174211248286</v>
      </c>
      <c r="P20" s="9"/>
    </row>
    <row r="21" spans="1:16">
      <c r="A21" s="12"/>
      <c r="B21" s="25">
        <v>335.18</v>
      </c>
      <c r="C21" s="20" t="s">
        <v>23</v>
      </c>
      <c r="D21" s="46">
        <v>34658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34658</v>
      </c>
      <c r="O21" s="47">
        <f t="shared" si="1"/>
        <v>47.541838134430726</v>
      </c>
      <c r="P21" s="9"/>
    </row>
    <row r="22" spans="1:16" ht="15.75">
      <c r="A22" s="29" t="s">
        <v>30</v>
      </c>
      <c r="B22" s="30"/>
      <c r="C22" s="31"/>
      <c r="D22" s="32">
        <f t="shared" ref="D22:M22" si="6">SUM(D23:D25)</f>
        <v>36155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36155</v>
      </c>
      <c r="O22" s="45">
        <f t="shared" si="1"/>
        <v>49.59533607681756</v>
      </c>
      <c r="P22" s="10"/>
    </row>
    <row r="23" spans="1:16">
      <c r="A23" s="12"/>
      <c r="B23" s="25">
        <v>342.1</v>
      </c>
      <c r="C23" s="20" t="s">
        <v>71</v>
      </c>
      <c r="D23" s="46">
        <v>21594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21594</v>
      </c>
      <c r="O23" s="47">
        <f t="shared" si="1"/>
        <v>29.621399176954732</v>
      </c>
      <c r="P23" s="9"/>
    </row>
    <row r="24" spans="1:16">
      <c r="A24" s="12"/>
      <c r="B24" s="25">
        <v>343.9</v>
      </c>
      <c r="C24" s="20" t="s">
        <v>55</v>
      </c>
      <c r="D24" s="46">
        <v>6838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6838</v>
      </c>
      <c r="O24" s="47">
        <f t="shared" si="1"/>
        <v>9.3799725651577504</v>
      </c>
      <c r="P24" s="9"/>
    </row>
    <row r="25" spans="1:16">
      <c r="A25" s="12"/>
      <c r="B25" s="25">
        <v>347.5</v>
      </c>
      <c r="C25" s="20" t="s">
        <v>72</v>
      </c>
      <c r="D25" s="46">
        <v>7723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7723</v>
      </c>
      <c r="O25" s="47">
        <f t="shared" si="1"/>
        <v>10.593964334705076</v>
      </c>
      <c r="P25" s="9"/>
    </row>
    <row r="26" spans="1:16" ht="15.75">
      <c r="A26" s="29" t="s">
        <v>31</v>
      </c>
      <c r="B26" s="30"/>
      <c r="C26" s="31"/>
      <c r="D26" s="32">
        <f t="shared" ref="D26:M26" si="7">SUM(D27:D27)</f>
        <v>10768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10768</v>
      </c>
      <c r="O26" s="45">
        <f t="shared" si="1"/>
        <v>14.770919067215363</v>
      </c>
      <c r="P26" s="10"/>
    </row>
    <row r="27" spans="1:16">
      <c r="A27" s="13"/>
      <c r="B27" s="39">
        <v>351.5</v>
      </c>
      <c r="C27" s="21" t="s">
        <v>36</v>
      </c>
      <c r="D27" s="46">
        <v>10768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10768</v>
      </c>
      <c r="O27" s="47">
        <f t="shared" si="1"/>
        <v>14.770919067215363</v>
      </c>
      <c r="P27" s="9"/>
    </row>
    <row r="28" spans="1:16" ht="15.75">
      <c r="A28" s="29" t="s">
        <v>3</v>
      </c>
      <c r="B28" s="30"/>
      <c r="C28" s="31"/>
      <c r="D28" s="32">
        <f t="shared" ref="D28:M28" si="8">SUM(D29:D34)</f>
        <v>23970</v>
      </c>
      <c r="E28" s="32">
        <f t="shared" si="8"/>
        <v>39833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4"/>
        <v>63803</v>
      </c>
      <c r="O28" s="45">
        <f t="shared" si="1"/>
        <v>87.521262002743484</v>
      </c>
      <c r="P28" s="10"/>
    </row>
    <row r="29" spans="1:16">
      <c r="A29" s="12"/>
      <c r="B29" s="25">
        <v>361.1</v>
      </c>
      <c r="C29" s="20" t="s">
        <v>37</v>
      </c>
      <c r="D29" s="46">
        <v>14527</v>
      </c>
      <c r="E29" s="46">
        <v>39833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54360</v>
      </c>
      <c r="O29" s="47">
        <f t="shared" si="1"/>
        <v>74.567901234567898</v>
      </c>
      <c r="P29" s="9"/>
    </row>
    <row r="30" spans="1:16">
      <c r="A30" s="12"/>
      <c r="B30" s="25">
        <v>363.22</v>
      </c>
      <c r="C30" s="20" t="s">
        <v>73</v>
      </c>
      <c r="D30" s="46">
        <v>100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100</v>
      </c>
      <c r="O30" s="47">
        <f t="shared" si="1"/>
        <v>0.13717421124828533</v>
      </c>
      <c r="P30" s="9"/>
    </row>
    <row r="31" spans="1:16">
      <c r="A31" s="12"/>
      <c r="B31" s="25">
        <v>363.24</v>
      </c>
      <c r="C31" s="20" t="s">
        <v>74</v>
      </c>
      <c r="D31" s="46">
        <v>400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400</v>
      </c>
      <c r="O31" s="47">
        <f t="shared" si="1"/>
        <v>0.54869684499314131</v>
      </c>
      <c r="P31" s="9"/>
    </row>
    <row r="32" spans="1:16">
      <c r="A32" s="12"/>
      <c r="B32" s="25">
        <v>364</v>
      </c>
      <c r="C32" s="20" t="s">
        <v>56</v>
      </c>
      <c r="D32" s="46">
        <v>500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500</v>
      </c>
      <c r="O32" s="47">
        <f t="shared" si="1"/>
        <v>0.68587105624142664</v>
      </c>
      <c r="P32" s="9"/>
    </row>
    <row r="33" spans="1:119">
      <c r="A33" s="12"/>
      <c r="B33" s="25">
        <v>366</v>
      </c>
      <c r="C33" s="20" t="s">
        <v>38</v>
      </c>
      <c r="D33" s="46">
        <v>380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380</v>
      </c>
      <c r="O33" s="47">
        <f t="shared" si="1"/>
        <v>0.52126200274348422</v>
      </c>
      <c r="P33" s="9"/>
    </row>
    <row r="34" spans="1:119">
      <c r="A34" s="12"/>
      <c r="B34" s="25">
        <v>369.9</v>
      </c>
      <c r="C34" s="20" t="s">
        <v>39</v>
      </c>
      <c r="D34" s="46">
        <v>8063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8063</v>
      </c>
      <c r="O34" s="47">
        <f t="shared" si="1"/>
        <v>11.060356652949245</v>
      </c>
      <c r="P34" s="9"/>
    </row>
    <row r="35" spans="1:119" ht="15.75">
      <c r="A35" s="29" t="s">
        <v>32</v>
      </c>
      <c r="B35" s="30"/>
      <c r="C35" s="31"/>
      <c r="D35" s="32">
        <f t="shared" ref="D35:M35" si="9">SUM(D36:D36)</f>
        <v>26968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26968</v>
      </c>
      <c r="O35" s="45">
        <f t="shared" si="1"/>
        <v>36.993141289437588</v>
      </c>
      <c r="P35" s="9"/>
    </row>
    <row r="36" spans="1:119" ht="15.75" thickBot="1">
      <c r="A36" s="12"/>
      <c r="B36" s="25">
        <v>381</v>
      </c>
      <c r="C36" s="20" t="s">
        <v>40</v>
      </c>
      <c r="D36" s="46">
        <v>26968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26968</v>
      </c>
      <c r="O36" s="47">
        <f t="shared" si="1"/>
        <v>36.993141289437588</v>
      </c>
      <c r="P36" s="9"/>
    </row>
    <row r="37" spans="1:119" ht="16.5" thickBot="1">
      <c r="A37" s="14" t="s">
        <v>34</v>
      </c>
      <c r="B37" s="23"/>
      <c r="C37" s="22"/>
      <c r="D37" s="15">
        <f t="shared" ref="D37:M37" si="10">SUM(D5,D13,D18,D22,D26,D28,D35)</f>
        <v>621964</v>
      </c>
      <c r="E37" s="15">
        <f t="shared" si="10"/>
        <v>39833</v>
      </c>
      <c r="F37" s="15">
        <f t="shared" si="10"/>
        <v>0</v>
      </c>
      <c r="G37" s="15">
        <f t="shared" si="10"/>
        <v>0</v>
      </c>
      <c r="H37" s="15">
        <f t="shared" si="10"/>
        <v>0</v>
      </c>
      <c r="I37" s="15">
        <f t="shared" si="10"/>
        <v>0</v>
      </c>
      <c r="J37" s="15">
        <f t="shared" si="10"/>
        <v>0</v>
      </c>
      <c r="K37" s="15">
        <f t="shared" si="10"/>
        <v>0</v>
      </c>
      <c r="L37" s="15">
        <f t="shared" si="10"/>
        <v>0</v>
      </c>
      <c r="M37" s="15">
        <f t="shared" si="10"/>
        <v>0</v>
      </c>
      <c r="N37" s="15">
        <f t="shared" si="4"/>
        <v>661797</v>
      </c>
      <c r="O37" s="38">
        <f t="shared" si="1"/>
        <v>907.81481481481478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51" t="s">
        <v>75</v>
      </c>
      <c r="M39" s="51"/>
      <c r="N39" s="51"/>
      <c r="O39" s="43">
        <v>729</v>
      </c>
    </row>
    <row r="40" spans="1:119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  <row r="41" spans="1:119" ht="15.75" customHeight="1" thickBot="1">
      <c r="A41" s="55" t="s">
        <v>51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113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41</v>
      </c>
      <c r="B3" s="65"/>
      <c r="C3" s="66"/>
      <c r="D3" s="70" t="s">
        <v>26</v>
      </c>
      <c r="E3" s="71"/>
      <c r="F3" s="71"/>
      <c r="G3" s="71"/>
      <c r="H3" s="72"/>
      <c r="I3" s="70" t="s">
        <v>27</v>
      </c>
      <c r="J3" s="72"/>
      <c r="K3" s="70" t="s">
        <v>29</v>
      </c>
      <c r="L3" s="71"/>
      <c r="M3" s="72"/>
      <c r="N3" s="36"/>
      <c r="O3" s="37"/>
      <c r="P3" s="73" t="s">
        <v>100</v>
      </c>
      <c r="Q3" s="11"/>
      <c r="R3"/>
    </row>
    <row r="4" spans="1:134" ht="32.25" customHeight="1" thickBot="1">
      <c r="A4" s="67"/>
      <c r="B4" s="68"/>
      <c r="C4" s="69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101</v>
      </c>
      <c r="N4" s="35" t="s">
        <v>9</v>
      </c>
      <c r="O4" s="35" t="s">
        <v>102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103</v>
      </c>
      <c r="B5" s="26"/>
      <c r="C5" s="26"/>
      <c r="D5" s="27">
        <f t="shared" ref="D5:N5" si="0">SUM(D6:D12)</f>
        <v>636728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636728</v>
      </c>
      <c r="P5" s="33">
        <f t="shared" ref="P5:P34" si="1">(O5/P$36)</f>
        <v>936.36470588235295</v>
      </c>
      <c r="Q5" s="6"/>
    </row>
    <row r="6" spans="1:134">
      <c r="A6" s="12"/>
      <c r="B6" s="25">
        <v>311</v>
      </c>
      <c r="C6" s="20" t="s">
        <v>2</v>
      </c>
      <c r="D6" s="46">
        <v>519443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519443</v>
      </c>
      <c r="P6" s="47">
        <f t="shared" si="1"/>
        <v>763.88676470588234</v>
      </c>
      <c r="Q6" s="9"/>
    </row>
    <row r="7" spans="1:134">
      <c r="A7" s="12"/>
      <c r="B7" s="25">
        <v>312.41000000000003</v>
      </c>
      <c r="C7" s="20" t="s">
        <v>104</v>
      </c>
      <c r="D7" s="46">
        <v>20438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20438</v>
      </c>
      <c r="P7" s="47">
        <f t="shared" si="1"/>
        <v>30.055882352941175</v>
      </c>
      <c r="Q7" s="9"/>
    </row>
    <row r="8" spans="1:134">
      <c r="A8" s="12"/>
      <c r="B8" s="25">
        <v>314.10000000000002</v>
      </c>
      <c r="C8" s="20" t="s">
        <v>11</v>
      </c>
      <c r="D8" s="46">
        <v>63784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63784</v>
      </c>
      <c r="P8" s="47">
        <f t="shared" si="1"/>
        <v>93.8</v>
      </c>
      <c r="Q8" s="9"/>
    </row>
    <row r="9" spans="1:134">
      <c r="A9" s="12"/>
      <c r="B9" s="25">
        <v>314.3</v>
      </c>
      <c r="C9" s="20" t="s">
        <v>12</v>
      </c>
      <c r="D9" s="46">
        <v>6688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6688</v>
      </c>
      <c r="P9" s="47">
        <f t="shared" si="1"/>
        <v>9.8352941176470594</v>
      </c>
      <c r="Q9" s="9"/>
    </row>
    <row r="10" spans="1:134">
      <c r="A10" s="12"/>
      <c r="B10" s="25">
        <v>314.39999999999998</v>
      </c>
      <c r="C10" s="20" t="s">
        <v>13</v>
      </c>
      <c r="D10" s="46">
        <v>567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567</v>
      </c>
      <c r="P10" s="47">
        <f t="shared" si="1"/>
        <v>0.83382352941176474</v>
      </c>
      <c r="Q10" s="9"/>
    </row>
    <row r="11" spans="1:134">
      <c r="A11" s="12"/>
      <c r="B11" s="25">
        <v>315.10000000000002</v>
      </c>
      <c r="C11" s="20" t="s">
        <v>105</v>
      </c>
      <c r="D11" s="46">
        <v>18613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18613</v>
      </c>
      <c r="P11" s="47">
        <f t="shared" si="1"/>
        <v>27.372058823529411</v>
      </c>
      <c r="Q11" s="9"/>
    </row>
    <row r="12" spans="1:134">
      <c r="A12" s="12"/>
      <c r="B12" s="25">
        <v>316</v>
      </c>
      <c r="C12" s="20" t="s">
        <v>62</v>
      </c>
      <c r="D12" s="46">
        <v>7195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7195</v>
      </c>
      <c r="P12" s="47">
        <f t="shared" si="1"/>
        <v>10.580882352941176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SUM(D14:D17)</f>
        <v>98577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98577</v>
      </c>
      <c r="P13" s="45">
        <f t="shared" si="1"/>
        <v>144.96617647058824</v>
      </c>
      <c r="Q13" s="10"/>
    </row>
    <row r="14" spans="1:134">
      <c r="A14" s="12"/>
      <c r="B14" s="25">
        <v>322</v>
      </c>
      <c r="C14" s="20" t="s">
        <v>106</v>
      </c>
      <c r="D14" s="46">
        <v>42785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42785</v>
      </c>
      <c r="P14" s="47">
        <f t="shared" si="1"/>
        <v>62.919117647058826</v>
      </c>
      <c r="Q14" s="9"/>
    </row>
    <row r="15" spans="1:134">
      <c r="A15" s="12"/>
      <c r="B15" s="25">
        <v>323.10000000000002</v>
      </c>
      <c r="C15" s="20" t="s">
        <v>17</v>
      </c>
      <c r="D15" s="46">
        <v>46929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4">SUM(D15:N15)</f>
        <v>46929</v>
      </c>
      <c r="P15" s="47">
        <f t="shared" si="1"/>
        <v>69.013235294117649</v>
      </c>
      <c r="Q15" s="9"/>
    </row>
    <row r="16" spans="1:134">
      <c r="A16" s="12"/>
      <c r="B16" s="25">
        <v>323.7</v>
      </c>
      <c r="C16" s="20" t="s">
        <v>18</v>
      </c>
      <c r="D16" s="46">
        <v>8728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8728</v>
      </c>
      <c r="P16" s="47">
        <f t="shared" si="1"/>
        <v>12.835294117647059</v>
      </c>
      <c r="Q16" s="9"/>
    </row>
    <row r="17" spans="1:17">
      <c r="A17" s="12"/>
      <c r="B17" s="25">
        <v>329.5</v>
      </c>
      <c r="C17" s="20" t="s">
        <v>107</v>
      </c>
      <c r="D17" s="46">
        <v>135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135</v>
      </c>
      <c r="P17" s="47">
        <f t="shared" si="1"/>
        <v>0.19852941176470587</v>
      </c>
      <c r="Q17" s="9"/>
    </row>
    <row r="18" spans="1:17" ht="15.75">
      <c r="A18" s="29" t="s">
        <v>108</v>
      </c>
      <c r="B18" s="30"/>
      <c r="C18" s="31"/>
      <c r="D18" s="32">
        <f t="shared" ref="D18:N18" si="5">SUM(D19:D21)</f>
        <v>159529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>SUM(D18:N18)</f>
        <v>159529</v>
      </c>
      <c r="P18" s="45">
        <f t="shared" si="1"/>
        <v>234.60147058823529</v>
      </c>
      <c r="Q18" s="10"/>
    </row>
    <row r="19" spans="1:17">
      <c r="A19" s="12"/>
      <c r="B19" s="25">
        <v>334.2</v>
      </c>
      <c r="C19" s="20" t="s">
        <v>21</v>
      </c>
      <c r="D19" s="46">
        <v>85349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1" si="6">SUM(D19:N19)</f>
        <v>85349</v>
      </c>
      <c r="P19" s="47">
        <f t="shared" si="1"/>
        <v>125.51323529411765</v>
      </c>
      <c r="Q19" s="9"/>
    </row>
    <row r="20" spans="1:17">
      <c r="A20" s="12"/>
      <c r="B20" s="25">
        <v>335.125</v>
      </c>
      <c r="C20" s="20" t="s">
        <v>114</v>
      </c>
      <c r="D20" s="46">
        <v>25441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25441</v>
      </c>
      <c r="P20" s="47">
        <f t="shared" si="1"/>
        <v>37.413235294117648</v>
      </c>
      <c r="Q20" s="9"/>
    </row>
    <row r="21" spans="1:17">
      <c r="A21" s="12"/>
      <c r="B21" s="25">
        <v>335.18</v>
      </c>
      <c r="C21" s="20" t="s">
        <v>110</v>
      </c>
      <c r="D21" s="46">
        <v>48739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48739</v>
      </c>
      <c r="P21" s="47">
        <f t="shared" si="1"/>
        <v>71.674999999999997</v>
      </c>
      <c r="Q21" s="9"/>
    </row>
    <row r="22" spans="1:17" ht="15.75">
      <c r="A22" s="29" t="s">
        <v>30</v>
      </c>
      <c r="B22" s="30"/>
      <c r="C22" s="31"/>
      <c r="D22" s="32">
        <f t="shared" ref="D22:N22" si="7">SUM(D23:D24)</f>
        <v>19273</v>
      </c>
      <c r="E22" s="32">
        <f t="shared" si="7"/>
        <v>72564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0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7"/>
        <v>0</v>
      </c>
      <c r="O22" s="32">
        <f>SUM(D22:N22)</f>
        <v>91837</v>
      </c>
      <c r="P22" s="45">
        <f t="shared" si="1"/>
        <v>135.05441176470589</v>
      </c>
      <c r="Q22" s="10"/>
    </row>
    <row r="23" spans="1:17">
      <c r="A23" s="12"/>
      <c r="B23" s="25">
        <v>343.3</v>
      </c>
      <c r="C23" s="20" t="s">
        <v>115</v>
      </c>
      <c r="D23" s="46">
        <v>0</v>
      </c>
      <c r="E23" s="46">
        <v>72564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4" si="8">SUM(D23:N23)</f>
        <v>72564</v>
      </c>
      <c r="P23" s="47">
        <f t="shared" si="1"/>
        <v>106.71176470588236</v>
      </c>
      <c r="Q23" s="9"/>
    </row>
    <row r="24" spans="1:17">
      <c r="A24" s="12"/>
      <c r="B24" s="25">
        <v>347.3</v>
      </c>
      <c r="C24" s="20" t="s">
        <v>33</v>
      </c>
      <c r="D24" s="46">
        <v>19273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8"/>
        <v>19273</v>
      </c>
      <c r="P24" s="47">
        <f t="shared" si="1"/>
        <v>28.34264705882353</v>
      </c>
      <c r="Q24" s="9"/>
    </row>
    <row r="25" spans="1:17" ht="15.75">
      <c r="A25" s="29" t="s">
        <v>31</v>
      </c>
      <c r="B25" s="30"/>
      <c r="C25" s="31"/>
      <c r="D25" s="32">
        <f t="shared" ref="D25:N25" si="9">SUM(D26:D26)</f>
        <v>989</v>
      </c>
      <c r="E25" s="32">
        <f t="shared" si="9"/>
        <v>0</v>
      </c>
      <c r="F25" s="32">
        <f t="shared" si="9"/>
        <v>0</v>
      </c>
      <c r="G25" s="32">
        <f t="shared" si="9"/>
        <v>0</v>
      </c>
      <c r="H25" s="32">
        <f t="shared" si="9"/>
        <v>0</v>
      </c>
      <c r="I25" s="32">
        <f t="shared" si="9"/>
        <v>0</v>
      </c>
      <c r="J25" s="32">
        <f t="shared" si="9"/>
        <v>0</v>
      </c>
      <c r="K25" s="32">
        <f t="shared" si="9"/>
        <v>0</v>
      </c>
      <c r="L25" s="32">
        <f t="shared" si="9"/>
        <v>0</v>
      </c>
      <c r="M25" s="32">
        <f t="shared" si="9"/>
        <v>0</v>
      </c>
      <c r="N25" s="32">
        <f t="shared" si="9"/>
        <v>0</v>
      </c>
      <c r="O25" s="32">
        <f>SUM(D25:N25)</f>
        <v>989</v>
      </c>
      <c r="P25" s="45">
        <f t="shared" si="1"/>
        <v>1.4544117647058823</v>
      </c>
      <c r="Q25" s="10"/>
    </row>
    <row r="26" spans="1:17">
      <c r="A26" s="13"/>
      <c r="B26" s="39">
        <v>351.5</v>
      </c>
      <c r="C26" s="21" t="s">
        <v>36</v>
      </c>
      <c r="D26" s="46">
        <v>989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" si="10">SUM(D26:N26)</f>
        <v>989</v>
      </c>
      <c r="P26" s="47">
        <f t="shared" si="1"/>
        <v>1.4544117647058823</v>
      </c>
      <c r="Q26" s="9"/>
    </row>
    <row r="27" spans="1:17" ht="15.75">
      <c r="A27" s="29" t="s">
        <v>3</v>
      </c>
      <c r="B27" s="30"/>
      <c r="C27" s="31"/>
      <c r="D27" s="32">
        <f t="shared" ref="D27:N27" si="11">SUM(D28:D30)</f>
        <v>12099</v>
      </c>
      <c r="E27" s="32">
        <f t="shared" si="11"/>
        <v>-33779</v>
      </c>
      <c r="F27" s="32">
        <f t="shared" si="11"/>
        <v>0</v>
      </c>
      <c r="G27" s="32">
        <f t="shared" si="11"/>
        <v>0</v>
      </c>
      <c r="H27" s="32">
        <f t="shared" si="11"/>
        <v>0</v>
      </c>
      <c r="I27" s="32">
        <f t="shared" si="11"/>
        <v>0</v>
      </c>
      <c r="J27" s="32">
        <f t="shared" si="11"/>
        <v>0</v>
      </c>
      <c r="K27" s="32">
        <f t="shared" si="11"/>
        <v>0</v>
      </c>
      <c r="L27" s="32">
        <f t="shared" si="11"/>
        <v>0</v>
      </c>
      <c r="M27" s="32">
        <f t="shared" si="11"/>
        <v>0</v>
      </c>
      <c r="N27" s="32">
        <f t="shared" si="11"/>
        <v>0</v>
      </c>
      <c r="O27" s="32">
        <f>SUM(D27:N27)</f>
        <v>-21680</v>
      </c>
      <c r="P27" s="45">
        <f t="shared" si="1"/>
        <v>-31.882352941176471</v>
      </c>
      <c r="Q27" s="10"/>
    </row>
    <row r="28" spans="1:17">
      <c r="A28" s="12"/>
      <c r="B28" s="25">
        <v>361.1</v>
      </c>
      <c r="C28" s="20" t="s">
        <v>37</v>
      </c>
      <c r="D28" s="46">
        <v>1948</v>
      </c>
      <c r="E28" s="46">
        <v>-33779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-31831</v>
      </c>
      <c r="P28" s="47">
        <f t="shared" si="1"/>
        <v>-46.810294117647061</v>
      </c>
      <c r="Q28" s="9"/>
    </row>
    <row r="29" spans="1:17">
      <c r="A29" s="12"/>
      <c r="B29" s="25">
        <v>366</v>
      </c>
      <c r="C29" s="20" t="s">
        <v>38</v>
      </c>
      <c r="D29" s="46">
        <v>3087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3" si="12">SUM(D29:N29)</f>
        <v>3087</v>
      </c>
      <c r="P29" s="47">
        <f t="shared" si="1"/>
        <v>4.5397058823529415</v>
      </c>
      <c r="Q29" s="9"/>
    </row>
    <row r="30" spans="1:17">
      <c r="A30" s="12"/>
      <c r="B30" s="25">
        <v>369.9</v>
      </c>
      <c r="C30" s="20" t="s">
        <v>39</v>
      </c>
      <c r="D30" s="46">
        <v>7064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2"/>
        <v>7064</v>
      </c>
      <c r="P30" s="47">
        <f t="shared" si="1"/>
        <v>10.388235294117647</v>
      </c>
      <c r="Q30" s="9"/>
    </row>
    <row r="31" spans="1:17" ht="15.75">
      <c r="A31" s="29" t="s">
        <v>32</v>
      </c>
      <c r="B31" s="30"/>
      <c r="C31" s="31"/>
      <c r="D31" s="32">
        <f t="shared" ref="D31:N31" si="13">SUM(D32:D33)</f>
        <v>62200</v>
      </c>
      <c r="E31" s="32">
        <f t="shared" si="13"/>
        <v>0</v>
      </c>
      <c r="F31" s="32">
        <f t="shared" si="13"/>
        <v>0</v>
      </c>
      <c r="G31" s="32">
        <f t="shared" si="13"/>
        <v>0</v>
      </c>
      <c r="H31" s="32">
        <f t="shared" si="13"/>
        <v>0</v>
      </c>
      <c r="I31" s="32">
        <f t="shared" si="13"/>
        <v>0</v>
      </c>
      <c r="J31" s="32">
        <f t="shared" si="13"/>
        <v>0</v>
      </c>
      <c r="K31" s="32">
        <f t="shared" si="13"/>
        <v>0</v>
      </c>
      <c r="L31" s="32">
        <f t="shared" si="13"/>
        <v>0</v>
      </c>
      <c r="M31" s="32">
        <f t="shared" si="13"/>
        <v>0</v>
      </c>
      <c r="N31" s="32">
        <f t="shared" si="13"/>
        <v>0</v>
      </c>
      <c r="O31" s="32">
        <f t="shared" si="12"/>
        <v>62200</v>
      </c>
      <c r="P31" s="45">
        <f t="shared" si="1"/>
        <v>91.470588235294116</v>
      </c>
      <c r="Q31" s="9"/>
    </row>
    <row r="32" spans="1:17">
      <c r="A32" s="12"/>
      <c r="B32" s="25">
        <v>381</v>
      </c>
      <c r="C32" s="20" t="s">
        <v>40</v>
      </c>
      <c r="D32" s="46">
        <v>50000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2"/>
        <v>50000</v>
      </c>
      <c r="P32" s="47">
        <f t="shared" si="1"/>
        <v>73.529411764705884</v>
      </c>
      <c r="Q32" s="9"/>
    </row>
    <row r="33" spans="1:120" ht="15.75" thickBot="1">
      <c r="A33" s="12"/>
      <c r="B33" s="25">
        <v>388.1</v>
      </c>
      <c r="C33" s="20" t="s">
        <v>91</v>
      </c>
      <c r="D33" s="46">
        <v>12200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2"/>
        <v>12200</v>
      </c>
      <c r="P33" s="47">
        <f t="shared" si="1"/>
        <v>17.941176470588236</v>
      </c>
      <c r="Q33" s="9"/>
    </row>
    <row r="34" spans="1:120" ht="16.5" thickBot="1">
      <c r="A34" s="14" t="s">
        <v>34</v>
      </c>
      <c r="B34" s="23"/>
      <c r="C34" s="22"/>
      <c r="D34" s="15">
        <f t="shared" ref="D34:N34" si="14">SUM(D5,D13,D18,D22,D25,D27,D31)</f>
        <v>989395</v>
      </c>
      <c r="E34" s="15">
        <f t="shared" si="14"/>
        <v>38785</v>
      </c>
      <c r="F34" s="15">
        <f t="shared" si="14"/>
        <v>0</v>
      </c>
      <c r="G34" s="15">
        <f t="shared" si="14"/>
        <v>0</v>
      </c>
      <c r="H34" s="15">
        <f t="shared" si="14"/>
        <v>0</v>
      </c>
      <c r="I34" s="15">
        <f t="shared" si="14"/>
        <v>0</v>
      </c>
      <c r="J34" s="15">
        <f t="shared" si="14"/>
        <v>0</v>
      </c>
      <c r="K34" s="15">
        <f t="shared" si="14"/>
        <v>0</v>
      </c>
      <c r="L34" s="15">
        <f t="shared" si="14"/>
        <v>0</v>
      </c>
      <c r="M34" s="15">
        <f t="shared" si="14"/>
        <v>0</v>
      </c>
      <c r="N34" s="15">
        <f t="shared" si="14"/>
        <v>0</v>
      </c>
      <c r="O34" s="15">
        <f>SUM(D34:N34)</f>
        <v>1028180</v>
      </c>
      <c r="P34" s="38">
        <f t="shared" si="1"/>
        <v>1512.0294117647059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51" t="s">
        <v>116</v>
      </c>
      <c r="N36" s="51"/>
      <c r="O36" s="51"/>
      <c r="P36" s="43">
        <v>680</v>
      </c>
    </row>
    <row r="37" spans="1:120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4"/>
    </row>
    <row r="38" spans="1:120" ht="15.75" customHeight="1" thickBot="1">
      <c r="A38" s="55" t="s">
        <v>51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7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99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41</v>
      </c>
      <c r="B3" s="65"/>
      <c r="C3" s="66"/>
      <c r="D3" s="70" t="s">
        <v>26</v>
      </c>
      <c r="E3" s="71"/>
      <c r="F3" s="71"/>
      <c r="G3" s="71"/>
      <c r="H3" s="72"/>
      <c r="I3" s="70" t="s">
        <v>27</v>
      </c>
      <c r="J3" s="72"/>
      <c r="K3" s="70" t="s">
        <v>29</v>
      </c>
      <c r="L3" s="71"/>
      <c r="M3" s="72"/>
      <c r="N3" s="36"/>
      <c r="O3" s="37"/>
      <c r="P3" s="73" t="s">
        <v>100</v>
      </c>
      <c r="Q3" s="11"/>
      <c r="R3"/>
    </row>
    <row r="4" spans="1:134" ht="32.25" customHeight="1" thickBot="1">
      <c r="A4" s="67"/>
      <c r="B4" s="68"/>
      <c r="C4" s="69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101</v>
      </c>
      <c r="N4" s="35" t="s">
        <v>9</v>
      </c>
      <c r="O4" s="35" t="s">
        <v>102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103</v>
      </c>
      <c r="B5" s="26"/>
      <c r="C5" s="26"/>
      <c r="D5" s="27">
        <f t="shared" ref="D5:N5" si="0">SUM(D6:D12)</f>
        <v>602849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602849</v>
      </c>
      <c r="P5" s="33">
        <f t="shared" ref="P5:P35" si="1">(O5/P$37)</f>
        <v>867.40863309352517</v>
      </c>
      <c r="Q5" s="6"/>
    </row>
    <row r="6" spans="1:134">
      <c r="A6" s="12"/>
      <c r="B6" s="25">
        <v>311</v>
      </c>
      <c r="C6" s="20" t="s">
        <v>2</v>
      </c>
      <c r="D6" s="46">
        <v>492125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492125</v>
      </c>
      <c r="P6" s="47">
        <f t="shared" si="1"/>
        <v>708.0935251798561</v>
      </c>
      <c r="Q6" s="9"/>
    </row>
    <row r="7" spans="1:134">
      <c r="A7" s="12"/>
      <c r="B7" s="25">
        <v>312.41000000000003</v>
      </c>
      <c r="C7" s="20" t="s">
        <v>104</v>
      </c>
      <c r="D7" s="46">
        <v>17854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17854</v>
      </c>
      <c r="P7" s="47">
        <f t="shared" si="1"/>
        <v>25.689208633093525</v>
      </c>
      <c r="Q7" s="9"/>
    </row>
    <row r="8" spans="1:134">
      <c r="A8" s="12"/>
      <c r="B8" s="25">
        <v>314.10000000000002</v>
      </c>
      <c r="C8" s="20" t="s">
        <v>11</v>
      </c>
      <c r="D8" s="46">
        <v>60731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60731</v>
      </c>
      <c r="P8" s="47">
        <f t="shared" si="1"/>
        <v>87.382733812949638</v>
      </c>
      <c r="Q8" s="9"/>
    </row>
    <row r="9" spans="1:134">
      <c r="A9" s="12"/>
      <c r="B9" s="25">
        <v>314.3</v>
      </c>
      <c r="C9" s="20" t="s">
        <v>12</v>
      </c>
      <c r="D9" s="46">
        <v>6802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6802</v>
      </c>
      <c r="P9" s="47">
        <f t="shared" si="1"/>
        <v>9.7870503597122305</v>
      </c>
      <c r="Q9" s="9"/>
    </row>
    <row r="10" spans="1:134">
      <c r="A10" s="12"/>
      <c r="B10" s="25">
        <v>314.39999999999998</v>
      </c>
      <c r="C10" s="20" t="s">
        <v>13</v>
      </c>
      <c r="D10" s="46">
        <v>231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231</v>
      </c>
      <c r="P10" s="47">
        <f t="shared" si="1"/>
        <v>0.33237410071942447</v>
      </c>
      <c r="Q10" s="9"/>
    </row>
    <row r="11" spans="1:134">
      <c r="A11" s="12"/>
      <c r="B11" s="25">
        <v>315.10000000000002</v>
      </c>
      <c r="C11" s="20" t="s">
        <v>105</v>
      </c>
      <c r="D11" s="46">
        <v>19404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19404</v>
      </c>
      <c r="P11" s="47">
        <f t="shared" si="1"/>
        <v>27.919424460431653</v>
      </c>
      <c r="Q11" s="9"/>
    </row>
    <row r="12" spans="1:134">
      <c r="A12" s="12"/>
      <c r="B12" s="25">
        <v>316</v>
      </c>
      <c r="C12" s="20" t="s">
        <v>62</v>
      </c>
      <c r="D12" s="46">
        <v>5702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5702</v>
      </c>
      <c r="P12" s="47">
        <f t="shared" si="1"/>
        <v>8.2043165467625894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SUM(D14:D18)</f>
        <v>92034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35" si="4">SUM(D13:N13)</f>
        <v>92034</v>
      </c>
      <c r="P13" s="45">
        <f t="shared" si="1"/>
        <v>132.42302158273381</v>
      </c>
      <c r="Q13" s="10"/>
    </row>
    <row r="14" spans="1:134">
      <c r="A14" s="12"/>
      <c r="B14" s="25">
        <v>322</v>
      </c>
      <c r="C14" s="20" t="s">
        <v>106</v>
      </c>
      <c r="D14" s="46">
        <v>42245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42245</v>
      </c>
      <c r="P14" s="47">
        <f t="shared" si="1"/>
        <v>60.784172661870507</v>
      </c>
      <c r="Q14" s="9"/>
    </row>
    <row r="15" spans="1:134">
      <c r="A15" s="12"/>
      <c r="B15" s="25">
        <v>323.10000000000002</v>
      </c>
      <c r="C15" s="20" t="s">
        <v>17</v>
      </c>
      <c r="D15" s="46">
        <v>41757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41757</v>
      </c>
      <c r="P15" s="47">
        <f t="shared" si="1"/>
        <v>60.082014388489206</v>
      </c>
      <c r="Q15" s="9"/>
    </row>
    <row r="16" spans="1:134">
      <c r="A16" s="12"/>
      <c r="B16" s="25">
        <v>323.39999999999998</v>
      </c>
      <c r="C16" s="20" t="s">
        <v>95</v>
      </c>
      <c r="D16" s="46">
        <v>216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216</v>
      </c>
      <c r="P16" s="47">
        <f t="shared" si="1"/>
        <v>0.3107913669064748</v>
      </c>
      <c r="Q16" s="9"/>
    </row>
    <row r="17" spans="1:17">
      <c r="A17" s="12"/>
      <c r="B17" s="25">
        <v>323.7</v>
      </c>
      <c r="C17" s="20" t="s">
        <v>18</v>
      </c>
      <c r="D17" s="46">
        <v>7761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7761</v>
      </c>
      <c r="P17" s="47">
        <f t="shared" si="1"/>
        <v>11.166906474820143</v>
      </c>
      <c r="Q17" s="9"/>
    </row>
    <row r="18" spans="1:17">
      <c r="A18" s="12"/>
      <c r="B18" s="25">
        <v>329.5</v>
      </c>
      <c r="C18" s="20" t="s">
        <v>107</v>
      </c>
      <c r="D18" s="46">
        <v>55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55</v>
      </c>
      <c r="P18" s="47">
        <f t="shared" si="1"/>
        <v>7.9136690647482008E-2</v>
      </c>
      <c r="Q18" s="9"/>
    </row>
    <row r="19" spans="1:17" ht="15.75">
      <c r="A19" s="29" t="s">
        <v>108</v>
      </c>
      <c r="B19" s="30"/>
      <c r="C19" s="31"/>
      <c r="D19" s="32">
        <f t="shared" ref="D19:N19" si="5">SUM(D20:D23)</f>
        <v>71768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 t="shared" si="4"/>
        <v>71768</v>
      </c>
      <c r="P19" s="45">
        <f t="shared" si="1"/>
        <v>103.26330935251798</v>
      </c>
      <c r="Q19" s="10"/>
    </row>
    <row r="20" spans="1:17">
      <c r="A20" s="12"/>
      <c r="B20" s="25">
        <v>334.1</v>
      </c>
      <c r="C20" s="20" t="s">
        <v>109</v>
      </c>
      <c r="D20" s="46">
        <v>1610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1610</v>
      </c>
      <c r="P20" s="47">
        <f t="shared" si="1"/>
        <v>2.3165467625899279</v>
      </c>
      <c r="Q20" s="9"/>
    </row>
    <row r="21" spans="1:17">
      <c r="A21" s="12"/>
      <c r="B21" s="25">
        <v>334.2</v>
      </c>
      <c r="C21" s="20" t="s">
        <v>21</v>
      </c>
      <c r="D21" s="46">
        <v>4600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4600</v>
      </c>
      <c r="P21" s="47">
        <f t="shared" si="1"/>
        <v>6.6187050359712227</v>
      </c>
      <c r="Q21" s="9"/>
    </row>
    <row r="22" spans="1:17">
      <c r="A22" s="12"/>
      <c r="B22" s="25">
        <v>335.18</v>
      </c>
      <c r="C22" s="20" t="s">
        <v>110</v>
      </c>
      <c r="D22" s="46">
        <v>43582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43582</v>
      </c>
      <c r="P22" s="47">
        <f t="shared" si="1"/>
        <v>62.707913669064752</v>
      </c>
      <c r="Q22" s="9"/>
    </row>
    <row r="23" spans="1:17">
      <c r="A23" s="12"/>
      <c r="B23" s="25">
        <v>335.9</v>
      </c>
      <c r="C23" s="20" t="s">
        <v>111</v>
      </c>
      <c r="D23" s="46">
        <v>21976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21976</v>
      </c>
      <c r="P23" s="47">
        <f t="shared" si="1"/>
        <v>31.620143884892087</v>
      </c>
      <c r="Q23" s="9"/>
    </row>
    <row r="24" spans="1:17" ht="15.75">
      <c r="A24" s="29" t="s">
        <v>30</v>
      </c>
      <c r="B24" s="30"/>
      <c r="C24" s="31"/>
      <c r="D24" s="32">
        <f t="shared" ref="D24:N24" si="6">SUM(D25:D26)</f>
        <v>7334</v>
      </c>
      <c r="E24" s="32">
        <f t="shared" si="6"/>
        <v>72330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6"/>
        <v>0</v>
      </c>
      <c r="O24" s="32">
        <f t="shared" si="4"/>
        <v>79664</v>
      </c>
      <c r="P24" s="45">
        <f t="shared" si="1"/>
        <v>114.62446043165468</v>
      </c>
      <c r="Q24" s="10"/>
    </row>
    <row r="25" spans="1:17">
      <c r="A25" s="12"/>
      <c r="B25" s="25">
        <v>343.9</v>
      </c>
      <c r="C25" s="20" t="s">
        <v>55</v>
      </c>
      <c r="D25" s="46">
        <v>0</v>
      </c>
      <c r="E25" s="46">
        <v>72330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72330</v>
      </c>
      <c r="P25" s="47">
        <f t="shared" si="1"/>
        <v>104.07194244604317</v>
      </c>
      <c r="Q25" s="9"/>
    </row>
    <row r="26" spans="1:17">
      <c r="A26" s="12"/>
      <c r="B26" s="25">
        <v>347.3</v>
      </c>
      <c r="C26" s="20" t="s">
        <v>33</v>
      </c>
      <c r="D26" s="46">
        <v>7334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7334</v>
      </c>
      <c r="P26" s="47">
        <f t="shared" si="1"/>
        <v>10.552517985611511</v>
      </c>
      <c r="Q26" s="9"/>
    </row>
    <row r="27" spans="1:17" ht="15.75">
      <c r="A27" s="29" t="s">
        <v>31</v>
      </c>
      <c r="B27" s="30"/>
      <c r="C27" s="31"/>
      <c r="D27" s="32">
        <f t="shared" ref="D27:N27" si="7">SUM(D28:D28)</f>
        <v>3068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7"/>
        <v>0</v>
      </c>
      <c r="O27" s="32">
        <f t="shared" si="4"/>
        <v>3068</v>
      </c>
      <c r="P27" s="45">
        <f t="shared" si="1"/>
        <v>4.4143884892086334</v>
      </c>
      <c r="Q27" s="10"/>
    </row>
    <row r="28" spans="1:17">
      <c r="A28" s="13"/>
      <c r="B28" s="39">
        <v>351.5</v>
      </c>
      <c r="C28" s="21" t="s">
        <v>36</v>
      </c>
      <c r="D28" s="46">
        <v>3068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3068</v>
      </c>
      <c r="P28" s="47">
        <f t="shared" si="1"/>
        <v>4.4143884892086334</v>
      </c>
      <c r="Q28" s="9"/>
    </row>
    <row r="29" spans="1:17" ht="15.75">
      <c r="A29" s="29" t="s">
        <v>3</v>
      </c>
      <c r="B29" s="30"/>
      <c r="C29" s="31"/>
      <c r="D29" s="32">
        <f t="shared" ref="D29:N29" si="8">SUM(D30:D32)</f>
        <v>13209</v>
      </c>
      <c r="E29" s="32">
        <f t="shared" si="8"/>
        <v>2277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8"/>
        <v>0</v>
      </c>
      <c r="O29" s="32">
        <f t="shared" si="4"/>
        <v>15486</v>
      </c>
      <c r="P29" s="45">
        <f t="shared" si="1"/>
        <v>22.282014388489209</v>
      </c>
      <c r="Q29" s="10"/>
    </row>
    <row r="30" spans="1:17">
      <c r="A30" s="12"/>
      <c r="B30" s="25">
        <v>361.1</v>
      </c>
      <c r="C30" s="20" t="s">
        <v>37</v>
      </c>
      <c r="D30" s="46">
        <v>203</v>
      </c>
      <c r="E30" s="46">
        <v>2277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2480</v>
      </c>
      <c r="P30" s="47">
        <f t="shared" si="1"/>
        <v>3.5683453237410072</v>
      </c>
      <c r="Q30" s="9"/>
    </row>
    <row r="31" spans="1:17">
      <c r="A31" s="12"/>
      <c r="B31" s="25">
        <v>366</v>
      </c>
      <c r="C31" s="20" t="s">
        <v>38</v>
      </c>
      <c r="D31" s="46">
        <v>5636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5636</v>
      </c>
      <c r="P31" s="47">
        <f t="shared" si="1"/>
        <v>8.1093525179856112</v>
      </c>
      <c r="Q31" s="9"/>
    </row>
    <row r="32" spans="1:17">
      <c r="A32" s="12"/>
      <c r="B32" s="25">
        <v>369.9</v>
      </c>
      <c r="C32" s="20" t="s">
        <v>39</v>
      </c>
      <c r="D32" s="46">
        <v>7370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7370</v>
      </c>
      <c r="P32" s="47">
        <f t="shared" si="1"/>
        <v>10.60431654676259</v>
      </c>
      <c r="Q32" s="9"/>
    </row>
    <row r="33" spans="1:120" ht="15.75">
      <c r="A33" s="29" t="s">
        <v>32</v>
      </c>
      <c r="B33" s="30"/>
      <c r="C33" s="31"/>
      <c r="D33" s="32">
        <f t="shared" ref="D33:N33" si="9">SUM(D34:D34)</f>
        <v>70000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9"/>
        <v>0</v>
      </c>
      <c r="O33" s="32">
        <f t="shared" si="4"/>
        <v>70000</v>
      </c>
      <c r="P33" s="45">
        <f t="shared" si="1"/>
        <v>100.71942446043165</v>
      </c>
      <c r="Q33" s="9"/>
    </row>
    <row r="34" spans="1:120" ht="15.75" thickBot="1">
      <c r="A34" s="12"/>
      <c r="B34" s="25">
        <v>381</v>
      </c>
      <c r="C34" s="20" t="s">
        <v>40</v>
      </c>
      <c r="D34" s="46">
        <v>70000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70000</v>
      </c>
      <c r="P34" s="47">
        <f t="shared" si="1"/>
        <v>100.71942446043165</v>
      </c>
      <c r="Q34" s="9"/>
    </row>
    <row r="35" spans="1:120" ht="16.5" thickBot="1">
      <c r="A35" s="14" t="s">
        <v>34</v>
      </c>
      <c r="B35" s="23"/>
      <c r="C35" s="22"/>
      <c r="D35" s="15">
        <f t="shared" ref="D35:N35" si="10">SUM(D5,D13,D19,D24,D27,D29,D33)</f>
        <v>860262</v>
      </c>
      <c r="E35" s="15">
        <f t="shared" si="10"/>
        <v>74607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0</v>
      </c>
      <c r="J35" s="15">
        <f t="shared" si="10"/>
        <v>0</v>
      </c>
      <c r="K35" s="15">
        <f t="shared" si="10"/>
        <v>0</v>
      </c>
      <c r="L35" s="15">
        <f t="shared" si="10"/>
        <v>0</v>
      </c>
      <c r="M35" s="15">
        <f t="shared" si="10"/>
        <v>0</v>
      </c>
      <c r="N35" s="15">
        <f t="shared" si="10"/>
        <v>0</v>
      </c>
      <c r="O35" s="15">
        <f t="shared" si="4"/>
        <v>934869</v>
      </c>
      <c r="P35" s="38">
        <f t="shared" si="1"/>
        <v>1345.1352517985611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51" t="s">
        <v>112</v>
      </c>
      <c r="N37" s="51"/>
      <c r="O37" s="51"/>
      <c r="P37" s="43">
        <v>695</v>
      </c>
    </row>
    <row r="38" spans="1:120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4"/>
    </row>
    <row r="39" spans="1:120" ht="15.75" customHeight="1" thickBot="1">
      <c r="A39" s="55" t="s">
        <v>51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7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41</v>
      </c>
      <c r="B3" s="65"/>
      <c r="C3" s="66"/>
      <c r="D3" s="70" t="s">
        <v>26</v>
      </c>
      <c r="E3" s="71"/>
      <c r="F3" s="71"/>
      <c r="G3" s="71"/>
      <c r="H3" s="72"/>
      <c r="I3" s="70" t="s">
        <v>27</v>
      </c>
      <c r="J3" s="72"/>
      <c r="K3" s="70" t="s">
        <v>29</v>
      </c>
      <c r="L3" s="72"/>
      <c r="M3" s="36"/>
      <c r="N3" s="37"/>
      <c r="O3" s="73" t="s">
        <v>46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569856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569856</v>
      </c>
      <c r="O5" s="33">
        <f t="shared" ref="O5:O33" si="1">(N5/O$35)</f>
        <v>841.73707533234858</v>
      </c>
      <c r="P5" s="6"/>
    </row>
    <row r="6" spans="1:133">
      <c r="A6" s="12"/>
      <c r="B6" s="25">
        <v>311</v>
      </c>
      <c r="C6" s="20" t="s">
        <v>2</v>
      </c>
      <c r="D6" s="46">
        <v>461553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461553</v>
      </c>
      <c r="O6" s="47">
        <f t="shared" si="1"/>
        <v>681.76218611521415</v>
      </c>
      <c r="P6" s="9"/>
    </row>
    <row r="7" spans="1:133">
      <c r="A7" s="12"/>
      <c r="B7" s="25">
        <v>312.41000000000003</v>
      </c>
      <c r="C7" s="20" t="s">
        <v>10</v>
      </c>
      <c r="D7" s="46">
        <v>17575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17575</v>
      </c>
      <c r="O7" s="47">
        <f t="shared" si="1"/>
        <v>25.960118168389954</v>
      </c>
      <c r="P7" s="9"/>
    </row>
    <row r="8" spans="1:133">
      <c r="A8" s="12"/>
      <c r="B8" s="25">
        <v>314.10000000000002</v>
      </c>
      <c r="C8" s="20" t="s">
        <v>11</v>
      </c>
      <c r="D8" s="46">
        <v>60556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60556</v>
      </c>
      <c r="O8" s="47">
        <f t="shared" si="1"/>
        <v>89.44756277695717</v>
      </c>
      <c r="P8" s="9"/>
    </row>
    <row r="9" spans="1:133">
      <c r="A9" s="12"/>
      <c r="B9" s="25">
        <v>314.3</v>
      </c>
      <c r="C9" s="20" t="s">
        <v>12</v>
      </c>
      <c r="D9" s="46">
        <v>6831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6831</v>
      </c>
      <c r="O9" s="47">
        <f t="shared" si="1"/>
        <v>10.090103397341212</v>
      </c>
      <c r="P9" s="9"/>
    </row>
    <row r="10" spans="1:133">
      <c r="A10" s="12"/>
      <c r="B10" s="25">
        <v>314.39999999999998</v>
      </c>
      <c r="C10" s="20" t="s">
        <v>13</v>
      </c>
      <c r="D10" s="46">
        <v>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</v>
      </c>
      <c r="O10" s="47">
        <f t="shared" si="1"/>
        <v>1.4771048744460858E-3</v>
      </c>
      <c r="P10" s="9"/>
    </row>
    <row r="11" spans="1:133">
      <c r="A11" s="12"/>
      <c r="B11" s="25">
        <v>315</v>
      </c>
      <c r="C11" s="20" t="s">
        <v>61</v>
      </c>
      <c r="D11" s="46">
        <v>20374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20374</v>
      </c>
      <c r="O11" s="47">
        <f t="shared" si="1"/>
        <v>30.094534711964549</v>
      </c>
      <c r="P11" s="9"/>
    </row>
    <row r="12" spans="1:133">
      <c r="A12" s="12"/>
      <c r="B12" s="25">
        <v>319</v>
      </c>
      <c r="C12" s="20" t="s">
        <v>94</v>
      </c>
      <c r="D12" s="46">
        <v>2966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2966</v>
      </c>
      <c r="O12" s="47">
        <f t="shared" si="1"/>
        <v>4.3810930576070897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93966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3" si="4">SUM(D13:M13)</f>
        <v>93966</v>
      </c>
      <c r="O13" s="45">
        <f t="shared" si="1"/>
        <v>138.79763663220089</v>
      </c>
      <c r="P13" s="10"/>
    </row>
    <row r="14" spans="1:133">
      <c r="A14" s="12"/>
      <c r="B14" s="25">
        <v>322</v>
      </c>
      <c r="C14" s="20" t="s">
        <v>0</v>
      </c>
      <c r="D14" s="46">
        <v>32711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32711</v>
      </c>
      <c r="O14" s="47">
        <f t="shared" si="1"/>
        <v>48.317577548005907</v>
      </c>
      <c r="P14" s="9"/>
    </row>
    <row r="15" spans="1:133">
      <c r="A15" s="12"/>
      <c r="B15" s="25">
        <v>323.10000000000002</v>
      </c>
      <c r="C15" s="20" t="s">
        <v>17</v>
      </c>
      <c r="D15" s="46">
        <v>39698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39698</v>
      </c>
      <c r="O15" s="47">
        <f t="shared" si="1"/>
        <v>58.638109305760707</v>
      </c>
      <c r="P15" s="9"/>
    </row>
    <row r="16" spans="1:133">
      <c r="A16" s="12"/>
      <c r="B16" s="25">
        <v>323.39999999999998</v>
      </c>
      <c r="C16" s="20" t="s">
        <v>95</v>
      </c>
      <c r="D16" s="46">
        <v>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</v>
      </c>
      <c r="O16" s="47">
        <f t="shared" si="1"/>
        <v>5.9084194977843424E-2</v>
      </c>
      <c r="P16" s="9"/>
    </row>
    <row r="17" spans="1:16">
      <c r="A17" s="12"/>
      <c r="B17" s="25">
        <v>323.7</v>
      </c>
      <c r="C17" s="20" t="s">
        <v>18</v>
      </c>
      <c r="D17" s="46">
        <v>8237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8237</v>
      </c>
      <c r="O17" s="47">
        <f t="shared" si="1"/>
        <v>12.166912850812407</v>
      </c>
      <c r="P17" s="9"/>
    </row>
    <row r="18" spans="1:16">
      <c r="A18" s="12"/>
      <c r="B18" s="25">
        <v>329</v>
      </c>
      <c r="C18" s="20" t="s">
        <v>19</v>
      </c>
      <c r="D18" s="46">
        <v>13280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13280</v>
      </c>
      <c r="O18" s="47">
        <f t="shared" si="1"/>
        <v>19.615952732644018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SUM(D20:D22)</f>
        <v>119454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119454</v>
      </c>
      <c r="O19" s="45">
        <f t="shared" si="1"/>
        <v>176.44608567208272</v>
      </c>
      <c r="P19" s="10"/>
    </row>
    <row r="20" spans="1:16">
      <c r="A20" s="12"/>
      <c r="B20" s="25">
        <v>335.12</v>
      </c>
      <c r="C20" s="20" t="s">
        <v>63</v>
      </c>
      <c r="D20" s="46">
        <v>18657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18657</v>
      </c>
      <c r="O20" s="47">
        <f t="shared" si="1"/>
        <v>27.558345642540619</v>
      </c>
      <c r="P20" s="9"/>
    </row>
    <row r="21" spans="1:16">
      <c r="A21" s="12"/>
      <c r="B21" s="25">
        <v>335.18</v>
      </c>
      <c r="C21" s="20" t="s">
        <v>64</v>
      </c>
      <c r="D21" s="46">
        <v>38983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38983</v>
      </c>
      <c r="O21" s="47">
        <f t="shared" si="1"/>
        <v>57.581979320531758</v>
      </c>
      <c r="P21" s="9"/>
    </row>
    <row r="22" spans="1:16">
      <c r="A22" s="12"/>
      <c r="B22" s="25">
        <v>337.9</v>
      </c>
      <c r="C22" s="20" t="s">
        <v>96</v>
      </c>
      <c r="D22" s="46">
        <v>61814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61814</v>
      </c>
      <c r="O22" s="47">
        <f t="shared" si="1"/>
        <v>91.305760709010343</v>
      </c>
      <c r="P22" s="9"/>
    </row>
    <row r="23" spans="1:16" ht="15.75">
      <c r="A23" s="29" t="s">
        <v>30</v>
      </c>
      <c r="B23" s="30"/>
      <c r="C23" s="31"/>
      <c r="D23" s="32">
        <f t="shared" ref="D23:M23" si="6">SUM(D24:D24)</f>
        <v>0</v>
      </c>
      <c r="E23" s="32">
        <f t="shared" si="6"/>
        <v>65126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65126</v>
      </c>
      <c r="O23" s="45">
        <f t="shared" si="1"/>
        <v>96.197932053175776</v>
      </c>
      <c r="P23" s="10"/>
    </row>
    <row r="24" spans="1:16">
      <c r="A24" s="12"/>
      <c r="B24" s="25">
        <v>343.9</v>
      </c>
      <c r="C24" s="20" t="s">
        <v>55</v>
      </c>
      <c r="D24" s="46">
        <v>0</v>
      </c>
      <c r="E24" s="46">
        <v>65126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65126</v>
      </c>
      <c r="O24" s="47">
        <f t="shared" si="1"/>
        <v>96.197932053175776</v>
      </c>
      <c r="P24" s="9"/>
    </row>
    <row r="25" spans="1:16" ht="15.75">
      <c r="A25" s="29" t="s">
        <v>31</v>
      </c>
      <c r="B25" s="30"/>
      <c r="C25" s="31"/>
      <c r="D25" s="32">
        <f t="shared" ref="D25:M25" si="7">SUM(D26:D26)</f>
        <v>2505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2505</v>
      </c>
      <c r="O25" s="45">
        <f t="shared" si="1"/>
        <v>3.7001477104874447</v>
      </c>
      <c r="P25" s="10"/>
    </row>
    <row r="26" spans="1:16">
      <c r="A26" s="13"/>
      <c r="B26" s="39">
        <v>351.1</v>
      </c>
      <c r="C26" s="21" t="s">
        <v>97</v>
      </c>
      <c r="D26" s="46">
        <v>2505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2505</v>
      </c>
      <c r="O26" s="47">
        <f t="shared" si="1"/>
        <v>3.7001477104874447</v>
      </c>
      <c r="P26" s="9"/>
    </row>
    <row r="27" spans="1:16" ht="15.75">
      <c r="A27" s="29" t="s">
        <v>3</v>
      </c>
      <c r="B27" s="30"/>
      <c r="C27" s="31"/>
      <c r="D27" s="32">
        <f t="shared" ref="D27:M27" si="8">SUM(D28:D30)</f>
        <v>41619</v>
      </c>
      <c r="E27" s="32">
        <f t="shared" si="8"/>
        <v>36207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4"/>
        <v>77826</v>
      </c>
      <c r="O27" s="45">
        <f t="shared" si="1"/>
        <v>114.95716395864106</v>
      </c>
      <c r="P27" s="10"/>
    </row>
    <row r="28" spans="1:16">
      <c r="A28" s="12"/>
      <c r="B28" s="25">
        <v>361.1</v>
      </c>
      <c r="C28" s="20" t="s">
        <v>37</v>
      </c>
      <c r="D28" s="46">
        <v>3812</v>
      </c>
      <c r="E28" s="46">
        <v>36207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40019</v>
      </c>
      <c r="O28" s="47">
        <f t="shared" si="1"/>
        <v>59.112259970457906</v>
      </c>
      <c r="P28" s="9"/>
    </row>
    <row r="29" spans="1:16">
      <c r="A29" s="12"/>
      <c r="B29" s="25">
        <v>366</v>
      </c>
      <c r="C29" s="20" t="s">
        <v>38</v>
      </c>
      <c r="D29" s="46">
        <v>25250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25250</v>
      </c>
      <c r="O29" s="47">
        <f t="shared" si="1"/>
        <v>37.296898079763665</v>
      </c>
      <c r="P29" s="9"/>
    </row>
    <row r="30" spans="1:16">
      <c r="A30" s="12"/>
      <c r="B30" s="25">
        <v>369.9</v>
      </c>
      <c r="C30" s="20" t="s">
        <v>39</v>
      </c>
      <c r="D30" s="46">
        <v>12557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12557</v>
      </c>
      <c r="O30" s="47">
        <f t="shared" si="1"/>
        <v>18.548005908419498</v>
      </c>
      <c r="P30" s="9"/>
    </row>
    <row r="31" spans="1:16" ht="15.75">
      <c r="A31" s="29" t="s">
        <v>32</v>
      </c>
      <c r="B31" s="30"/>
      <c r="C31" s="31"/>
      <c r="D31" s="32">
        <f t="shared" ref="D31:M31" si="9">SUM(D32:D32)</f>
        <v>45000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4"/>
        <v>45000</v>
      </c>
      <c r="O31" s="45">
        <f t="shared" si="1"/>
        <v>66.469719350073859</v>
      </c>
      <c r="P31" s="9"/>
    </row>
    <row r="32" spans="1:16" ht="15.75" thickBot="1">
      <c r="A32" s="12"/>
      <c r="B32" s="25">
        <v>381</v>
      </c>
      <c r="C32" s="20" t="s">
        <v>40</v>
      </c>
      <c r="D32" s="46">
        <v>45000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45000</v>
      </c>
      <c r="O32" s="47">
        <f t="shared" si="1"/>
        <v>66.469719350073859</v>
      </c>
      <c r="P32" s="9"/>
    </row>
    <row r="33" spans="1:119" ht="16.5" thickBot="1">
      <c r="A33" s="14" t="s">
        <v>34</v>
      </c>
      <c r="B33" s="23"/>
      <c r="C33" s="22"/>
      <c r="D33" s="15">
        <f t="shared" ref="D33:M33" si="10">SUM(D5,D13,D19,D23,D25,D27,D31)</f>
        <v>872400</v>
      </c>
      <c r="E33" s="15">
        <f t="shared" si="10"/>
        <v>101333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0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4"/>
        <v>973733</v>
      </c>
      <c r="O33" s="38">
        <f t="shared" si="1"/>
        <v>1438.3057607090104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51" t="s">
        <v>98</v>
      </c>
      <c r="M35" s="51"/>
      <c r="N35" s="51"/>
      <c r="O35" s="43">
        <v>677</v>
      </c>
    </row>
    <row r="36" spans="1:119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</row>
    <row r="37" spans="1:119" ht="15.75" customHeight="1" thickBot="1">
      <c r="A37" s="55" t="s">
        <v>51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7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41</v>
      </c>
      <c r="B3" s="65"/>
      <c r="C3" s="66"/>
      <c r="D3" s="70" t="s">
        <v>26</v>
      </c>
      <c r="E3" s="71"/>
      <c r="F3" s="71"/>
      <c r="G3" s="71"/>
      <c r="H3" s="72"/>
      <c r="I3" s="70" t="s">
        <v>27</v>
      </c>
      <c r="J3" s="72"/>
      <c r="K3" s="70" t="s">
        <v>29</v>
      </c>
      <c r="L3" s="72"/>
      <c r="M3" s="36"/>
      <c r="N3" s="37"/>
      <c r="O3" s="73" t="s">
        <v>46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558041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558041</v>
      </c>
      <c r="O5" s="33">
        <f t="shared" ref="O5:O37" si="1">(N5/O$39)</f>
        <v>829.18424962852896</v>
      </c>
      <c r="P5" s="6"/>
    </row>
    <row r="6" spans="1:133">
      <c r="A6" s="12"/>
      <c r="B6" s="25">
        <v>311</v>
      </c>
      <c r="C6" s="20" t="s">
        <v>2</v>
      </c>
      <c r="D6" s="46">
        <v>436987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436987</v>
      </c>
      <c r="O6" s="47">
        <f t="shared" si="1"/>
        <v>649.31203566121837</v>
      </c>
      <c r="P6" s="9"/>
    </row>
    <row r="7" spans="1:133">
      <c r="A7" s="12"/>
      <c r="B7" s="25">
        <v>312.41000000000003</v>
      </c>
      <c r="C7" s="20" t="s">
        <v>10</v>
      </c>
      <c r="D7" s="46">
        <v>19056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19056</v>
      </c>
      <c r="O7" s="47">
        <f t="shared" si="1"/>
        <v>28.315007429420504</v>
      </c>
      <c r="P7" s="9"/>
    </row>
    <row r="8" spans="1:133">
      <c r="A8" s="12"/>
      <c r="B8" s="25">
        <v>314.10000000000002</v>
      </c>
      <c r="C8" s="20" t="s">
        <v>11</v>
      </c>
      <c r="D8" s="46">
        <v>61881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61881</v>
      </c>
      <c r="O8" s="47">
        <f t="shared" si="1"/>
        <v>91.9479940564636</v>
      </c>
      <c r="P8" s="9"/>
    </row>
    <row r="9" spans="1:133">
      <c r="A9" s="12"/>
      <c r="B9" s="25">
        <v>314.3</v>
      </c>
      <c r="C9" s="20" t="s">
        <v>12</v>
      </c>
      <c r="D9" s="46">
        <v>6801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6801</v>
      </c>
      <c r="O9" s="47">
        <f t="shared" si="1"/>
        <v>10.105497771173848</v>
      </c>
      <c r="P9" s="9"/>
    </row>
    <row r="10" spans="1:133">
      <c r="A10" s="12"/>
      <c r="B10" s="25">
        <v>314.39999999999998</v>
      </c>
      <c r="C10" s="20" t="s">
        <v>13</v>
      </c>
      <c r="D10" s="46">
        <v>743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743</v>
      </c>
      <c r="O10" s="47">
        <f t="shared" si="1"/>
        <v>1.1040118870728084</v>
      </c>
      <c r="P10" s="9"/>
    </row>
    <row r="11" spans="1:133">
      <c r="A11" s="12"/>
      <c r="B11" s="25">
        <v>315</v>
      </c>
      <c r="C11" s="20" t="s">
        <v>61</v>
      </c>
      <c r="D11" s="46">
        <v>28283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28283</v>
      </c>
      <c r="O11" s="47">
        <f t="shared" si="1"/>
        <v>42.025260029717685</v>
      </c>
      <c r="P11" s="9"/>
    </row>
    <row r="12" spans="1:133">
      <c r="A12" s="12"/>
      <c r="B12" s="25">
        <v>316</v>
      </c>
      <c r="C12" s="20" t="s">
        <v>62</v>
      </c>
      <c r="D12" s="46">
        <v>4290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4290</v>
      </c>
      <c r="O12" s="47">
        <f t="shared" si="1"/>
        <v>6.3744427934621095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SUM(D14:D19)</f>
        <v>78526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78526</v>
      </c>
      <c r="O13" s="45">
        <f t="shared" si="1"/>
        <v>116.68053491827638</v>
      </c>
      <c r="P13" s="10"/>
    </row>
    <row r="14" spans="1:133">
      <c r="A14" s="12"/>
      <c r="B14" s="25">
        <v>322</v>
      </c>
      <c r="C14" s="20" t="s">
        <v>0</v>
      </c>
      <c r="D14" s="46">
        <v>27912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27912</v>
      </c>
      <c r="O14" s="47">
        <f t="shared" si="1"/>
        <v>41.4739970282318</v>
      </c>
      <c r="P14" s="9"/>
    </row>
    <row r="15" spans="1:133">
      <c r="A15" s="12"/>
      <c r="B15" s="25">
        <v>323.10000000000002</v>
      </c>
      <c r="C15" s="20" t="s">
        <v>17</v>
      </c>
      <c r="D15" s="46">
        <v>41863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41863</v>
      </c>
      <c r="O15" s="47">
        <f t="shared" si="1"/>
        <v>62.203566121842499</v>
      </c>
      <c r="P15" s="9"/>
    </row>
    <row r="16" spans="1:133">
      <c r="A16" s="12"/>
      <c r="B16" s="25">
        <v>323.7</v>
      </c>
      <c r="C16" s="20" t="s">
        <v>18</v>
      </c>
      <c r="D16" s="46">
        <v>8091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8091</v>
      </c>
      <c r="O16" s="47">
        <f t="shared" si="1"/>
        <v>12.022288261515602</v>
      </c>
      <c r="P16" s="9"/>
    </row>
    <row r="17" spans="1:16">
      <c r="A17" s="12"/>
      <c r="B17" s="25">
        <v>324.11</v>
      </c>
      <c r="C17" s="20" t="s">
        <v>53</v>
      </c>
      <c r="D17" s="46">
        <v>100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</v>
      </c>
      <c r="O17" s="47">
        <f t="shared" si="1"/>
        <v>0.14858841010401189</v>
      </c>
      <c r="P17" s="9"/>
    </row>
    <row r="18" spans="1:16">
      <c r="A18" s="12"/>
      <c r="B18" s="25">
        <v>324.20999999999998</v>
      </c>
      <c r="C18" s="20" t="s">
        <v>89</v>
      </c>
      <c r="D18" s="46">
        <v>400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400</v>
      </c>
      <c r="O18" s="47">
        <f t="shared" si="1"/>
        <v>0.59435364041604755</v>
      </c>
      <c r="P18" s="9"/>
    </row>
    <row r="19" spans="1:16">
      <c r="A19" s="12"/>
      <c r="B19" s="25">
        <v>329</v>
      </c>
      <c r="C19" s="20" t="s">
        <v>19</v>
      </c>
      <c r="D19" s="46">
        <v>160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160</v>
      </c>
      <c r="O19" s="47">
        <f t="shared" si="1"/>
        <v>0.23774145616641901</v>
      </c>
      <c r="P19" s="9"/>
    </row>
    <row r="20" spans="1:16" ht="15.75">
      <c r="A20" s="29" t="s">
        <v>20</v>
      </c>
      <c r="B20" s="30"/>
      <c r="C20" s="31"/>
      <c r="D20" s="32">
        <f t="shared" ref="D20:M20" si="5">SUM(D21:D23)</f>
        <v>66097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66097</v>
      </c>
      <c r="O20" s="45">
        <f t="shared" si="1"/>
        <v>98.212481426448733</v>
      </c>
      <c r="P20" s="10"/>
    </row>
    <row r="21" spans="1:16">
      <c r="A21" s="12"/>
      <c r="B21" s="25">
        <v>334.2</v>
      </c>
      <c r="C21" s="20" t="s">
        <v>21</v>
      </c>
      <c r="D21" s="46">
        <v>4479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4479</v>
      </c>
      <c r="O21" s="47">
        <f t="shared" si="1"/>
        <v>6.6552748885586928</v>
      </c>
      <c r="P21" s="9"/>
    </row>
    <row r="22" spans="1:16">
      <c r="A22" s="12"/>
      <c r="B22" s="25">
        <v>335.12</v>
      </c>
      <c r="C22" s="20" t="s">
        <v>63</v>
      </c>
      <c r="D22" s="46">
        <v>20655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20655</v>
      </c>
      <c r="O22" s="47">
        <f t="shared" si="1"/>
        <v>30.690936106983656</v>
      </c>
      <c r="P22" s="9"/>
    </row>
    <row r="23" spans="1:16">
      <c r="A23" s="12"/>
      <c r="B23" s="25">
        <v>335.18</v>
      </c>
      <c r="C23" s="20" t="s">
        <v>64</v>
      </c>
      <c r="D23" s="46">
        <v>40963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40963</v>
      </c>
      <c r="O23" s="47">
        <f t="shared" si="1"/>
        <v>60.86627043090639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SUM(D25:D26)</f>
        <v>18810</v>
      </c>
      <c r="E24" s="32">
        <f t="shared" si="6"/>
        <v>48017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66827</v>
      </c>
      <c r="O24" s="45">
        <f t="shared" si="1"/>
        <v>99.297176820208023</v>
      </c>
      <c r="P24" s="10"/>
    </row>
    <row r="25" spans="1:16">
      <c r="A25" s="12"/>
      <c r="B25" s="25">
        <v>343.9</v>
      </c>
      <c r="C25" s="20" t="s">
        <v>55</v>
      </c>
      <c r="D25" s="46">
        <v>0</v>
      </c>
      <c r="E25" s="46">
        <v>48017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48017</v>
      </c>
      <c r="O25" s="47">
        <f t="shared" si="1"/>
        <v>71.347696879643394</v>
      </c>
      <c r="P25" s="9"/>
    </row>
    <row r="26" spans="1:16">
      <c r="A26" s="12"/>
      <c r="B26" s="25">
        <v>347.3</v>
      </c>
      <c r="C26" s="20" t="s">
        <v>33</v>
      </c>
      <c r="D26" s="46">
        <v>18810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18810</v>
      </c>
      <c r="O26" s="47">
        <f t="shared" si="1"/>
        <v>27.949479940564636</v>
      </c>
      <c r="P26" s="9"/>
    </row>
    <row r="27" spans="1:16" ht="15.75">
      <c r="A27" s="29" t="s">
        <v>31</v>
      </c>
      <c r="B27" s="30"/>
      <c r="C27" s="31"/>
      <c r="D27" s="32">
        <f t="shared" ref="D27:M27" si="7">SUM(D28:D28)</f>
        <v>2959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2959</v>
      </c>
      <c r="O27" s="45">
        <f t="shared" si="1"/>
        <v>4.3967310549777121</v>
      </c>
      <c r="P27" s="10"/>
    </row>
    <row r="28" spans="1:16">
      <c r="A28" s="13"/>
      <c r="B28" s="39">
        <v>351.5</v>
      </c>
      <c r="C28" s="21" t="s">
        <v>36</v>
      </c>
      <c r="D28" s="46">
        <v>2959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2959</v>
      </c>
      <c r="O28" s="47">
        <f t="shared" si="1"/>
        <v>4.3967310549777121</v>
      </c>
      <c r="P28" s="9"/>
    </row>
    <row r="29" spans="1:16" ht="15.75">
      <c r="A29" s="29" t="s">
        <v>3</v>
      </c>
      <c r="B29" s="30"/>
      <c r="C29" s="31"/>
      <c r="D29" s="32">
        <f t="shared" ref="D29:M29" si="8">SUM(D30:D33)</f>
        <v>12370</v>
      </c>
      <c r="E29" s="32">
        <f t="shared" si="8"/>
        <v>41107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4"/>
        <v>53477</v>
      </c>
      <c r="O29" s="45">
        <f t="shared" si="1"/>
        <v>79.460624071322442</v>
      </c>
      <c r="P29" s="10"/>
    </row>
    <row r="30" spans="1:16">
      <c r="A30" s="12"/>
      <c r="B30" s="25">
        <v>361.1</v>
      </c>
      <c r="C30" s="20" t="s">
        <v>37</v>
      </c>
      <c r="D30" s="46">
        <v>8374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8374</v>
      </c>
      <c r="O30" s="47">
        <f t="shared" si="1"/>
        <v>12.442793462109956</v>
      </c>
      <c r="P30" s="9"/>
    </row>
    <row r="31" spans="1:16">
      <c r="A31" s="12"/>
      <c r="B31" s="25">
        <v>361.4</v>
      </c>
      <c r="C31" s="20" t="s">
        <v>90</v>
      </c>
      <c r="D31" s="46">
        <v>0</v>
      </c>
      <c r="E31" s="46">
        <v>41107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41107</v>
      </c>
      <c r="O31" s="47">
        <f t="shared" si="1"/>
        <v>61.080237741456166</v>
      </c>
      <c r="P31" s="9"/>
    </row>
    <row r="32" spans="1:16">
      <c r="A32" s="12"/>
      <c r="B32" s="25">
        <v>366</v>
      </c>
      <c r="C32" s="20" t="s">
        <v>38</v>
      </c>
      <c r="D32" s="46">
        <v>655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655</v>
      </c>
      <c r="O32" s="47">
        <f t="shared" si="1"/>
        <v>0.97325408618127784</v>
      </c>
      <c r="P32" s="9"/>
    </row>
    <row r="33" spans="1:119">
      <c r="A33" s="12"/>
      <c r="B33" s="25">
        <v>369.9</v>
      </c>
      <c r="C33" s="20" t="s">
        <v>39</v>
      </c>
      <c r="D33" s="46">
        <v>3341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3341</v>
      </c>
      <c r="O33" s="47">
        <f t="shared" si="1"/>
        <v>4.9643387815750373</v>
      </c>
      <c r="P33" s="9"/>
    </row>
    <row r="34" spans="1:119" ht="15.75">
      <c r="A34" s="29" t="s">
        <v>32</v>
      </c>
      <c r="B34" s="30"/>
      <c r="C34" s="31"/>
      <c r="D34" s="32">
        <f t="shared" ref="D34:M34" si="9">SUM(D35:D36)</f>
        <v>47500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4"/>
        <v>47500</v>
      </c>
      <c r="O34" s="45">
        <f t="shared" si="1"/>
        <v>70.579494799405651</v>
      </c>
      <c r="P34" s="9"/>
    </row>
    <row r="35" spans="1:119">
      <c r="A35" s="12"/>
      <c r="B35" s="25">
        <v>381</v>
      </c>
      <c r="C35" s="20" t="s">
        <v>40</v>
      </c>
      <c r="D35" s="46">
        <v>45000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45000</v>
      </c>
      <c r="O35" s="47">
        <f t="shared" si="1"/>
        <v>66.864784546805353</v>
      </c>
      <c r="P35" s="9"/>
    </row>
    <row r="36" spans="1:119" ht="15.75" thickBot="1">
      <c r="A36" s="12"/>
      <c r="B36" s="25">
        <v>388.1</v>
      </c>
      <c r="C36" s="20" t="s">
        <v>91</v>
      </c>
      <c r="D36" s="46">
        <v>2500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2500</v>
      </c>
      <c r="O36" s="47">
        <f t="shared" si="1"/>
        <v>3.7147102526002973</v>
      </c>
      <c r="P36" s="9"/>
    </row>
    <row r="37" spans="1:119" ht="16.5" thickBot="1">
      <c r="A37" s="14" t="s">
        <v>34</v>
      </c>
      <c r="B37" s="23"/>
      <c r="C37" s="22"/>
      <c r="D37" s="15">
        <f t="shared" ref="D37:M37" si="10">SUM(D5,D13,D20,D24,D27,D29,D34)</f>
        <v>784303</v>
      </c>
      <c r="E37" s="15">
        <f t="shared" si="10"/>
        <v>89124</v>
      </c>
      <c r="F37" s="15">
        <f t="shared" si="10"/>
        <v>0</v>
      </c>
      <c r="G37" s="15">
        <f t="shared" si="10"/>
        <v>0</v>
      </c>
      <c r="H37" s="15">
        <f t="shared" si="10"/>
        <v>0</v>
      </c>
      <c r="I37" s="15">
        <f t="shared" si="10"/>
        <v>0</v>
      </c>
      <c r="J37" s="15">
        <f t="shared" si="10"/>
        <v>0</v>
      </c>
      <c r="K37" s="15">
        <f t="shared" si="10"/>
        <v>0</v>
      </c>
      <c r="L37" s="15">
        <f t="shared" si="10"/>
        <v>0</v>
      </c>
      <c r="M37" s="15">
        <f t="shared" si="10"/>
        <v>0</v>
      </c>
      <c r="N37" s="15">
        <f t="shared" si="4"/>
        <v>873427</v>
      </c>
      <c r="O37" s="38">
        <f t="shared" si="1"/>
        <v>1297.8112927191678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51" t="s">
        <v>92</v>
      </c>
      <c r="M39" s="51"/>
      <c r="N39" s="51"/>
      <c r="O39" s="43">
        <v>673</v>
      </c>
    </row>
    <row r="40" spans="1:119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  <row r="41" spans="1:119" ht="15.75" customHeight="1" thickBot="1">
      <c r="A41" s="55" t="s">
        <v>51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41</v>
      </c>
      <c r="B3" s="65"/>
      <c r="C3" s="66"/>
      <c r="D3" s="70" t="s">
        <v>26</v>
      </c>
      <c r="E3" s="71"/>
      <c r="F3" s="71"/>
      <c r="G3" s="71"/>
      <c r="H3" s="72"/>
      <c r="I3" s="70" t="s">
        <v>27</v>
      </c>
      <c r="J3" s="72"/>
      <c r="K3" s="70" t="s">
        <v>29</v>
      </c>
      <c r="L3" s="72"/>
      <c r="M3" s="36"/>
      <c r="N3" s="37"/>
      <c r="O3" s="73" t="s">
        <v>46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515149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515149</v>
      </c>
      <c r="O5" s="33">
        <f t="shared" ref="O5:O33" si="1">(N5/O$35)</f>
        <v>765.45170876671625</v>
      </c>
      <c r="P5" s="6"/>
    </row>
    <row r="6" spans="1:133">
      <c r="A6" s="12"/>
      <c r="B6" s="25">
        <v>311</v>
      </c>
      <c r="C6" s="20" t="s">
        <v>2</v>
      </c>
      <c r="D6" s="46">
        <v>401558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401558</v>
      </c>
      <c r="O6" s="47">
        <f t="shared" si="1"/>
        <v>596.66864784546806</v>
      </c>
      <c r="P6" s="9"/>
    </row>
    <row r="7" spans="1:133">
      <c r="A7" s="12"/>
      <c r="B7" s="25">
        <v>312.41000000000003</v>
      </c>
      <c r="C7" s="20" t="s">
        <v>10</v>
      </c>
      <c r="D7" s="46">
        <v>16939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16939</v>
      </c>
      <c r="O7" s="47">
        <f t="shared" si="1"/>
        <v>25.169390787518573</v>
      </c>
      <c r="P7" s="9"/>
    </row>
    <row r="8" spans="1:133">
      <c r="A8" s="12"/>
      <c r="B8" s="25">
        <v>314.10000000000002</v>
      </c>
      <c r="C8" s="20" t="s">
        <v>11</v>
      </c>
      <c r="D8" s="46">
        <v>57451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57451</v>
      </c>
      <c r="O8" s="47">
        <f t="shared" si="1"/>
        <v>85.365527488855875</v>
      </c>
      <c r="P8" s="9"/>
    </row>
    <row r="9" spans="1:133">
      <c r="A9" s="12"/>
      <c r="B9" s="25">
        <v>314.3</v>
      </c>
      <c r="C9" s="20" t="s">
        <v>12</v>
      </c>
      <c r="D9" s="46">
        <v>6881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6881</v>
      </c>
      <c r="O9" s="47">
        <f t="shared" si="1"/>
        <v>10.224368499257057</v>
      </c>
      <c r="P9" s="9"/>
    </row>
    <row r="10" spans="1:133">
      <c r="A10" s="12"/>
      <c r="B10" s="25">
        <v>314.39999999999998</v>
      </c>
      <c r="C10" s="20" t="s">
        <v>13</v>
      </c>
      <c r="D10" s="46">
        <v>362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362</v>
      </c>
      <c r="O10" s="47">
        <f t="shared" si="1"/>
        <v>0.53789004457652301</v>
      </c>
      <c r="P10" s="9"/>
    </row>
    <row r="11" spans="1:133">
      <c r="A11" s="12"/>
      <c r="B11" s="25">
        <v>315</v>
      </c>
      <c r="C11" s="20" t="s">
        <v>61</v>
      </c>
      <c r="D11" s="46">
        <v>26729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26729</v>
      </c>
      <c r="O11" s="47">
        <f t="shared" si="1"/>
        <v>39.716196136701335</v>
      </c>
      <c r="P11" s="9"/>
    </row>
    <row r="12" spans="1:133">
      <c r="A12" s="12"/>
      <c r="B12" s="25">
        <v>316</v>
      </c>
      <c r="C12" s="20" t="s">
        <v>62</v>
      </c>
      <c r="D12" s="46">
        <v>5229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5229</v>
      </c>
      <c r="O12" s="47">
        <f t="shared" si="1"/>
        <v>7.7696879643387815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81429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3" si="4">SUM(D13:M13)</f>
        <v>81429</v>
      </c>
      <c r="O13" s="45">
        <f t="shared" si="1"/>
        <v>120.99405646359584</v>
      </c>
      <c r="P13" s="10"/>
    </row>
    <row r="14" spans="1:133">
      <c r="A14" s="12"/>
      <c r="B14" s="25">
        <v>322</v>
      </c>
      <c r="C14" s="20" t="s">
        <v>0</v>
      </c>
      <c r="D14" s="46">
        <v>26109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26109</v>
      </c>
      <c r="O14" s="47">
        <f t="shared" si="1"/>
        <v>38.794947994056464</v>
      </c>
      <c r="P14" s="9"/>
    </row>
    <row r="15" spans="1:133">
      <c r="A15" s="12"/>
      <c r="B15" s="25">
        <v>323.10000000000002</v>
      </c>
      <c r="C15" s="20" t="s">
        <v>17</v>
      </c>
      <c r="D15" s="46">
        <v>46983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46983</v>
      </c>
      <c r="O15" s="47">
        <f t="shared" si="1"/>
        <v>69.811292719167909</v>
      </c>
      <c r="P15" s="9"/>
    </row>
    <row r="16" spans="1:133">
      <c r="A16" s="12"/>
      <c r="B16" s="25">
        <v>323.7</v>
      </c>
      <c r="C16" s="20" t="s">
        <v>18</v>
      </c>
      <c r="D16" s="46">
        <v>8117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8117</v>
      </c>
      <c r="O16" s="47">
        <f t="shared" si="1"/>
        <v>12.060921248142645</v>
      </c>
      <c r="P16" s="9"/>
    </row>
    <row r="17" spans="1:16">
      <c r="A17" s="12"/>
      <c r="B17" s="25">
        <v>323.89999999999998</v>
      </c>
      <c r="C17" s="20" t="s">
        <v>84</v>
      </c>
      <c r="D17" s="46">
        <v>220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220</v>
      </c>
      <c r="O17" s="47">
        <f t="shared" si="1"/>
        <v>0.32689450222882616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SUM(D19:D21)</f>
        <v>64318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64318</v>
      </c>
      <c r="O18" s="45">
        <f t="shared" si="1"/>
        <v>95.56909361069836</v>
      </c>
      <c r="P18" s="10"/>
    </row>
    <row r="19" spans="1:16">
      <c r="A19" s="12"/>
      <c r="B19" s="25">
        <v>334.2</v>
      </c>
      <c r="C19" s="20" t="s">
        <v>21</v>
      </c>
      <c r="D19" s="46">
        <v>3332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3332</v>
      </c>
      <c r="O19" s="47">
        <f t="shared" si="1"/>
        <v>4.9509658246656763</v>
      </c>
      <c r="P19" s="9"/>
    </row>
    <row r="20" spans="1:16">
      <c r="A20" s="12"/>
      <c r="B20" s="25">
        <v>335.12</v>
      </c>
      <c r="C20" s="20" t="s">
        <v>63</v>
      </c>
      <c r="D20" s="46">
        <v>19799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19799</v>
      </c>
      <c r="O20" s="47">
        <f t="shared" si="1"/>
        <v>29.419019316493312</v>
      </c>
      <c r="P20" s="9"/>
    </row>
    <row r="21" spans="1:16">
      <c r="A21" s="12"/>
      <c r="B21" s="25">
        <v>335.18</v>
      </c>
      <c r="C21" s="20" t="s">
        <v>64</v>
      </c>
      <c r="D21" s="46">
        <v>41187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41187</v>
      </c>
      <c r="O21" s="47">
        <f t="shared" si="1"/>
        <v>61.199108469539375</v>
      </c>
      <c r="P21" s="9"/>
    </row>
    <row r="22" spans="1:16" ht="15.75">
      <c r="A22" s="29" t="s">
        <v>30</v>
      </c>
      <c r="B22" s="30"/>
      <c r="C22" s="31"/>
      <c r="D22" s="32">
        <f t="shared" ref="D22:M22" si="6">SUM(D23:D24)</f>
        <v>17220</v>
      </c>
      <c r="E22" s="32">
        <f t="shared" si="6"/>
        <v>47994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65214</v>
      </c>
      <c r="O22" s="45">
        <f t="shared" si="1"/>
        <v>96.900445765230316</v>
      </c>
      <c r="P22" s="10"/>
    </row>
    <row r="23" spans="1:16">
      <c r="A23" s="12"/>
      <c r="B23" s="25">
        <v>343.9</v>
      </c>
      <c r="C23" s="20" t="s">
        <v>55</v>
      </c>
      <c r="D23" s="46">
        <v>0</v>
      </c>
      <c r="E23" s="46">
        <v>47994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47994</v>
      </c>
      <c r="O23" s="47">
        <f t="shared" si="1"/>
        <v>71.31352154531946</v>
      </c>
      <c r="P23" s="9"/>
    </row>
    <row r="24" spans="1:16">
      <c r="A24" s="12"/>
      <c r="B24" s="25">
        <v>347.3</v>
      </c>
      <c r="C24" s="20" t="s">
        <v>33</v>
      </c>
      <c r="D24" s="46">
        <v>17220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17220</v>
      </c>
      <c r="O24" s="47">
        <f t="shared" si="1"/>
        <v>25.586924219910848</v>
      </c>
      <c r="P24" s="9"/>
    </row>
    <row r="25" spans="1:16" ht="15.75">
      <c r="A25" s="29" t="s">
        <v>31</v>
      </c>
      <c r="B25" s="30"/>
      <c r="C25" s="31"/>
      <c r="D25" s="32">
        <f t="shared" ref="D25:M25" si="7">SUM(D26:D26)</f>
        <v>3357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3357</v>
      </c>
      <c r="O25" s="45">
        <f t="shared" si="1"/>
        <v>4.9881129271916791</v>
      </c>
      <c r="P25" s="10"/>
    </row>
    <row r="26" spans="1:16">
      <c r="A26" s="13"/>
      <c r="B26" s="39">
        <v>351.5</v>
      </c>
      <c r="C26" s="21" t="s">
        <v>36</v>
      </c>
      <c r="D26" s="46">
        <v>3357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3357</v>
      </c>
      <c r="O26" s="47">
        <f t="shared" si="1"/>
        <v>4.9881129271916791</v>
      </c>
      <c r="P26" s="9"/>
    </row>
    <row r="27" spans="1:16" ht="15.75">
      <c r="A27" s="29" t="s">
        <v>3</v>
      </c>
      <c r="B27" s="30"/>
      <c r="C27" s="31"/>
      <c r="D27" s="32">
        <f t="shared" ref="D27:M27" si="8">SUM(D28:D30)</f>
        <v>5479</v>
      </c>
      <c r="E27" s="32">
        <f t="shared" si="8"/>
        <v>16379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4"/>
        <v>21858</v>
      </c>
      <c r="O27" s="45">
        <f t="shared" si="1"/>
        <v>32.478454680534917</v>
      </c>
      <c r="P27" s="10"/>
    </row>
    <row r="28" spans="1:16">
      <c r="A28" s="12"/>
      <c r="B28" s="25">
        <v>361.1</v>
      </c>
      <c r="C28" s="20" t="s">
        <v>37</v>
      </c>
      <c r="D28" s="46">
        <v>271</v>
      </c>
      <c r="E28" s="46">
        <v>16379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16650</v>
      </c>
      <c r="O28" s="47">
        <f t="shared" si="1"/>
        <v>24.73997028231798</v>
      </c>
      <c r="P28" s="9"/>
    </row>
    <row r="29" spans="1:16">
      <c r="A29" s="12"/>
      <c r="B29" s="25">
        <v>366</v>
      </c>
      <c r="C29" s="20" t="s">
        <v>38</v>
      </c>
      <c r="D29" s="46">
        <v>420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420</v>
      </c>
      <c r="O29" s="47">
        <f t="shared" si="1"/>
        <v>0.62407132243684993</v>
      </c>
      <c r="P29" s="9"/>
    </row>
    <row r="30" spans="1:16">
      <c r="A30" s="12"/>
      <c r="B30" s="25">
        <v>369.9</v>
      </c>
      <c r="C30" s="20" t="s">
        <v>39</v>
      </c>
      <c r="D30" s="46">
        <v>4788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4788</v>
      </c>
      <c r="O30" s="47">
        <f t="shared" si="1"/>
        <v>7.1144130757800887</v>
      </c>
      <c r="P30" s="9"/>
    </row>
    <row r="31" spans="1:16" ht="15.75">
      <c r="A31" s="29" t="s">
        <v>32</v>
      </c>
      <c r="B31" s="30"/>
      <c r="C31" s="31"/>
      <c r="D31" s="32">
        <f t="shared" ref="D31:M31" si="9">SUM(D32:D32)</f>
        <v>120564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4"/>
        <v>120564</v>
      </c>
      <c r="O31" s="45">
        <f t="shared" si="1"/>
        <v>179.14413075780089</v>
      </c>
      <c r="P31" s="9"/>
    </row>
    <row r="32" spans="1:16" ht="15.75" thickBot="1">
      <c r="A32" s="12"/>
      <c r="B32" s="25">
        <v>381</v>
      </c>
      <c r="C32" s="20" t="s">
        <v>40</v>
      </c>
      <c r="D32" s="46">
        <v>120564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120564</v>
      </c>
      <c r="O32" s="47">
        <f t="shared" si="1"/>
        <v>179.14413075780089</v>
      </c>
      <c r="P32" s="9"/>
    </row>
    <row r="33" spans="1:119" ht="16.5" thickBot="1">
      <c r="A33" s="14" t="s">
        <v>34</v>
      </c>
      <c r="B33" s="23"/>
      <c r="C33" s="22"/>
      <c r="D33" s="15">
        <f t="shared" ref="D33:M33" si="10">SUM(D5,D13,D18,D22,D25,D27,D31)</f>
        <v>807516</v>
      </c>
      <c r="E33" s="15">
        <f t="shared" si="10"/>
        <v>64373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0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4"/>
        <v>871889</v>
      </c>
      <c r="O33" s="38">
        <f t="shared" si="1"/>
        <v>1295.5260029717681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51" t="s">
        <v>87</v>
      </c>
      <c r="M35" s="51"/>
      <c r="N35" s="51"/>
      <c r="O35" s="43">
        <v>673</v>
      </c>
    </row>
    <row r="36" spans="1:119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</row>
    <row r="37" spans="1:119" ht="15.75" customHeight="1" thickBot="1">
      <c r="A37" s="55" t="s">
        <v>51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7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41</v>
      </c>
      <c r="B3" s="65"/>
      <c r="C3" s="66"/>
      <c r="D3" s="70" t="s">
        <v>26</v>
      </c>
      <c r="E3" s="71"/>
      <c r="F3" s="71"/>
      <c r="G3" s="71"/>
      <c r="H3" s="72"/>
      <c r="I3" s="70" t="s">
        <v>27</v>
      </c>
      <c r="J3" s="72"/>
      <c r="K3" s="70" t="s">
        <v>29</v>
      </c>
      <c r="L3" s="72"/>
      <c r="M3" s="36"/>
      <c r="N3" s="37"/>
      <c r="O3" s="73" t="s">
        <v>46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482124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482124</v>
      </c>
      <c r="O5" s="33">
        <f t="shared" ref="O5:O33" si="1">(N5/O$35)</f>
        <v>721.74251497005991</v>
      </c>
      <c r="P5" s="6"/>
    </row>
    <row r="6" spans="1:133">
      <c r="A6" s="12"/>
      <c r="B6" s="25">
        <v>311</v>
      </c>
      <c r="C6" s="20" t="s">
        <v>2</v>
      </c>
      <c r="D6" s="46">
        <v>372971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372971</v>
      </c>
      <c r="O6" s="47">
        <f t="shared" si="1"/>
        <v>558.33982035928148</v>
      </c>
      <c r="P6" s="9"/>
    </row>
    <row r="7" spans="1:133">
      <c r="A7" s="12"/>
      <c r="B7" s="25">
        <v>312.41000000000003</v>
      </c>
      <c r="C7" s="20" t="s">
        <v>10</v>
      </c>
      <c r="D7" s="46">
        <v>17704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17704</v>
      </c>
      <c r="O7" s="47">
        <f t="shared" si="1"/>
        <v>26.50299401197605</v>
      </c>
      <c r="P7" s="9"/>
    </row>
    <row r="8" spans="1:133">
      <c r="A8" s="12"/>
      <c r="B8" s="25">
        <v>314.10000000000002</v>
      </c>
      <c r="C8" s="20" t="s">
        <v>11</v>
      </c>
      <c r="D8" s="46">
        <v>59546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59546</v>
      </c>
      <c r="O8" s="47">
        <f t="shared" si="1"/>
        <v>89.140718562874255</v>
      </c>
      <c r="P8" s="9"/>
    </row>
    <row r="9" spans="1:133">
      <c r="A9" s="12"/>
      <c r="B9" s="25">
        <v>314.3</v>
      </c>
      <c r="C9" s="20" t="s">
        <v>12</v>
      </c>
      <c r="D9" s="46">
        <v>7119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7119</v>
      </c>
      <c r="O9" s="47">
        <f t="shared" si="1"/>
        <v>10.657185628742514</v>
      </c>
      <c r="P9" s="9"/>
    </row>
    <row r="10" spans="1:133">
      <c r="A10" s="12"/>
      <c r="B10" s="25">
        <v>314.39999999999998</v>
      </c>
      <c r="C10" s="20" t="s">
        <v>13</v>
      </c>
      <c r="D10" s="46">
        <v>321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321</v>
      </c>
      <c r="O10" s="47">
        <f t="shared" si="1"/>
        <v>0.48053892215568861</v>
      </c>
      <c r="P10" s="9"/>
    </row>
    <row r="11" spans="1:133">
      <c r="A11" s="12"/>
      <c r="B11" s="25">
        <v>315</v>
      </c>
      <c r="C11" s="20" t="s">
        <v>61</v>
      </c>
      <c r="D11" s="46">
        <v>19297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19297</v>
      </c>
      <c r="O11" s="47">
        <f t="shared" si="1"/>
        <v>28.887724550898202</v>
      </c>
      <c r="P11" s="9"/>
    </row>
    <row r="12" spans="1:133">
      <c r="A12" s="12"/>
      <c r="B12" s="25">
        <v>316</v>
      </c>
      <c r="C12" s="20" t="s">
        <v>62</v>
      </c>
      <c r="D12" s="46">
        <v>5166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5166</v>
      </c>
      <c r="O12" s="47">
        <f t="shared" si="1"/>
        <v>7.7335329341317367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70271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3" si="4">SUM(D13:M13)</f>
        <v>70271</v>
      </c>
      <c r="O13" s="45">
        <f t="shared" si="1"/>
        <v>105.19610778443113</v>
      </c>
      <c r="P13" s="10"/>
    </row>
    <row r="14" spans="1:133">
      <c r="A14" s="12"/>
      <c r="B14" s="25">
        <v>322</v>
      </c>
      <c r="C14" s="20" t="s">
        <v>0</v>
      </c>
      <c r="D14" s="46">
        <v>20854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20854</v>
      </c>
      <c r="O14" s="47">
        <f t="shared" si="1"/>
        <v>31.218562874251496</v>
      </c>
      <c r="P14" s="9"/>
    </row>
    <row r="15" spans="1:133">
      <c r="A15" s="12"/>
      <c r="B15" s="25">
        <v>323.10000000000002</v>
      </c>
      <c r="C15" s="20" t="s">
        <v>17</v>
      </c>
      <c r="D15" s="46">
        <v>41632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41632</v>
      </c>
      <c r="O15" s="47">
        <f t="shared" si="1"/>
        <v>62.32335329341317</v>
      </c>
      <c r="P15" s="9"/>
    </row>
    <row r="16" spans="1:133">
      <c r="A16" s="12"/>
      <c r="B16" s="25">
        <v>323.7</v>
      </c>
      <c r="C16" s="20" t="s">
        <v>18</v>
      </c>
      <c r="D16" s="46">
        <v>7640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7640</v>
      </c>
      <c r="O16" s="47">
        <f t="shared" si="1"/>
        <v>11.437125748502995</v>
      </c>
      <c r="P16" s="9"/>
    </row>
    <row r="17" spans="1:16">
      <c r="A17" s="12"/>
      <c r="B17" s="25">
        <v>323.89999999999998</v>
      </c>
      <c r="C17" s="20" t="s">
        <v>84</v>
      </c>
      <c r="D17" s="46">
        <v>145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145</v>
      </c>
      <c r="O17" s="47">
        <f t="shared" si="1"/>
        <v>0.21706586826347304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SUM(D19:D21)</f>
        <v>60322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60322</v>
      </c>
      <c r="O18" s="45">
        <f t="shared" si="1"/>
        <v>90.302395209580837</v>
      </c>
      <c r="P18" s="10"/>
    </row>
    <row r="19" spans="1:16">
      <c r="A19" s="12"/>
      <c r="B19" s="25">
        <v>334.2</v>
      </c>
      <c r="C19" s="20" t="s">
        <v>21</v>
      </c>
      <c r="D19" s="46">
        <v>2166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2166</v>
      </c>
      <c r="O19" s="47">
        <f t="shared" si="1"/>
        <v>3.2425149700598803</v>
      </c>
      <c r="P19" s="9"/>
    </row>
    <row r="20" spans="1:16">
      <c r="A20" s="12"/>
      <c r="B20" s="25">
        <v>335.12</v>
      </c>
      <c r="C20" s="20" t="s">
        <v>63</v>
      </c>
      <c r="D20" s="46">
        <v>19102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19102</v>
      </c>
      <c r="O20" s="47">
        <f t="shared" si="1"/>
        <v>28.595808383233532</v>
      </c>
      <c r="P20" s="9"/>
    </row>
    <row r="21" spans="1:16">
      <c r="A21" s="12"/>
      <c r="B21" s="25">
        <v>335.18</v>
      </c>
      <c r="C21" s="20" t="s">
        <v>64</v>
      </c>
      <c r="D21" s="46">
        <v>39054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39054</v>
      </c>
      <c r="O21" s="47">
        <f t="shared" si="1"/>
        <v>58.464071856287426</v>
      </c>
      <c r="P21" s="9"/>
    </row>
    <row r="22" spans="1:16" ht="15.75">
      <c r="A22" s="29" t="s">
        <v>30</v>
      </c>
      <c r="B22" s="30"/>
      <c r="C22" s="31"/>
      <c r="D22" s="32">
        <f t="shared" ref="D22:M22" si="6">SUM(D23:D24)</f>
        <v>16205</v>
      </c>
      <c r="E22" s="32">
        <f t="shared" si="6"/>
        <v>47661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63866</v>
      </c>
      <c r="O22" s="45">
        <f t="shared" si="1"/>
        <v>95.607784431137731</v>
      </c>
      <c r="P22" s="10"/>
    </row>
    <row r="23" spans="1:16">
      <c r="A23" s="12"/>
      <c r="B23" s="25">
        <v>343.9</v>
      </c>
      <c r="C23" s="20" t="s">
        <v>55</v>
      </c>
      <c r="D23" s="46">
        <v>0</v>
      </c>
      <c r="E23" s="46">
        <v>47661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47661</v>
      </c>
      <c r="O23" s="47">
        <f t="shared" si="1"/>
        <v>71.348802395209574</v>
      </c>
      <c r="P23" s="9"/>
    </row>
    <row r="24" spans="1:16">
      <c r="A24" s="12"/>
      <c r="B24" s="25">
        <v>347.3</v>
      </c>
      <c r="C24" s="20" t="s">
        <v>33</v>
      </c>
      <c r="D24" s="46">
        <v>16205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16205</v>
      </c>
      <c r="O24" s="47">
        <f t="shared" si="1"/>
        <v>24.258982035928145</v>
      </c>
      <c r="P24" s="9"/>
    </row>
    <row r="25" spans="1:16" ht="15.75">
      <c r="A25" s="29" t="s">
        <v>31</v>
      </c>
      <c r="B25" s="30"/>
      <c r="C25" s="31"/>
      <c r="D25" s="32">
        <f t="shared" ref="D25:M25" si="7">SUM(D26:D26)</f>
        <v>2829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2829</v>
      </c>
      <c r="O25" s="45">
        <f t="shared" si="1"/>
        <v>4.2350299401197606</v>
      </c>
      <c r="P25" s="10"/>
    </row>
    <row r="26" spans="1:16">
      <c r="A26" s="13"/>
      <c r="B26" s="39">
        <v>351.5</v>
      </c>
      <c r="C26" s="21" t="s">
        <v>36</v>
      </c>
      <c r="D26" s="46">
        <v>2829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2829</v>
      </c>
      <c r="O26" s="47">
        <f t="shared" si="1"/>
        <v>4.2350299401197606</v>
      </c>
      <c r="P26" s="9"/>
    </row>
    <row r="27" spans="1:16" ht="15.75">
      <c r="A27" s="29" t="s">
        <v>3</v>
      </c>
      <c r="B27" s="30"/>
      <c r="C27" s="31"/>
      <c r="D27" s="32">
        <f t="shared" ref="D27:M27" si="8">SUM(D28:D30)</f>
        <v>7112</v>
      </c>
      <c r="E27" s="32">
        <f t="shared" si="8"/>
        <v>7102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4"/>
        <v>14214</v>
      </c>
      <c r="O27" s="45">
        <f t="shared" si="1"/>
        <v>21.278443113772454</v>
      </c>
      <c r="P27" s="10"/>
    </row>
    <row r="28" spans="1:16">
      <c r="A28" s="12"/>
      <c r="B28" s="25">
        <v>361.1</v>
      </c>
      <c r="C28" s="20" t="s">
        <v>37</v>
      </c>
      <c r="D28" s="46">
        <v>199</v>
      </c>
      <c r="E28" s="46">
        <v>7102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7301</v>
      </c>
      <c r="O28" s="47">
        <f t="shared" si="1"/>
        <v>10.929640718562874</v>
      </c>
      <c r="P28" s="9"/>
    </row>
    <row r="29" spans="1:16">
      <c r="A29" s="12"/>
      <c r="B29" s="25">
        <v>366</v>
      </c>
      <c r="C29" s="20" t="s">
        <v>38</v>
      </c>
      <c r="D29" s="46">
        <v>550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550</v>
      </c>
      <c r="O29" s="47">
        <f t="shared" si="1"/>
        <v>0.82335329341317365</v>
      </c>
      <c r="P29" s="9"/>
    </row>
    <row r="30" spans="1:16">
      <c r="A30" s="12"/>
      <c r="B30" s="25">
        <v>369.9</v>
      </c>
      <c r="C30" s="20" t="s">
        <v>39</v>
      </c>
      <c r="D30" s="46">
        <v>6363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6363</v>
      </c>
      <c r="O30" s="47">
        <f t="shared" si="1"/>
        <v>9.5254491017964078</v>
      </c>
      <c r="P30" s="9"/>
    </row>
    <row r="31" spans="1:16" ht="15.75">
      <c r="A31" s="29" t="s">
        <v>32</v>
      </c>
      <c r="B31" s="30"/>
      <c r="C31" s="31"/>
      <c r="D31" s="32">
        <f t="shared" ref="D31:M31" si="9">SUM(D32:D32)</f>
        <v>46000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4"/>
        <v>46000</v>
      </c>
      <c r="O31" s="45">
        <f t="shared" si="1"/>
        <v>68.862275449101801</v>
      </c>
      <c r="P31" s="9"/>
    </row>
    <row r="32" spans="1:16" ht="15.75" thickBot="1">
      <c r="A32" s="12"/>
      <c r="B32" s="25">
        <v>381</v>
      </c>
      <c r="C32" s="20" t="s">
        <v>40</v>
      </c>
      <c r="D32" s="46">
        <v>46000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46000</v>
      </c>
      <c r="O32" s="47">
        <f t="shared" si="1"/>
        <v>68.862275449101801</v>
      </c>
      <c r="P32" s="9"/>
    </row>
    <row r="33" spans="1:119" ht="16.5" thickBot="1">
      <c r="A33" s="14" t="s">
        <v>34</v>
      </c>
      <c r="B33" s="23"/>
      <c r="C33" s="22"/>
      <c r="D33" s="15">
        <f t="shared" ref="D33:M33" si="10">SUM(D5,D13,D18,D22,D25,D27,D31)</f>
        <v>684863</v>
      </c>
      <c r="E33" s="15">
        <f t="shared" si="10"/>
        <v>54763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0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4"/>
        <v>739626</v>
      </c>
      <c r="O33" s="38">
        <f t="shared" si="1"/>
        <v>1107.2245508982037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51" t="s">
        <v>85</v>
      </c>
      <c r="M35" s="51"/>
      <c r="N35" s="51"/>
      <c r="O35" s="43">
        <v>668</v>
      </c>
    </row>
    <row r="36" spans="1:119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</row>
    <row r="37" spans="1:119" ht="15.75" customHeight="1" thickBot="1">
      <c r="A37" s="55" t="s">
        <v>51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7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41</v>
      </c>
      <c r="B3" s="65"/>
      <c r="C3" s="66"/>
      <c r="D3" s="70" t="s">
        <v>26</v>
      </c>
      <c r="E3" s="71"/>
      <c r="F3" s="71"/>
      <c r="G3" s="71"/>
      <c r="H3" s="72"/>
      <c r="I3" s="70" t="s">
        <v>27</v>
      </c>
      <c r="J3" s="72"/>
      <c r="K3" s="70" t="s">
        <v>29</v>
      </c>
      <c r="L3" s="72"/>
      <c r="M3" s="36"/>
      <c r="N3" s="37"/>
      <c r="O3" s="73" t="s">
        <v>46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460749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460749</v>
      </c>
      <c r="O5" s="33">
        <f t="shared" ref="O5:O34" si="1">(N5/O$36)</f>
        <v>691.81531531531527</v>
      </c>
      <c r="P5" s="6"/>
    </row>
    <row r="6" spans="1:133">
      <c r="A6" s="12"/>
      <c r="B6" s="25">
        <v>311</v>
      </c>
      <c r="C6" s="20" t="s">
        <v>2</v>
      </c>
      <c r="D6" s="46">
        <v>351064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351064</v>
      </c>
      <c r="O6" s="47">
        <f t="shared" si="1"/>
        <v>527.12312312312315</v>
      </c>
      <c r="P6" s="9"/>
    </row>
    <row r="7" spans="1:133">
      <c r="A7" s="12"/>
      <c r="B7" s="25">
        <v>312.41000000000003</v>
      </c>
      <c r="C7" s="20" t="s">
        <v>10</v>
      </c>
      <c r="D7" s="46">
        <v>18064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18064</v>
      </c>
      <c r="O7" s="47">
        <f t="shared" si="1"/>
        <v>27.123123123123122</v>
      </c>
      <c r="P7" s="9"/>
    </row>
    <row r="8" spans="1:133">
      <c r="A8" s="12"/>
      <c r="B8" s="25">
        <v>314.10000000000002</v>
      </c>
      <c r="C8" s="20" t="s">
        <v>11</v>
      </c>
      <c r="D8" s="46">
        <v>58466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58466</v>
      </c>
      <c r="O8" s="47">
        <f t="shared" si="1"/>
        <v>87.786786786786791</v>
      </c>
      <c r="P8" s="9"/>
    </row>
    <row r="9" spans="1:133">
      <c r="A9" s="12"/>
      <c r="B9" s="25">
        <v>314.3</v>
      </c>
      <c r="C9" s="20" t="s">
        <v>12</v>
      </c>
      <c r="D9" s="46">
        <v>6906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6906</v>
      </c>
      <c r="O9" s="47">
        <f t="shared" si="1"/>
        <v>10.36936936936937</v>
      </c>
      <c r="P9" s="9"/>
    </row>
    <row r="10" spans="1:133">
      <c r="A10" s="12"/>
      <c r="B10" s="25">
        <v>314.39999999999998</v>
      </c>
      <c r="C10" s="20" t="s">
        <v>13</v>
      </c>
      <c r="D10" s="46">
        <v>595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595</v>
      </c>
      <c r="O10" s="47">
        <f t="shared" si="1"/>
        <v>0.89339339339339341</v>
      </c>
      <c r="P10" s="9"/>
    </row>
    <row r="11" spans="1:133">
      <c r="A11" s="12"/>
      <c r="B11" s="25">
        <v>315</v>
      </c>
      <c r="C11" s="20" t="s">
        <v>61</v>
      </c>
      <c r="D11" s="46">
        <v>20584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20584</v>
      </c>
      <c r="O11" s="47">
        <f t="shared" si="1"/>
        <v>30.906906906906908</v>
      </c>
      <c r="P11" s="9"/>
    </row>
    <row r="12" spans="1:133">
      <c r="A12" s="12"/>
      <c r="B12" s="25">
        <v>316</v>
      </c>
      <c r="C12" s="20" t="s">
        <v>62</v>
      </c>
      <c r="D12" s="46">
        <v>5070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5070</v>
      </c>
      <c r="O12" s="47">
        <f t="shared" si="1"/>
        <v>7.6126126126126126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66080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4" si="4">SUM(D13:M13)</f>
        <v>66080</v>
      </c>
      <c r="O13" s="45">
        <f t="shared" si="1"/>
        <v>99.219219219219212</v>
      </c>
      <c r="P13" s="10"/>
    </row>
    <row r="14" spans="1:133">
      <c r="A14" s="12"/>
      <c r="B14" s="25">
        <v>322</v>
      </c>
      <c r="C14" s="20" t="s">
        <v>0</v>
      </c>
      <c r="D14" s="46">
        <v>16064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16064</v>
      </c>
      <c r="O14" s="47">
        <f t="shared" si="1"/>
        <v>24.12012012012012</v>
      </c>
      <c r="P14" s="9"/>
    </row>
    <row r="15" spans="1:133">
      <c r="A15" s="12"/>
      <c r="B15" s="25">
        <v>323.10000000000002</v>
      </c>
      <c r="C15" s="20" t="s">
        <v>17</v>
      </c>
      <c r="D15" s="46">
        <v>42446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42446</v>
      </c>
      <c r="O15" s="47">
        <f t="shared" si="1"/>
        <v>63.732732732732735</v>
      </c>
      <c r="P15" s="9"/>
    </row>
    <row r="16" spans="1:133">
      <c r="A16" s="12"/>
      <c r="B16" s="25">
        <v>323.7</v>
      </c>
      <c r="C16" s="20" t="s">
        <v>18</v>
      </c>
      <c r="D16" s="46">
        <v>7410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7410</v>
      </c>
      <c r="O16" s="47">
        <f t="shared" si="1"/>
        <v>11.126126126126126</v>
      </c>
      <c r="P16" s="9"/>
    </row>
    <row r="17" spans="1:16">
      <c r="A17" s="12"/>
      <c r="B17" s="25">
        <v>329</v>
      </c>
      <c r="C17" s="20" t="s">
        <v>19</v>
      </c>
      <c r="D17" s="46">
        <v>160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160</v>
      </c>
      <c r="O17" s="47">
        <f t="shared" si="1"/>
        <v>0.24024024024024024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SUM(D19:D21)</f>
        <v>57034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57034</v>
      </c>
      <c r="O18" s="45">
        <f t="shared" si="1"/>
        <v>85.636636636636638</v>
      </c>
      <c r="P18" s="10"/>
    </row>
    <row r="19" spans="1:16">
      <c r="A19" s="12"/>
      <c r="B19" s="25">
        <v>334.2</v>
      </c>
      <c r="C19" s="20" t="s">
        <v>21</v>
      </c>
      <c r="D19" s="46">
        <v>2000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2000</v>
      </c>
      <c r="O19" s="47">
        <f t="shared" si="1"/>
        <v>3.0030030030030028</v>
      </c>
      <c r="P19" s="9"/>
    </row>
    <row r="20" spans="1:16">
      <c r="A20" s="12"/>
      <c r="B20" s="25">
        <v>335.12</v>
      </c>
      <c r="C20" s="20" t="s">
        <v>63</v>
      </c>
      <c r="D20" s="46">
        <v>17996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17996</v>
      </c>
      <c r="O20" s="47">
        <f t="shared" si="1"/>
        <v>27.021021021021021</v>
      </c>
      <c r="P20" s="9"/>
    </row>
    <row r="21" spans="1:16">
      <c r="A21" s="12"/>
      <c r="B21" s="25">
        <v>335.18</v>
      </c>
      <c r="C21" s="20" t="s">
        <v>64</v>
      </c>
      <c r="D21" s="46">
        <v>37038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37038</v>
      </c>
      <c r="O21" s="47">
        <f t="shared" si="1"/>
        <v>55.612612612612615</v>
      </c>
      <c r="P21" s="9"/>
    </row>
    <row r="22" spans="1:16" ht="15.75">
      <c r="A22" s="29" t="s">
        <v>30</v>
      </c>
      <c r="B22" s="30"/>
      <c r="C22" s="31"/>
      <c r="D22" s="32">
        <f t="shared" ref="D22:M22" si="6">SUM(D23:D24)</f>
        <v>13815</v>
      </c>
      <c r="E22" s="32">
        <f t="shared" si="6"/>
        <v>47584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61399</v>
      </c>
      <c r="O22" s="45">
        <f t="shared" si="1"/>
        <v>92.190690690690687</v>
      </c>
      <c r="P22" s="10"/>
    </row>
    <row r="23" spans="1:16">
      <c r="A23" s="12"/>
      <c r="B23" s="25">
        <v>343.9</v>
      </c>
      <c r="C23" s="20" t="s">
        <v>55</v>
      </c>
      <c r="D23" s="46">
        <v>0</v>
      </c>
      <c r="E23" s="46">
        <v>47584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47584</v>
      </c>
      <c r="O23" s="47">
        <f t="shared" si="1"/>
        <v>71.447447447447445</v>
      </c>
      <c r="P23" s="9"/>
    </row>
    <row r="24" spans="1:16">
      <c r="A24" s="12"/>
      <c r="B24" s="25">
        <v>347.3</v>
      </c>
      <c r="C24" s="20" t="s">
        <v>33</v>
      </c>
      <c r="D24" s="46">
        <v>13815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13815</v>
      </c>
      <c r="O24" s="47">
        <f t="shared" si="1"/>
        <v>20.743243243243242</v>
      </c>
      <c r="P24" s="9"/>
    </row>
    <row r="25" spans="1:16" ht="15.75">
      <c r="A25" s="29" t="s">
        <v>31</v>
      </c>
      <c r="B25" s="30"/>
      <c r="C25" s="31"/>
      <c r="D25" s="32">
        <f t="shared" ref="D25:M25" si="7">SUM(D26:D26)</f>
        <v>3426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3426</v>
      </c>
      <c r="O25" s="45">
        <f t="shared" si="1"/>
        <v>5.1441441441441444</v>
      </c>
      <c r="P25" s="10"/>
    </row>
    <row r="26" spans="1:16">
      <c r="A26" s="13"/>
      <c r="B26" s="39">
        <v>351.5</v>
      </c>
      <c r="C26" s="21" t="s">
        <v>36</v>
      </c>
      <c r="D26" s="46">
        <v>3426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3426</v>
      </c>
      <c r="O26" s="47">
        <f t="shared" si="1"/>
        <v>5.1441441441441444</v>
      </c>
      <c r="P26" s="9"/>
    </row>
    <row r="27" spans="1:16" ht="15.75">
      <c r="A27" s="29" t="s">
        <v>3</v>
      </c>
      <c r="B27" s="30"/>
      <c r="C27" s="31"/>
      <c r="D27" s="32">
        <f t="shared" ref="D27:M27" si="8">SUM(D28:D30)</f>
        <v>5678</v>
      </c>
      <c r="E27" s="32">
        <f t="shared" si="8"/>
        <v>4960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4"/>
        <v>10638</v>
      </c>
      <c r="O27" s="45">
        <f t="shared" si="1"/>
        <v>15.972972972972974</v>
      </c>
      <c r="P27" s="10"/>
    </row>
    <row r="28" spans="1:16">
      <c r="A28" s="12"/>
      <c r="B28" s="25">
        <v>361.1</v>
      </c>
      <c r="C28" s="20" t="s">
        <v>37</v>
      </c>
      <c r="D28" s="46">
        <v>1152</v>
      </c>
      <c r="E28" s="46">
        <v>4960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6112</v>
      </c>
      <c r="O28" s="47">
        <f t="shared" si="1"/>
        <v>9.1771771771771764</v>
      </c>
      <c r="P28" s="9"/>
    </row>
    <row r="29" spans="1:16">
      <c r="A29" s="12"/>
      <c r="B29" s="25">
        <v>366</v>
      </c>
      <c r="C29" s="20" t="s">
        <v>38</v>
      </c>
      <c r="D29" s="46">
        <v>450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450</v>
      </c>
      <c r="O29" s="47">
        <f t="shared" si="1"/>
        <v>0.67567567567567566</v>
      </c>
      <c r="P29" s="9"/>
    </row>
    <row r="30" spans="1:16">
      <c r="A30" s="12"/>
      <c r="B30" s="25">
        <v>369.9</v>
      </c>
      <c r="C30" s="20" t="s">
        <v>39</v>
      </c>
      <c r="D30" s="46">
        <v>4076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4076</v>
      </c>
      <c r="O30" s="47">
        <f t="shared" si="1"/>
        <v>6.1201201201201201</v>
      </c>
      <c r="P30" s="9"/>
    </row>
    <row r="31" spans="1:16" ht="15.75">
      <c r="A31" s="29" t="s">
        <v>32</v>
      </c>
      <c r="B31" s="30"/>
      <c r="C31" s="31"/>
      <c r="D31" s="32">
        <f t="shared" ref="D31:M31" si="9">SUM(D32:D33)</f>
        <v>55152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4"/>
        <v>55152</v>
      </c>
      <c r="O31" s="45">
        <f t="shared" si="1"/>
        <v>82.810810810810807</v>
      </c>
      <c r="P31" s="9"/>
    </row>
    <row r="32" spans="1:16">
      <c r="A32" s="12"/>
      <c r="B32" s="25">
        <v>381</v>
      </c>
      <c r="C32" s="20" t="s">
        <v>40</v>
      </c>
      <c r="D32" s="46">
        <v>49152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49152</v>
      </c>
      <c r="O32" s="47">
        <f t="shared" si="1"/>
        <v>73.801801801801801</v>
      </c>
      <c r="P32" s="9"/>
    </row>
    <row r="33" spans="1:119" ht="15.75" thickBot="1">
      <c r="A33" s="48"/>
      <c r="B33" s="49">
        <v>393</v>
      </c>
      <c r="C33" s="50" t="s">
        <v>81</v>
      </c>
      <c r="D33" s="46">
        <v>6000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6000</v>
      </c>
      <c r="O33" s="47">
        <f t="shared" si="1"/>
        <v>9.0090090090090094</v>
      </c>
      <c r="P33" s="9"/>
    </row>
    <row r="34" spans="1:119" ht="16.5" thickBot="1">
      <c r="A34" s="14" t="s">
        <v>34</v>
      </c>
      <c r="B34" s="23"/>
      <c r="C34" s="22"/>
      <c r="D34" s="15">
        <f t="shared" ref="D34:M34" si="10">SUM(D5,D13,D18,D22,D25,D27,D31)</f>
        <v>661934</v>
      </c>
      <c r="E34" s="15">
        <f t="shared" si="10"/>
        <v>52544</v>
      </c>
      <c r="F34" s="15">
        <f t="shared" si="10"/>
        <v>0</v>
      </c>
      <c r="G34" s="15">
        <f t="shared" si="10"/>
        <v>0</v>
      </c>
      <c r="H34" s="15">
        <f t="shared" si="10"/>
        <v>0</v>
      </c>
      <c r="I34" s="15">
        <f t="shared" si="10"/>
        <v>0</v>
      </c>
      <c r="J34" s="15">
        <f t="shared" si="10"/>
        <v>0</v>
      </c>
      <c r="K34" s="15">
        <f t="shared" si="10"/>
        <v>0</v>
      </c>
      <c r="L34" s="15">
        <f t="shared" si="10"/>
        <v>0</v>
      </c>
      <c r="M34" s="15">
        <f t="shared" si="10"/>
        <v>0</v>
      </c>
      <c r="N34" s="15">
        <f t="shared" si="4"/>
        <v>714478</v>
      </c>
      <c r="O34" s="38">
        <f t="shared" si="1"/>
        <v>1072.7897897897899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51" t="s">
        <v>82</v>
      </c>
      <c r="M36" s="51"/>
      <c r="N36" s="51"/>
      <c r="O36" s="43">
        <v>666</v>
      </c>
    </row>
    <row r="37" spans="1:119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  <row r="38" spans="1:119" ht="15.75" customHeight="1" thickBot="1">
      <c r="A38" s="55" t="s">
        <v>51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7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41</v>
      </c>
      <c r="B3" s="65"/>
      <c r="C3" s="66"/>
      <c r="D3" s="70" t="s">
        <v>26</v>
      </c>
      <c r="E3" s="71"/>
      <c r="F3" s="71"/>
      <c r="G3" s="71"/>
      <c r="H3" s="72"/>
      <c r="I3" s="70" t="s">
        <v>27</v>
      </c>
      <c r="J3" s="72"/>
      <c r="K3" s="70" t="s">
        <v>29</v>
      </c>
      <c r="L3" s="72"/>
      <c r="M3" s="36"/>
      <c r="N3" s="37"/>
      <c r="O3" s="73" t="s">
        <v>46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445404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445404</v>
      </c>
      <c r="O5" s="33">
        <f t="shared" ref="O5:O32" si="1">(N5/O$34)</f>
        <v>670.78915662650604</v>
      </c>
      <c r="P5" s="6"/>
    </row>
    <row r="6" spans="1:133">
      <c r="A6" s="12"/>
      <c r="B6" s="25">
        <v>311</v>
      </c>
      <c r="C6" s="20" t="s">
        <v>2</v>
      </c>
      <c r="D6" s="46">
        <v>334027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334027</v>
      </c>
      <c r="O6" s="47">
        <f t="shared" si="1"/>
        <v>503.05271084337352</v>
      </c>
      <c r="P6" s="9"/>
    </row>
    <row r="7" spans="1:133">
      <c r="A7" s="12"/>
      <c r="B7" s="25">
        <v>312.41000000000003</v>
      </c>
      <c r="C7" s="20" t="s">
        <v>10</v>
      </c>
      <c r="D7" s="46">
        <v>16355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16355</v>
      </c>
      <c r="O7" s="47">
        <f t="shared" si="1"/>
        <v>24.631024096385541</v>
      </c>
      <c r="P7" s="9"/>
    </row>
    <row r="8" spans="1:133">
      <c r="A8" s="12"/>
      <c r="B8" s="25">
        <v>314.10000000000002</v>
      </c>
      <c r="C8" s="20" t="s">
        <v>11</v>
      </c>
      <c r="D8" s="46">
        <v>59167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59167</v>
      </c>
      <c r="O8" s="47">
        <f t="shared" si="1"/>
        <v>89.106927710843379</v>
      </c>
      <c r="P8" s="9"/>
    </row>
    <row r="9" spans="1:133">
      <c r="A9" s="12"/>
      <c r="B9" s="25">
        <v>314.3</v>
      </c>
      <c r="C9" s="20" t="s">
        <v>12</v>
      </c>
      <c r="D9" s="46">
        <v>6796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6796</v>
      </c>
      <c r="O9" s="47">
        <f t="shared" si="1"/>
        <v>10.234939759036145</v>
      </c>
      <c r="P9" s="9"/>
    </row>
    <row r="10" spans="1:133">
      <c r="A10" s="12"/>
      <c r="B10" s="25">
        <v>314.39999999999998</v>
      </c>
      <c r="C10" s="20" t="s">
        <v>13</v>
      </c>
      <c r="D10" s="46">
        <v>598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598</v>
      </c>
      <c r="O10" s="47">
        <f t="shared" si="1"/>
        <v>0.9006024096385542</v>
      </c>
      <c r="P10" s="9"/>
    </row>
    <row r="11" spans="1:133">
      <c r="A11" s="12"/>
      <c r="B11" s="25">
        <v>315</v>
      </c>
      <c r="C11" s="20" t="s">
        <v>61</v>
      </c>
      <c r="D11" s="46">
        <v>24105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24105</v>
      </c>
      <c r="O11" s="47">
        <f t="shared" si="1"/>
        <v>36.302710843373497</v>
      </c>
      <c r="P11" s="9"/>
    </row>
    <row r="12" spans="1:133">
      <c r="A12" s="12"/>
      <c r="B12" s="25">
        <v>316</v>
      </c>
      <c r="C12" s="20" t="s">
        <v>62</v>
      </c>
      <c r="D12" s="46">
        <v>4356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4356</v>
      </c>
      <c r="O12" s="47">
        <f t="shared" si="1"/>
        <v>6.5602409638554215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73955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2" si="4">SUM(D13:M13)</f>
        <v>73955</v>
      </c>
      <c r="O13" s="45">
        <f t="shared" si="1"/>
        <v>111.37801204819277</v>
      </c>
      <c r="P13" s="10"/>
    </row>
    <row r="14" spans="1:133">
      <c r="A14" s="12"/>
      <c r="B14" s="25">
        <v>322</v>
      </c>
      <c r="C14" s="20" t="s">
        <v>0</v>
      </c>
      <c r="D14" s="46">
        <v>22354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22354</v>
      </c>
      <c r="O14" s="47">
        <f t="shared" si="1"/>
        <v>33.665662650602407</v>
      </c>
      <c r="P14" s="9"/>
    </row>
    <row r="15" spans="1:133">
      <c r="A15" s="12"/>
      <c r="B15" s="25">
        <v>323.10000000000002</v>
      </c>
      <c r="C15" s="20" t="s">
        <v>17</v>
      </c>
      <c r="D15" s="46">
        <v>43914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43914</v>
      </c>
      <c r="O15" s="47">
        <f t="shared" si="1"/>
        <v>66.135542168674704</v>
      </c>
      <c r="P15" s="9"/>
    </row>
    <row r="16" spans="1:133">
      <c r="A16" s="12"/>
      <c r="B16" s="25">
        <v>323.7</v>
      </c>
      <c r="C16" s="20" t="s">
        <v>18</v>
      </c>
      <c r="D16" s="46">
        <v>7547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7547</v>
      </c>
      <c r="O16" s="47">
        <f t="shared" si="1"/>
        <v>11.365963855421686</v>
      </c>
      <c r="P16" s="9"/>
    </row>
    <row r="17" spans="1:119">
      <c r="A17" s="12"/>
      <c r="B17" s="25">
        <v>329</v>
      </c>
      <c r="C17" s="20" t="s">
        <v>19</v>
      </c>
      <c r="D17" s="46">
        <v>140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140</v>
      </c>
      <c r="O17" s="47">
        <f t="shared" si="1"/>
        <v>0.21084337349397592</v>
      </c>
      <c r="P17" s="9"/>
    </row>
    <row r="18" spans="1:119" ht="15.75">
      <c r="A18" s="29" t="s">
        <v>20</v>
      </c>
      <c r="B18" s="30"/>
      <c r="C18" s="31"/>
      <c r="D18" s="32">
        <f t="shared" ref="D18:M18" si="5">SUM(D19:D20)</f>
        <v>52810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52810</v>
      </c>
      <c r="O18" s="45">
        <f t="shared" si="1"/>
        <v>79.533132530120483</v>
      </c>
      <c r="P18" s="10"/>
    </row>
    <row r="19" spans="1:119">
      <c r="A19" s="12"/>
      <c r="B19" s="25">
        <v>335.12</v>
      </c>
      <c r="C19" s="20" t="s">
        <v>63</v>
      </c>
      <c r="D19" s="46">
        <v>17408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17408</v>
      </c>
      <c r="O19" s="47">
        <f t="shared" si="1"/>
        <v>26.216867469879517</v>
      </c>
      <c r="P19" s="9"/>
    </row>
    <row r="20" spans="1:119">
      <c r="A20" s="12"/>
      <c r="B20" s="25">
        <v>335.18</v>
      </c>
      <c r="C20" s="20" t="s">
        <v>64</v>
      </c>
      <c r="D20" s="46">
        <v>35402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35402</v>
      </c>
      <c r="O20" s="47">
        <f t="shared" si="1"/>
        <v>53.316265060240966</v>
      </c>
      <c r="P20" s="9"/>
    </row>
    <row r="21" spans="1:119" ht="15.75">
      <c r="A21" s="29" t="s">
        <v>30</v>
      </c>
      <c r="B21" s="30"/>
      <c r="C21" s="31"/>
      <c r="D21" s="32">
        <f t="shared" ref="D21:M21" si="6">SUM(D22:D23)</f>
        <v>12660</v>
      </c>
      <c r="E21" s="32">
        <f t="shared" si="6"/>
        <v>47519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4"/>
        <v>60179</v>
      </c>
      <c r="O21" s="45">
        <f t="shared" si="1"/>
        <v>90.631024096385545</v>
      </c>
      <c r="P21" s="10"/>
    </row>
    <row r="22" spans="1:119">
      <c r="A22" s="12"/>
      <c r="B22" s="25">
        <v>343.9</v>
      </c>
      <c r="C22" s="20" t="s">
        <v>55</v>
      </c>
      <c r="D22" s="46">
        <v>0</v>
      </c>
      <c r="E22" s="46">
        <v>47519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47519</v>
      </c>
      <c r="O22" s="47">
        <f t="shared" si="1"/>
        <v>71.564759036144579</v>
      </c>
      <c r="P22" s="9"/>
    </row>
    <row r="23" spans="1:119">
      <c r="A23" s="12"/>
      <c r="B23" s="25">
        <v>347.3</v>
      </c>
      <c r="C23" s="20" t="s">
        <v>33</v>
      </c>
      <c r="D23" s="46">
        <v>12660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12660</v>
      </c>
      <c r="O23" s="47">
        <f t="shared" si="1"/>
        <v>19.066265060240966</v>
      </c>
      <c r="P23" s="9"/>
    </row>
    <row r="24" spans="1:119" ht="15.75">
      <c r="A24" s="29" t="s">
        <v>31</v>
      </c>
      <c r="B24" s="30"/>
      <c r="C24" s="31"/>
      <c r="D24" s="32">
        <f t="shared" ref="D24:M24" si="7">SUM(D25:D25)</f>
        <v>4601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4"/>
        <v>4601</v>
      </c>
      <c r="O24" s="45">
        <f t="shared" si="1"/>
        <v>6.9292168674698793</v>
      </c>
      <c r="P24" s="10"/>
    </row>
    <row r="25" spans="1:119">
      <c r="A25" s="13"/>
      <c r="B25" s="39">
        <v>351.5</v>
      </c>
      <c r="C25" s="21" t="s">
        <v>36</v>
      </c>
      <c r="D25" s="46">
        <v>4601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4601</v>
      </c>
      <c r="O25" s="47">
        <f t="shared" si="1"/>
        <v>6.9292168674698793</v>
      </c>
      <c r="P25" s="9"/>
    </row>
    <row r="26" spans="1:119" ht="15.75">
      <c r="A26" s="29" t="s">
        <v>3</v>
      </c>
      <c r="B26" s="30"/>
      <c r="C26" s="31"/>
      <c r="D26" s="32">
        <f t="shared" ref="D26:M26" si="8">SUM(D27:D29)</f>
        <v>8599</v>
      </c>
      <c r="E26" s="32">
        <f t="shared" si="8"/>
        <v>7352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4"/>
        <v>15951</v>
      </c>
      <c r="O26" s="45">
        <f t="shared" si="1"/>
        <v>24.022590361445783</v>
      </c>
      <c r="P26" s="10"/>
    </row>
    <row r="27" spans="1:119">
      <c r="A27" s="12"/>
      <c r="B27" s="25">
        <v>361.1</v>
      </c>
      <c r="C27" s="20" t="s">
        <v>37</v>
      </c>
      <c r="D27" s="46">
        <v>274</v>
      </c>
      <c r="E27" s="46">
        <v>7352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7626</v>
      </c>
      <c r="O27" s="47">
        <f t="shared" si="1"/>
        <v>11.484939759036145</v>
      </c>
      <c r="P27" s="9"/>
    </row>
    <row r="28" spans="1:119">
      <c r="A28" s="12"/>
      <c r="B28" s="25">
        <v>366</v>
      </c>
      <c r="C28" s="20" t="s">
        <v>38</v>
      </c>
      <c r="D28" s="46">
        <v>220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220</v>
      </c>
      <c r="O28" s="47">
        <f t="shared" si="1"/>
        <v>0.33132530120481929</v>
      </c>
      <c r="P28" s="9"/>
    </row>
    <row r="29" spans="1:119">
      <c r="A29" s="12"/>
      <c r="B29" s="25">
        <v>369.9</v>
      </c>
      <c r="C29" s="20" t="s">
        <v>39</v>
      </c>
      <c r="D29" s="46">
        <v>8105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8105</v>
      </c>
      <c r="O29" s="47">
        <f t="shared" si="1"/>
        <v>12.206325301204819</v>
      </c>
      <c r="P29" s="9"/>
    </row>
    <row r="30" spans="1:119" ht="15.75">
      <c r="A30" s="29" t="s">
        <v>32</v>
      </c>
      <c r="B30" s="30"/>
      <c r="C30" s="31"/>
      <c r="D30" s="32">
        <f t="shared" ref="D30:M30" si="9">SUM(D31:D31)</f>
        <v>64932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0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4"/>
        <v>64932</v>
      </c>
      <c r="O30" s="45">
        <f t="shared" si="1"/>
        <v>97.789156626506028</v>
      </c>
      <c r="P30" s="9"/>
    </row>
    <row r="31" spans="1:119" ht="15.75" thickBot="1">
      <c r="A31" s="12"/>
      <c r="B31" s="25">
        <v>381</v>
      </c>
      <c r="C31" s="20" t="s">
        <v>40</v>
      </c>
      <c r="D31" s="46">
        <v>64932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64932</v>
      </c>
      <c r="O31" s="47">
        <f t="shared" si="1"/>
        <v>97.789156626506028</v>
      </c>
      <c r="P31" s="9"/>
    </row>
    <row r="32" spans="1:119" ht="16.5" thickBot="1">
      <c r="A32" s="14" t="s">
        <v>34</v>
      </c>
      <c r="B32" s="23"/>
      <c r="C32" s="22"/>
      <c r="D32" s="15">
        <f t="shared" ref="D32:M32" si="10">SUM(D5,D13,D18,D21,D24,D26,D30)</f>
        <v>662961</v>
      </c>
      <c r="E32" s="15">
        <f t="shared" si="10"/>
        <v>54871</v>
      </c>
      <c r="F32" s="15">
        <f t="shared" si="10"/>
        <v>0</v>
      </c>
      <c r="G32" s="15">
        <f t="shared" si="10"/>
        <v>0</v>
      </c>
      <c r="H32" s="15">
        <f t="shared" si="10"/>
        <v>0</v>
      </c>
      <c r="I32" s="15">
        <f t="shared" si="10"/>
        <v>0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4"/>
        <v>717832</v>
      </c>
      <c r="O32" s="38">
        <f t="shared" si="1"/>
        <v>1081.0722891566265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51" t="s">
        <v>79</v>
      </c>
      <c r="M34" s="51"/>
      <c r="N34" s="51"/>
      <c r="O34" s="43">
        <v>664</v>
      </c>
    </row>
    <row r="35" spans="1:15">
      <c r="A35" s="52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4"/>
    </row>
    <row r="36" spans="1:15" ht="15.75" customHeight="1" thickBot="1">
      <c r="A36" s="55" t="s">
        <v>51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7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2024-05-30T16:55:33Z</cp:lastPrinted>
  <dcterms:created xsi:type="dcterms:W3CDTF">2000-08-31T21:26:31Z</dcterms:created>
  <dcterms:modified xsi:type="dcterms:W3CDTF">2024-07-02T20:07:41Z</dcterms:modified>
</cp:coreProperties>
</file>